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6" windowHeight="12780"/>
  </bookViews>
  <sheets>
    <sheet name="Table" sheetId="1" r:id="rId1"/>
    <sheet name="PT_Category" sheetId="3" r:id="rId2"/>
    <sheet name="PT_Sub-category" sheetId="4" r:id="rId3"/>
    <sheet name="PT_Years" sheetId="6" r:id="rId4"/>
    <sheet name="Bonus" sheetId="7" r:id="rId5"/>
  </sheets>
  <calcPr calcId="145621"/>
  <pivotCaches>
    <pivotCache cacheId="8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<sst xmlns="http://schemas.openxmlformats.org/spreadsheetml/2006/main" count="24821" uniqueCount="8400">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</sst>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3" fillId="0" borderId="0" xfId="0" applyFont="1" applyAlignment="1"/>
    <xf numFmtId="9" fontId="0" fillId="0" borderId="0" xfId="0" applyNumberFormat="1"/>
  </cellXfs>
  <cellStyles count="1">
    <cellStyle name="Normal" xfId="0" builtinId="0"/>
  </cellStyles>
  <dxfs count="17"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92E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19" formatCode="m/d/yyyy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</dxf>
    <dxf>
      <numFmt numFmtId="2" formatCode="0.00"/>
    </dxf>
    <dxf>
      <numFmt numFmtId="14" formatCode="0.00%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[StarterBook.xlsx]PT_Category!PivotTable4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rgbClr val="0070C0"/>
          </a:solidFill>
        </c:spPr>
        <c:marker>
          <c:symbol val="none"/>
        </c:marker>
      </c:pivotFmt>
      <c:pivotFmt>
        <c:idx val="3"/>
        <c:spPr>
          <a:solidFill>
            <a:srgbClr val="00B050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PT_Category!$B$3:$B$4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ser>
          <c:idx val="1"/>
          <c:order val="1"/>
          <c:tx>
            <c:strRef>
              <c:f>PT_Category!$C$3:$C$4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PT_Category!$D$3:$D$4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PT_Category!$E$3:$E$4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PT_Category!$A$5:$A$14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150336"/>
        <c:axId val="170303872"/>
      </c:barChart>
      <c:catAx>
        <c:axId val="1671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03872"/>
        <c:crosses val="autoZero"/>
        <c:auto val="1"/>
        <c:lblAlgn val="ctr"/>
        <c:lblOffset val="100"/>
        <c:noMultiLvlLbl val="0"/>
      </c:catAx>
      <c:valAx>
        <c:axId val="1703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5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[StarterBook.xlsx]PT_Sub-category!PivotTable7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rgbClr val="0070C0"/>
          </a:solidFill>
        </c:spPr>
        <c:marker>
          <c:symbol val="none"/>
        </c:marker>
      </c:pivotFmt>
      <c:pivotFmt>
        <c:idx val="3"/>
        <c:spPr>
          <a:solidFill>
            <a:srgbClr val="00B050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'PT_Sub-category'!$B$4:$B$5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'PT_Sub-category'!$A$6:$A$47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'PT_Sub-category'!$B$6:$B$47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'PT_Sub-category'!$C$4:$C$5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'PT_Sub-category'!$A$6:$A$47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'PT_Sub-category'!$C$6:$C$47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'PT_Sub-category'!$D$4:$D$5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'PT_Sub-category'!$A$6:$A$47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'PT_Sub-category'!$D$6:$D$47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</c:ser>
        <c:ser>
          <c:idx val="3"/>
          <c:order val="3"/>
          <c:tx>
            <c:strRef>
              <c:f>'PT_Sub-category'!$E$4:$E$5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'PT_Sub-category'!$A$6:$A$47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'PT_Sub-category'!$E$6:$E$47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80544"/>
        <c:axId val="180101120"/>
      </c:barChart>
      <c:catAx>
        <c:axId val="20158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1120"/>
        <c:crosses val="autoZero"/>
        <c:auto val="1"/>
        <c:lblAlgn val="ctr"/>
        <c:lblOffset val="100"/>
        <c:noMultiLvlLbl val="0"/>
      </c:catAx>
      <c:valAx>
        <c:axId val="1801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8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[StarterBook.xlsx]PT_Years!PivotTable9</c:name>
    <c:fmtId val="0"/>
  </c:pivotSource>
  <c:chart>
    <c:autoTitleDeleted val="0"/>
    <c:pivotFmts>
      <c:pivotFmt>
        <c:idx val="0"/>
        <c:spPr>
          <a:ln>
            <a:solidFill>
              <a:srgbClr val="FFFF00"/>
            </a:solidFill>
          </a:ln>
        </c:spPr>
        <c:marker>
          <c:spPr>
            <a:solidFill>
              <a:srgbClr val="FFFF00"/>
            </a:solidFill>
            <a:ln>
              <a:solidFill>
                <a:srgbClr val="FFFF00"/>
              </a:solidFill>
            </a:ln>
          </c:spPr>
        </c:marker>
      </c:pivotFmt>
      <c:pivotFmt>
        <c:idx val="1"/>
        <c:spPr>
          <a:ln>
            <a:solidFill>
              <a:srgbClr val="FF0000"/>
            </a:solidFill>
          </a:ln>
        </c:spPr>
        <c:marker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</c:marker>
      </c:pivotFmt>
      <c:pivotFmt>
        <c:idx val="2"/>
        <c:spPr>
          <a:ln>
            <a:solidFill>
              <a:srgbClr val="00B050"/>
            </a:solidFill>
          </a:ln>
        </c:spPr>
        <c:marker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PT_Years!$B$4:$B$5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PT_Years!$A$6:$A$18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PT_Years!$B$6:$B$18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PT_Years!$C$4:$C$5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PT_Years!$A$6:$A$18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PT_Years!$C$6:$C$18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PT_Years!$D$4:$D$5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PT_Years!$A$6:$A$18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PT_Years!$D$6:$D$18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96704"/>
        <c:axId val="180572928"/>
      </c:lineChart>
      <c:catAx>
        <c:axId val="18029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72928"/>
        <c:crosses val="autoZero"/>
        <c:auto val="1"/>
        <c:lblAlgn val="ctr"/>
        <c:lblOffset val="100"/>
        <c:noMultiLvlLbl val="0"/>
      </c:catAx>
      <c:valAx>
        <c:axId val="1805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9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75584"/>
        <c:axId val="201477120"/>
      </c:lineChart>
      <c:catAx>
        <c:axId val="2014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77120"/>
        <c:crosses val="autoZero"/>
        <c:auto val="1"/>
        <c:lblAlgn val="ctr"/>
        <c:lblOffset val="100"/>
        <c:noMultiLvlLbl val="0"/>
      </c:catAx>
      <c:valAx>
        <c:axId val="201477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47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11430</xdr:rowOff>
    </xdr:from>
    <xdr:to>
      <xdr:col>19</xdr:col>
      <xdr:colOff>7620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3810</xdr:rowOff>
    </xdr:from>
    <xdr:to>
      <xdr:col>24</xdr:col>
      <xdr:colOff>7620</xdr:colOff>
      <xdr:row>34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11430</xdr:rowOff>
    </xdr:from>
    <xdr:to>
      <xdr:col>15</xdr:col>
      <xdr:colOff>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179070</xdr:rowOff>
    </xdr:from>
    <xdr:to>
      <xdr:col>8</xdr:col>
      <xdr:colOff>15240</xdr:colOff>
      <xdr:row>34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yan" refreshedDate="43116.731665046296" createdVersion="4" refreshedVersion="4" minRefreshableVersion="3" recordCount="4114">
  <cacheSource type="worksheet">
    <worksheetSource name="Table1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base="10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2T22:00:00"/>
    <b v="0"/>
    <n v="182"/>
    <b v="1"/>
    <s v="film &amp; video/television"/>
    <n v="1.3685882352941177"/>
    <n v="63.917582417582416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09:24:43"/>
    <b v="0"/>
    <n v="79"/>
    <b v="1"/>
    <s v="film &amp; video/television"/>
    <n v="1.4260827250608272"/>
    <n v="185.48101265822785"/>
    <x v="0"/>
    <x v="0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1:51:23"/>
    <b v="0"/>
    <n v="35"/>
    <b v="1"/>
    <s v="film &amp; video/television"/>
    <n v="1.05"/>
    <n v="15"/>
    <x v="0"/>
    <x v="0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07:21:47"/>
    <b v="0"/>
    <n v="150"/>
    <b v="1"/>
    <s v="film &amp; video/television"/>
    <n v="1.0389999999999999"/>
    <n v="69.266666666666666"/>
    <x v="0"/>
    <x v="0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15:01:19"/>
    <b v="0"/>
    <n v="284"/>
    <b v="1"/>
    <s v="film &amp; video/television"/>
    <n v="1.2299154545454545"/>
    <n v="190.55028169014085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0:35:00"/>
    <b v="0"/>
    <n v="47"/>
    <b v="1"/>
    <s v="film &amp; video/television"/>
    <n v="1.0977744436109027"/>
    <n v="93.40425531914893"/>
    <x v="0"/>
    <x v="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3T20:44:10"/>
    <b v="0"/>
    <n v="58"/>
    <b v="1"/>
    <s v="film &amp; video/television"/>
    <n v="1.064875"/>
    <n v="146.87931034482759"/>
    <x v="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4T20:07:47"/>
    <b v="0"/>
    <n v="57"/>
    <b v="1"/>
    <s v="film &amp; video/television"/>
    <n v="1.0122222222222221"/>
    <n v="159.82456140350877"/>
    <x v="0"/>
    <x v="0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16:00:00"/>
    <b v="0"/>
    <n v="12"/>
    <b v="1"/>
    <s v="film &amp; video/television"/>
    <n v="1.0004342857142856"/>
    <n v="291.79333333333335"/>
    <x v="0"/>
    <x v="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6T21:29:04"/>
    <b v="0"/>
    <n v="20"/>
    <b v="1"/>
    <s v="film &amp; video/television"/>
    <n v="1.2599800000000001"/>
    <n v="31.499500000000001"/>
    <x v="0"/>
    <x v="0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4T20:37:59"/>
    <b v="0"/>
    <n v="19"/>
    <b v="1"/>
    <s v="film &amp; video/television"/>
    <n v="1.0049999999999999"/>
    <n v="158.68421052631578"/>
    <x v="0"/>
    <x v="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1T22:00:00"/>
    <b v="0"/>
    <n v="75"/>
    <b v="1"/>
    <s v="film &amp; video/television"/>
    <n v="1.2050000000000001"/>
    <n v="80.333333333333329"/>
    <x v="0"/>
    <x v="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5T22:00:00"/>
    <b v="0"/>
    <n v="827"/>
    <b v="1"/>
    <s v="film &amp; video/television"/>
    <n v="1.6529333333333334"/>
    <n v="59.961305925030231"/>
    <x v="0"/>
    <x v="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15:27:00"/>
    <b v="0"/>
    <n v="51"/>
    <b v="1"/>
    <s v="film &amp; video/television"/>
    <n v="1.5997142857142856"/>
    <n v="109.78431372549019"/>
    <x v="0"/>
    <x v="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08:59:00"/>
    <b v="0"/>
    <n v="41"/>
    <b v="1"/>
    <s v="film &amp; video/television"/>
    <n v="1.0093333333333334"/>
    <n v="147.70731707317074"/>
    <x v="0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15:14:00"/>
    <b v="0"/>
    <n v="98"/>
    <b v="1"/>
    <s v="film &amp; video/television"/>
    <n v="1.0660000000000001"/>
    <n v="21.755102040816325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0:30:00"/>
    <b v="0"/>
    <n v="70"/>
    <b v="1"/>
    <s v="film &amp; video/television"/>
    <n v="1.0024166666666667"/>
    <n v="171.84285714285716"/>
    <x v="0"/>
    <x v="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3:33:42"/>
    <b v="0"/>
    <n v="36"/>
    <b v="1"/>
    <s v="film &amp; video/television"/>
    <n v="1.0066666666666666"/>
    <n v="41.944444444444443"/>
    <x v="0"/>
    <x v="0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08:00:56"/>
    <b v="0"/>
    <n v="342"/>
    <b v="1"/>
    <s v="film &amp; video/television"/>
    <n v="1.0632110000000001"/>
    <n v="93.264122807017543"/>
    <x v="0"/>
    <x v="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4:35:34"/>
    <b v="0"/>
    <n v="22"/>
    <b v="1"/>
    <s v="film &amp; video/television"/>
    <n v="1.4529411764705882"/>
    <n v="56.136363636363633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3:11:52"/>
    <b v="0"/>
    <n v="25"/>
    <b v="1"/>
    <s v="film &amp; video/television"/>
    <n v="1.002"/>
    <n v="80.16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0:03:09"/>
    <b v="0"/>
    <n v="101"/>
    <b v="1"/>
    <s v="film &amp; video/television"/>
    <n v="1.0913513513513513"/>
    <n v="199.9009900990099"/>
    <x v="0"/>
    <x v="0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2:59:00"/>
    <b v="0"/>
    <n v="8"/>
    <b v="1"/>
    <s v="film &amp; video/television"/>
    <n v="1.1714285714285715"/>
    <n v="51.25"/>
    <x v="0"/>
    <x v="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0:20:00"/>
    <b v="0"/>
    <n v="23"/>
    <b v="1"/>
    <s v="film &amp; video/television"/>
    <n v="1.1850000000000001"/>
    <n v="103.04347826086956"/>
    <x v="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4:39:00"/>
    <b v="0"/>
    <n v="574"/>
    <b v="1"/>
    <s v="film &amp; video/television"/>
    <n v="1.0880768571428572"/>
    <n v="66.346149825783982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8T19:36:01"/>
    <b v="0"/>
    <n v="14"/>
    <b v="1"/>
    <s v="film &amp; video/television"/>
    <n v="1.3333333333333333"/>
    <n v="57.142857142857146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07:22:24"/>
    <b v="0"/>
    <n v="19"/>
    <b v="1"/>
    <s v="film &amp; video/television"/>
    <n v="1.552"/>
    <n v="102.10526315789474"/>
    <x v="0"/>
    <x v="0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5T23:57:13"/>
    <b v="0"/>
    <n v="150"/>
    <b v="1"/>
    <s v="film &amp; video/television"/>
    <n v="1.1172500000000001"/>
    <n v="148.96666666666667"/>
    <x v="0"/>
    <x v="0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18:08:04"/>
    <b v="0"/>
    <n v="71"/>
    <b v="1"/>
    <s v="film &amp; video/television"/>
    <n v="1.0035000000000001"/>
    <n v="169.6056338028169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1:09:28"/>
    <b v="0"/>
    <n v="117"/>
    <b v="1"/>
    <s v="film &amp; video/television"/>
    <n v="1.2333333333333334"/>
    <n v="31.623931623931625"/>
    <x v="0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2:01:55"/>
    <b v="0"/>
    <n v="53"/>
    <b v="1"/>
    <s v="film &amp; video/television"/>
    <n v="1.0129975"/>
    <n v="76.45264150943396"/>
    <x v="0"/>
    <x v="0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4:00:34"/>
    <b v="0"/>
    <n v="1"/>
    <b v="1"/>
    <s v="film &amp; video/television"/>
    <n v="1"/>
    <n v="13"/>
    <x v="0"/>
    <x v="0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2T22:59:00"/>
    <b v="0"/>
    <n v="89"/>
    <b v="1"/>
    <s v="film &amp; video/television"/>
    <n v="1.0024604569420035"/>
    <n v="320.44943820224717"/>
    <x v="0"/>
    <x v="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1:51:41"/>
    <b v="0"/>
    <n v="64"/>
    <b v="1"/>
    <s v="film &amp; video/television"/>
    <n v="1.0209523809523811"/>
    <n v="83.75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2:43:21"/>
    <b v="0"/>
    <n v="68"/>
    <b v="1"/>
    <s v="film &amp; video/television"/>
    <n v="1.3046153846153845"/>
    <n v="49.882352941176471"/>
    <x v="0"/>
    <x v="0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7T19:00:00"/>
    <b v="0"/>
    <n v="28"/>
    <b v="1"/>
    <s v="film &amp; video/television"/>
    <n v="1.665"/>
    <n v="59.464285714285715"/>
    <x v="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1:22:05"/>
    <b v="0"/>
    <n v="44"/>
    <b v="1"/>
    <s v="film &amp; video/television"/>
    <n v="1.4215"/>
    <n v="193.84090909090909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1:37:59"/>
    <b v="0"/>
    <n v="253"/>
    <b v="1"/>
    <s v="film &amp; video/television"/>
    <n v="1.8344090909090909"/>
    <n v="159.51383399209487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0T20:22:24"/>
    <b v="0"/>
    <n v="66"/>
    <b v="1"/>
    <s v="film &amp; video/television"/>
    <n v="1.1004"/>
    <n v="41.68181818181818"/>
    <x v="0"/>
    <x v="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17:59:00"/>
    <b v="0"/>
    <n v="217"/>
    <b v="1"/>
    <s v="film &amp; video/television"/>
    <n v="1.3098000000000001"/>
    <n v="150.89861751152074"/>
    <x v="0"/>
    <x v="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8T23:00:00"/>
    <b v="0"/>
    <n v="16"/>
    <b v="1"/>
    <s v="film &amp; video/television"/>
    <n v="1.0135000000000001"/>
    <n v="126.6875"/>
    <x v="0"/>
    <x v="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08:39:14"/>
    <b v="0"/>
    <n v="19"/>
    <b v="1"/>
    <s v="film &amp; video/television"/>
    <n v="1"/>
    <n v="105.26315789473684"/>
    <x v="0"/>
    <x v="0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0:20:26"/>
    <b v="0"/>
    <n v="169"/>
    <b v="1"/>
    <s v="film &amp; video/television"/>
    <n v="1.4185714285714286"/>
    <n v="117.51479289940828"/>
    <x v="0"/>
    <x v="0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2T19:00:00"/>
    <b v="0"/>
    <n v="263"/>
    <b v="1"/>
    <s v="film &amp; video/television"/>
    <n v="3.0865999999999998"/>
    <n v="117.36121673003802"/>
    <x v="0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6T21:22:17"/>
    <b v="0"/>
    <n v="15"/>
    <b v="1"/>
    <s v="film &amp; video/television"/>
    <n v="1"/>
    <n v="133.33333333333334"/>
    <x v="0"/>
    <x v="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09:58:27"/>
    <b v="0"/>
    <n v="61"/>
    <b v="1"/>
    <s v="film &amp; video/television"/>
    <n v="1.2"/>
    <n v="98.360655737704917"/>
    <x v="0"/>
    <x v="0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18:09:34"/>
    <b v="0"/>
    <n v="45"/>
    <b v="1"/>
    <s v="film &amp; video/television"/>
    <n v="1.0416666666666667"/>
    <n v="194.44444444444446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15:40:07"/>
    <b v="0"/>
    <n v="70"/>
    <b v="1"/>
    <s v="film &amp; video/television"/>
    <n v="1.0761100000000001"/>
    <n v="76.865000000000009"/>
    <x v="0"/>
    <x v="0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07:00:00"/>
    <b v="0"/>
    <n v="38"/>
    <b v="1"/>
    <s v="film &amp; video/television"/>
    <n v="1.0794999999999999"/>
    <n v="56.815789473684212"/>
    <x v="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3T23:14:05"/>
    <b v="0"/>
    <n v="87"/>
    <b v="1"/>
    <s v="film &amp; video/television"/>
    <n v="1"/>
    <n v="137.93103448275863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2:00:00"/>
    <b v="0"/>
    <n v="22"/>
    <b v="1"/>
    <s v="film &amp; video/television"/>
    <n v="1"/>
    <n v="27.272727272727273"/>
    <x v="0"/>
    <x v="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17:17:17"/>
    <b v="0"/>
    <n v="119"/>
    <b v="1"/>
    <s v="film &amp; video/television"/>
    <n v="1.2801818181818181"/>
    <n v="118.33613445378151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1:50:46"/>
    <b v="0"/>
    <n v="52"/>
    <b v="1"/>
    <s v="film &amp; video/television"/>
    <n v="1.1620999999999999"/>
    <n v="223.48076923076923"/>
    <x v="0"/>
    <x v="0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17:00:00"/>
    <b v="0"/>
    <n v="117"/>
    <b v="1"/>
    <s v="film &amp; video/television"/>
    <n v="1.0963333333333334"/>
    <n v="28.111111111111111"/>
    <x v="0"/>
    <x v="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2:07:01"/>
    <b v="0"/>
    <n v="52"/>
    <b v="1"/>
    <s v="film &amp; video/television"/>
    <n v="1.01"/>
    <n v="194.23076923076923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18:15:16"/>
    <b v="0"/>
    <n v="86"/>
    <b v="1"/>
    <s v="film &amp; video/television"/>
    <n v="1.2895348837209302"/>
    <n v="128.95348837209303"/>
    <x v="0"/>
    <x v="0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1:00:00"/>
    <b v="0"/>
    <n v="174"/>
    <b v="1"/>
    <s v="film &amp; video/television"/>
    <n v="1.0726249999999999"/>
    <n v="49.316091954022987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4:59:22"/>
    <b v="0"/>
    <n v="69"/>
    <b v="1"/>
    <s v="film &amp; video/television"/>
    <n v="1.0189999999999999"/>
    <n v="221.52173913043478"/>
    <x v="0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3:52:52"/>
    <b v="0"/>
    <n v="75"/>
    <b v="1"/>
    <s v="film &amp; video/television"/>
    <n v="1.0290999999999999"/>
    <n v="137.21333333333334"/>
    <x v="0"/>
    <x v="0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16:00:00"/>
    <b v="0"/>
    <n v="33"/>
    <b v="1"/>
    <s v="film &amp; video/television"/>
    <n v="1.0012570000000001"/>
    <n v="606.82242424242418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2T19:00:00"/>
    <b v="0"/>
    <n v="108"/>
    <b v="1"/>
    <s v="film &amp; video/shorts"/>
    <n v="1.0329622222222221"/>
    <n v="43.040092592592593"/>
    <x v="0"/>
    <x v="1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4:32:37"/>
    <b v="0"/>
    <n v="23"/>
    <b v="1"/>
    <s v="film &amp; video/shorts"/>
    <n v="1.4830000000000001"/>
    <n v="322.39130434782606"/>
    <x v="0"/>
    <x v="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4:11:18"/>
    <b v="0"/>
    <n v="48"/>
    <b v="1"/>
    <s v="film &amp; video/shorts"/>
    <n v="1.5473333333333332"/>
    <n v="96.708333333333329"/>
    <x v="0"/>
    <x v="1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7T23:59:00"/>
    <b v="0"/>
    <n v="64"/>
    <b v="1"/>
    <s v="film &amp; video/shorts"/>
    <n v="1.1351849999999999"/>
    <n v="35.474531249999998"/>
    <x v="0"/>
    <x v="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7T19:26:21"/>
    <b v="0"/>
    <n v="24"/>
    <b v="1"/>
    <s v="film &amp; video/shorts"/>
    <n v="1.7333333333333334"/>
    <n v="86.666666666666671"/>
    <x v="0"/>
    <x v="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0:59:00"/>
    <b v="0"/>
    <n v="57"/>
    <b v="1"/>
    <s v="film &amp; video/shorts"/>
    <n v="1.0752857142857142"/>
    <n v="132.05263157894737"/>
    <x v="0"/>
    <x v="1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15:23:40"/>
    <b v="0"/>
    <n v="26"/>
    <b v="1"/>
    <s v="film &amp; video/shorts"/>
    <n v="1.1859999999999999"/>
    <n v="91.230769230769226"/>
    <x v="0"/>
    <x v="1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09:00:04"/>
    <b v="0"/>
    <n v="20"/>
    <b v="1"/>
    <s v="film &amp; video/shorts"/>
    <n v="1.1625000000000001"/>
    <n v="116.25"/>
    <x v="0"/>
    <x v="1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08:39:51"/>
    <b v="0"/>
    <n v="36"/>
    <b v="1"/>
    <s v="film &amp; video/shorts"/>
    <n v="1.2716666666666667"/>
    <n v="21.194444444444443"/>
    <x v="0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1:59:00"/>
    <b v="0"/>
    <n v="178"/>
    <b v="1"/>
    <s v="film &amp; video/shorts"/>
    <n v="1.109423"/>
    <n v="62.327134831460668"/>
    <x v="0"/>
    <x v="1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16:30:45"/>
    <b v="0"/>
    <n v="17"/>
    <b v="1"/>
    <s v="film &amp; video/shorts"/>
    <n v="1.272"/>
    <n v="37.411764705882355"/>
    <x v="0"/>
    <x v="1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1:30:57"/>
    <b v="0"/>
    <n v="32"/>
    <b v="1"/>
    <s v="film &amp; video/shorts"/>
    <n v="1.2394444444444443"/>
    <n v="69.71875"/>
    <x v="0"/>
    <x v="1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4T19:00:00"/>
    <b v="0"/>
    <n v="41"/>
    <b v="1"/>
    <s v="film &amp; video/shorts"/>
    <n v="1.084090909090909"/>
    <n v="58.170731707317074"/>
    <x v="0"/>
    <x v="1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2T22:59:00"/>
    <b v="0"/>
    <n v="18"/>
    <b v="1"/>
    <s v="film &amp; video/shorts"/>
    <n v="1"/>
    <n v="50"/>
    <x v="0"/>
    <x v="1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06:41:35"/>
    <b v="0"/>
    <n v="29"/>
    <b v="1"/>
    <s v="film &amp; video/shorts"/>
    <n v="1.1293199999999999"/>
    <n v="19.471034482758618"/>
    <x v="0"/>
    <x v="1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0:01:12"/>
    <b v="0"/>
    <n v="47"/>
    <b v="1"/>
    <s v="film &amp; video/shorts"/>
    <n v="1.1542857142857144"/>
    <n v="85.957446808510639"/>
    <x v="0"/>
    <x v="1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2:35:58"/>
    <b v="0"/>
    <n v="15"/>
    <b v="1"/>
    <s v="film &amp; video/shorts"/>
    <n v="1.5333333333333334"/>
    <n v="30.666666666666668"/>
    <x v="0"/>
    <x v="1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0T21:59:00"/>
    <b v="0"/>
    <n v="26"/>
    <b v="1"/>
    <s v="film &amp; video/shorts"/>
    <n v="3.9249999999999998"/>
    <n v="60.384615384615387"/>
    <x v="0"/>
    <x v="1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2:32:01"/>
    <b v="0"/>
    <n v="35"/>
    <b v="1"/>
    <s v="film &amp; video/shorts"/>
    <n v="27.02"/>
    <n v="38.6"/>
    <x v="0"/>
    <x v="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3:38:13"/>
    <b v="0"/>
    <n v="41"/>
    <b v="1"/>
    <s v="film &amp; video/shorts"/>
    <n v="1.27"/>
    <n v="40.268292682926827"/>
    <x v="0"/>
    <x v="1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09T21:00:56"/>
    <b v="0"/>
    <n v="47"/>
    <b v="1"/>
    <s v="film &amp; video/shorts"/>
    <n v="1.0725"/>
    <n v="273.82978723404256"/>
    <x v="0"/>
    <x v="1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3T22:02:00"/>
    <b v="0"/>
    <n v="28"/>
    <b v="1"/>
    <s v="film &amp; video/shorts"/>
    <n v="1.98"/>
    <n v="53.035714285714285"/>
    <x v="0"/>
    <x v="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4:41:01"/>
    <b v="0"/>
    <n v="100"/>
    <b v="1"/>
    <s v="film &amp; video/shorts"/>
    <n v="1.0001249999999999"/>
    <n v="40.005000000000003"/>
    <x v="0"/>
    <x v="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06:30:00"/>
    <b v="0"/>
    <n v="13"/>
    <b v="1"/>
    <s v="film &amp; video/shorts"/>
    <n v="1.0249999999999999"/>
    <n v="15.76923076923077"/>
    <x v="0"/>
    <x v="1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3:11:26"/>
    <b v="0"/>
    <n v="7"/>
    <b v="1"/>
    <s v="film &amp; video/shorts"/>
    <n v="1"/>
    <n v="71.428571428571431"/>
    <x v="0"/>
    <x v="1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2T22:00:37"/>
    <b v="0"/>
    <n v="21"/>
    <b v="1"/>
    <s v="film &amp; video/shorts"/>
    <n v="1.2549999999999999"/>
    <n v="71.714285714285708"/>
    <x v="0"/>
    <x v="1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09:20:45"/>
    <b v="0"/>
    <n v="17"/>
    <b v="1"/>
    <s v="film &amp; video/shorts"/>
    <n v="1.0646666666666667"/>
    <n v="375.76470588235293"/>
    <x v="0"/>
    <x v="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2T20:41:00"/>
    <b v="0"/>
    <n v="25"/>
    <b v="1"/>
    <s v="film &amp; video/shorts"/>
    <n v="1.046"/>
    <n v="104.6"/>
    <x v="0"/>
    <x v="1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0:48:51"/>
    <b v="0"/>
    <n v="60"/>
    <b v="1"/>
    <s v="film &amp; video/shorts"/>
    <n v="1.0285714285714285"/>
    <n v="60"/>
    <x v="0"/>
    <x v="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3:03:12"/>
    <b v="0"/>
    <n v="56"/>
    <b v="1"/>
    <s v="film &amp; video/shorts"/>
    <n v="1.1506666666666667"/>
    <n v="123.28571428571429"/>
    <x v="0"/>
    <x v="1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2:08:19"/>
    <b v="0"/>
    <n v="16"/>
    <b v="1"/>
    <s v="film &amp; video/shorts"/>
    <n v="1.004"/>
    <n v="31.375"/>
    <x v="0"/>
    <x v="1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4:39:24"/>
    <b v="0"/>
    <n v="46"/>
    <b v="1"/>
    <s v="film &amp; video/shorts"/>
    <n v="1.2"/>
    <n v="78.260869565217391"/>
    <x v="0"/>
    <x v="1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3:00:00"/>
    <b v="0"/>
    <n v="43"/>
    <b v="1"/>
    <s v="film &amp; video/shorts"/>
    <n v="1.052"/>
    <n v="122.32558139534883"/>
    <x v="0"/>
    <x v="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16:00:00"/>
    <b v="0"/>
    <n v="15"/>
    <b v="1"/>
    <s v="film &amp; video/shorts"/>
    <n v="1.1060000000000001"/>
    <n v="73.733333333333334"/>
    <x v="0"/>
    <x v="1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2:13:42"/>
    <b v="0"/>
    <n v="12"/>
    <b v="1"/>
    <s v="film &amp; video/shorts"/>
    <n v="1.04"/>
    <n v="21.666666666666668"/>
    <x v="0"/>
    <x v="1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5T19:07:21"/>
    <b v="0"/>
    <n v="21"/>
    <b v="1"/>
    <s v="film &amp; video/shorts"/>
    <n v="1.3142857142857143"/>
    <n v="21.904761904761905"/>
    <x v="0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7-31T22:00:00"/>
    <b v="0"/>
    <n v="34"/>
    <b v="1"/>
    <s v="film &amp; video/shorts"/>
    <n v="1.1466666666666667"/>
    <n v="50.588235294117645"/>
    <x v="0"/>
    <x v="1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1T22:14:42"/>
    <b v="0"/>
    <n v="8"/>
    <b v="1"/>
    <s v="film &amp; video/shorts"/>
    <n v="1.0625"/>
    <n v="53.125"/>
    <x v="0"/>
    <x v="1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18:30:00"/>
    <b v="0"/>
    <n v="60"/>
    <b v="1"/>
    <s v="film &amp; video/shorts"/>
    <n v="1.0625"/>
    <n v="56.666666666666664"/>
    <x v="0"/>
    <x v="1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16:39:59"/>
    <b v="0"/>
    <n v="39"/>
    <b v="1"/>
    <s v="film &amp; video/shorts"/>
    <n v="1.0601933333333333"/>
    <n v="40.776666666666664"/>
    <x v="0"/>
    <x v="1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4:04:46"/>
    <b v="0"/>
    <n v="26"/>
    <b v="1"/>
    <s v="film &amp; video/shorts"/>
    <n v="1"/>
    <n v="192.30769230769232"/>
    <x v="0"/>
    <x v="1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3:38:30"/>
    <b v="0"/>
    <n v="35"/>
    <b v="1"/>
    <s v="film &amp; video/shorts"/>
    <n v="1"/>
    <n v="100"/>
    <x v="0"/>
    <x v="1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2T22:08:53"/>
    <b v="0"/>
    <n v="65"/>
    <b v="1"/>
    <s v="film &amp; video/shorts"/>
    <n v="1.2775000000000001"/>
    <n v="117.92307692307692"/>
    <x v="0"/>
    <x v="1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4:20:30"/>
    <b v="0"/>
    <n v="49"/>
    <b v="1"/>
    <s v="film &amp; video/shorts"/>
    <n v="1.0515384615384615"/>
    <n v="27.897959183673468"/>
    <x v="0"/>
    <x v="1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2T20:00:00"/>
    <b v="0"/>
    <n v="10"/>
    <b v="1"/>
    <s v="film &amp; video/shorts"/>
    <n v="1.2"/>
    <n v="60"/>
    <x v="0"/>
    <x v="1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3T19:00:00"/>
    <b v="0"/>
    <n v="60"/>
    <b v="1"/>
    <s v="film &amp; video/shorts"/>
    <n v="1.074090909090909"/>
    <n v="39.383333333333333"/>
    <x v="0"/>
    <x v="1"/>
    <x v="2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3:38:21"/>
    <b v="0"/>
    <n v="27"/>
    <b v="1"/>
    <s v="film &amp; video/shorts"/>
    <n v="1.0049999999999999"/>
    <n v="186.11111111111111"/>
    <x v="0"/>
    <x v="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18:34:47"/>
    <b v="0"/>
    <n v="69"/>
    <b v="1"/>
    <s v="film &amp; video/shorts"/>
    <n v="1.0246666666666666"/>
    <n v="111.37681159420291"/>
    <x v="0"/>
    <x v="1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09:42:50"/>
    <b v="0"/>
    <n v="47"/>
    <b v="1"/>
    <s v="film &amp; video/shorts"/>
    <n v="2.4666666666666668"/>
    <n v="78.723404255319153"/>
    <x v="0"/>
    <x v="1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5T19:37:10"/>
    <b v="0"/>
    <n v="47"/>
    <b v="1"/>
    <s v="film &amp; video/shorts"/>
    <n v="2.1949999999999998"/>
    <n v="46.702127659574465"/>
    <x v="0"/>
    <x v="1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0:59:00"/>
    <b v="0"/>
    <n v="26"/>
    <b v="1"/>
    <s v="film &amp; video/shorts"/>
    <n v="1.3076923076923077"/>
    <n v="65.384615384615387"/>
    <x v="0"/>
    <x v="1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2:59:47"/>
    <b v="0"/>
    <n v="53"/>
    <b v="1"/>
    <s v="film &amp; video/shorts"/>
    <n v="1.5457142857142858"/>
    <n v="102.0754716981132"/>
    <x v="0"/>
    <x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2T21:00:00"/>
    <b v="0"/>
    <n v="81"/>
    <b v="1"/>
    <s v="film &amp; video/shorts"/>
    <n v="1.04"/>
    <n v="64.197530864197532"/>
    <x v="0"/>
    <x v="1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0:00:00"/>
    <b v="0"/>
    <n v="78"/>
    <b v="1"/>
    <s v="film &amp; video/shorts"/>
    <n v="1.41"/>
    <n v="90.384615384615387"/>
    <x v="0"/>
    <x v="1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1:34:48"/>
    <b v="0"/>
    <n v="35"/>
    <b v="1"/>
    <s v="film &amp; video/shorts"/>
    <n v="1.0333333333333334"/>
    <n v="88.571428571428569"/>
    <x v="0"/>
    <x v="1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2:44:04"/>
    <b v="0"/>
    <n v="22"/>
    <b v="1"/>
    <s v="film &amp; video/shorts"/>
    <n v="1.4044444444444444"/>
    <n v="28.727272727272727"/>
    <x v="0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05:55:55"/>
    <b v="0"/>
    <n v="57"/>
    <b v="1"/>
    <s v="film &amp; video/shorts"/>
    <n v="1.1365714285714286"/>
    <n v="69.78947368421052"/>
    <x v="0"/>
    <x v="1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4:00:00"/>
    <b v="0"/>
    <n v="27"/>
    <b v="1"/>
    <s v="film &amp; video/shorts"/>
    <n v="1.0049377777777779"/>
    <n v="167.48962962962963"/>
    <x v="0"/>
    <x v="1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8T20:17:16"/>
    <b v="0"/>
    <n v="39"/>
    <b v="1"/>
    <s v="film &amp; video/shorts"/>
    <n v="1.1303159999999999"/>
    <n v="144.91230769230768"/>
    <x v="0"/>
    <x v="1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18:00:00"/>
    <b v="0"/>
    <n v="37"/>
    <b v="1"/>
    <s v="film &amp; video/shorts"/>
    <n v="1.0455692307692308"/>
    <n v="91.840540540540545"/>
    <x v="0"/>
    <x v="1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2T20:11:47"/>
    <b v="0"/>
    <n v="1"/>
    <b v="0"/>
    <s v="film &amp; video/science fiction"/>
    <n v="1.4285714285714287E-4"/>
    <n v="10"/>
    <x v="0"/>
    <x v="2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05:16:00"/>
    <b v="0"/>
    <n v="1"/>
    <b v="0"/>
    <s v="film &amp; video/science fiction"/>
    <n v="3.3333333333333332E-4"/>
    <n v="1"/>
    <x v="0"/>
    <x v="2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05:21:47"/>
    <b v="0"/>
    <n v="0"/>
    <b v="0"/>
    <s v="film &amp; video/science fiction"/>
    <n v="0"/>
    <e v="#DIV/0!"/>
    <x v="0"/>
    <x v="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17:00:00"/>
    <b v="0"/>
    <n v="6"/>
    <b v="0"/>
    <s v="film &amp; video/science fiction"/>
    <n v="2.7454545454545453E-3"/>
    <n v="25.166666666666668"/>
    <x v="0"/>
    <x v="2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17:17:22"/>
    <b v="0"/>
    <n v="0"/>
    <b v="0"/>
    <s v="film &amp; video/science fiction"/>
    <n v="0"/>
    <e v="#DIV/0!"/>
    <x v="0"/>
    <x v="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18:51:20"/>
    <b v="0"/>
    <n v="6"/>
    <b v="0"/>
    <s v="film &amp; video/science fiction"/>
    <n v="0.14000000000000001"/>
    <n v="11.666666666666666"/>
    <x v="0"/>
    <x v="2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0T21:00:00"/>
    <b v="0"/>
    <n v="13"/>
    <b v="0"/>
    <s v="film &amp; video/science fiction"/>
    <n v="5.5480000000000002E-2"/>
    <n v="106.69230769230769"/>
    <x v="0"/>
    <x v="2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08:59:01"/>
    <b v="0"/>
    <n v="4"/>
    <b v="0"/>
    <s v="film &amp; video/science fiction"/>
    <n v="2.375E-2"/>
    <n v="47.5"/>
    <x v="0"/>
    <x v="2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0:28:13"/>
    <b v="0"/>
    <n v="6"/>
    <b v="0"/>
    <s v="film &amp; video/science fiction"/>
    <n v="1.8669999999999999E-2"/>
    <n v="311.16666666666669"/>
    <x v="0"/>
    <x v="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17:29:43"/>
    <b v="0"/>
    <n v="0"/>
    <b v="0"/>
    <s v="film &amp; video/science fiction"/>
    <n v="0"/>
    <e v="#DIV/0!"/>
    <x v="0"/>
    <x v="2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15:16:00"/>
    <b v="0"/>
    <n v="0"/>
    <b v="0"/>
    <s v="film &amp; video/science fiction"/>
    <n v="0"/>
    <e v="#DIV/0!"/>
    <x v="0"/>
    <x v="2"/>
    <x v="3"/>
  </r>
  <r>
    <n v="131"/>
    <s v="I (Canceled)"/>
    <s v="I"/>
    <n v="1200"/>
    <n v="0"/>
    <x v="1"/>
    <x v="0"/>
    <s v="USD"/>
    <n v="1467763200"/>
    <n v="1466453161"/>
    <x v="131"/>
    <d v="2016-07-05T19:00:00"/>
    <b v="0"/>
    <n v="0"/>
    <b v="0"/>
    <s v="film &amp; video/science fiction"/>
    <n v="0"/>
    <e v="#DIV/0!"/>
    <x v="0"/>
    <x v="2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15:30:07"/>
    <b v="0"/>
    <n v="81"/>
    <b v="0"/>
    <s v="film &amp; video/science fiction"/>
    <n v="9.5687499999999995E-2"/>
    <n v="94.506172839506178"/>
    <x v="0"/>
    <x v="2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2:31:00"/>
    <b v="0"/>
    <n v="0"/>
    <b v="0"/>
    <s v="film &amp; video/science fiction"/>
    <n v="0"/>
    <e v="#DIV/0!"/>
    <x v="0"/>
    <x v="2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2:00:00"/>
    <b v="0"/>
    <n v="0"/>
    <b v="0"/>
    <s v="film &amp; video/science fiction"/>
    <n v="0"/>
    <e v="#DIV/0!"/>
    <x v="0"/>
    <x v="2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4:00:00"/>
    <b v="0"/>
    <n v="5"/>
    <b v="0"/>
    <s v="film &amp; video/science fiction"/>
    <n v="0.13433333333333333"/>
    <n v="80.599999999999994"/>
    <x v="0"/>
    <x v="2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05:16:00"/>
    <b v="0"/>
    <n v="0"/>
    <b v="0"/>
    <s v="film &amp; video/science fiction"/>
    <n v="0"/>
    <e v="#DIV/0!"/>
    <x v="0"/>
    <x v="2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08:46:33"/>
    <b v="0"/>
    <n v="0"/>
    <b v="0"/>
    <s v="film &amp; video/science fiction"/>
    <n v="0"/>
    <e v="#DIV/0!"/>
    <x v="0"/>
    <x v="2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7-31T23:59:00"/>
    <b v="0"/>
    <n v="58"/>
    <b v="0"/>
    <s v="film &amp; video/science fiction"/>
    <n v="3.1413333333333335E-2"/>
    <n v="81.241379310344826"/>
    <x v="0"/>
    <x v="2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17:06:12"/>
    <b v="0"/>
    <n v="1"/>
    <b v="0"/>
    <s v="film &amp; video/science fiction"/>
    <n v="1"/>
    <n v="500"/>
    <x v="0"/>
    <x v="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19T22:45:32"/>
    <b v="0"/>
    <n v="0"/>
    <b v="0"/>
    <s v="film &amp; video/science fiction"/>
    <n v="0"/>
    <e v="#DIV/0!"/>
    <x v="0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0T22:40:23"/>
    <b v="0"/>
    <n v="28"/>
    <b v="0"/>
    <s v="film &amp; video/science fiction"/>
    <n v="0.10775"/>
    <n v="46.178571428571431"/>
    <x v="0"/>
    <x v="2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17:26:18"/>
    <b v="0"/>
    <n v="1"/>
    <b v="0"/>
    <s v="film &amp; video/science fiction"/>
    <n v="3.3333333333333335E-3"/>
    <n v="10"/>
    <x v="0"/>
    <x v="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0:55:00"/>
    <b v="0"/>
    <n v="0"/>
    <b v="0"/>
    <s v="film &amp; video/science fiction"/>
    <n v="0"/>
    <e v="#DIV/0!"/>
    <x v="0"/>
    <x v="2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2:17:52"/>
    <b v="0"/>
    <n v="37"/>
    <b v="0"/>
    <s v="film &amp; video/science fiction"/>
    <n v="0.27600000000000002"/>
    <n v="55.945945945945944"/>
    <x v="0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08:00:52"/>
    <b v="0"/>
    <n v="9"/>
    <b v="0"/>
    <s v="film &amp; video/science fiction"/>
    <n v="7.5111111111111115E-2"/>
    <n v="37.555555555555557"/>
    <x v="0"/>
    <x v="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7T19:23:18"/>
    <b v="0"/>
    <n v="3"/>
    <b v="0"/>
    <s v="film &amp; video/science fiction"/>
    <n v="5.7499999999999999E-3"/>
    <n v="38.333333333333336"/>
    <x v="0"/>
    <x v="2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3:18:00"/>
    <b v="0"/>
    <n v="0"/>
    <b v="0"/>
    <s v="film &amp; video/science fiction"/>
    <n v="0"/>
    <e v="#DIV/0!"/>
    <x v="0"/>
    <x v="2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1:45:36"/>
    <b v="0"/>
    <n v="2"/>
    <b v="0"/>
    <s v="film &amp; video/science fiction"/>
    <n v="8.0000000000000004E-4"/>
    <n v="20"/>
    <x v="0"/>
    <x v="2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3:00:00"/>
    <b v="0"/>
    <n v="6"/>
    <b v="0"/>
    <s v="film &amp; video/science fiction"/>
    <n v="9.1999999999999998E-3"/>
    <n v="15.333333333333334"/>
    <x v="0"/>
    <x v="2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5T22:53:02"/>
    <b v="0"/>
    <n v="67"/>
    <b v="0"/>
    <s v="film &amp; video/science fiction"/>
    <n v="0.23163076923076922"/>
    <n v="449.43283582089555"/>
    <x v="0"/>
    <x v="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08:13:11"/>
    <b v="0"/>
    <n v="5"/>
    <b v="0"/>
    <s v="film &amp; video/science fiction"/>
    <n v="5.5999999999999995E-4"/>
    <n v="28"/>
    <x v="0"/>
    <x v="2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2T20:51:40"/>
    <b v="0"/>
    <n v="2"/>
    <b v="0"/>
    <s v="film &amp; video/science fiction"/>
    <n v="7.8947368421052633E-5"/>
    <n v="15"/>
    <x v="0"/>
    <x v="2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0:04:04"/>
    <b v="0"/>
    <n v="10"/>
    <b v="0"/>
    <s v="film &amp; video/science fiction"/>
    <n v="7.1799999999999998E-3"/>
    <n v="35.9"/>
    <x v="0"/>
    <x v="2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08:08:15"/>
    <b v="0"/>
    <n v="3"/>
    <b v="0"/>
    <s v="film &amp; video/science fiction"/>
    <n v="2.6666666666666668E-2"/>
    <n v="13.333333333333334"/>
    <x v="0"/>
    <x v="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08:25:35"/>
    <b v="0"/>
    <n v="4"/>
    <b v="0"/>
    <s v="film &amp; video/science fiction"/>
    <n v="6.0000000000000002E-5"/>
    <n v="20.25"/>
    <x v="0"/>
    <x v="2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2T21:59:56"/>
    <b v="0"/>
    <n v="15"/>
    <b v="0"/>
    <s v="film &amp; video/science fiction"/>
    <n v="5.0999999999999997E-2"/>
    <n v="119"/>
    <x v="0"/>
    <x v="2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16:52:52"/>
    <b v="0"/>
    <n v="2"/>
    <b v="0"/>
    <s v="film &amp; video/science fiction"/>
    <n v="2.671118530884808E-3"/>
    <n v="4"/>
    <x v="0"/>
    <x v="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1T20:50:28"/>
    <b v="0"/>
    <n v="0"/>
    <b v="0"/>
    <s v="film &amp; video/science fiction"/>
    <n v="0"/>
    <e v="#DIV/0!"/>
    <x v="0"/>
    <x v="2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05:25:45"/>
    <b v="0"/>
    <n v="1"/>
    <b v="0"/>
    <s v="film &amp; video/science fiction"/>
    <n v="2.0000000000000002E-5"/>
    <n v="10"/>
    <x v="0"/>
    <x v="2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16:54:51"/>
    <b v="0"/>
    <n v="0"/>
    <b v="0"/>
    <s v="film &amp; video/drama"/>
    <n v="0"/>
    <e v="#DIV/0!"/>
    <x v="0"/>
    <x v="3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1:29:55"/>
    <b v="0"/>
    <n v="1"/>
    <b v="0"/>
    <s v="film &amp; video/drama"/>
    <n v="1E-4"/>
    <n v="5"/>
    <x v="0"/>
    <x v="3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18:42:00"/>
    <b v="0"/>
    <n v="10"/>
    <b v="0"/>
    <s v="film &amp; video/drama"/>
    <n v="0.15535714285714286"/>
    <n v="43.5"/>
    <x v="0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09-30T19:00:00"/>
    <b v="0"/>
    <n v="0"/>
    <b v="0"/>
    <s v="film &amp; video/drama"/>
    <n v="0"/>
    <e v="#DIV/0!"/>
    <x v="0"/>
    <x v="3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3:18:21"/>
    <b v="0"/>
    <n v="7"/>
    <b v="0"/>
    <s v="film &amp; video/drama"/>
    <n v="5.3333333333333332E-3"/>
    <n v="91.428571428571431"/>
    <x v="0"/>
    <x v="3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0:48:44"/>
    <b v="0"/>
    <n v="0"/>
    <b v="0"/>
    <s v="film &amp; video/drama"/>
    <n v="0"/>
    <e v="#DIV/0!"/>
    <x v="0"/>
    <x v="3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5T20:49:22"/>
    <b v="0"/>
    <n v="1"/>
    <b v="0"/>
    <s v="film &amp; video/drama"/>
    <n v="0.6"/>
    <n v="3000"/>
    <x v="0"/>
    <x v="3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17:15:35"/>
    <b v="0"/>
    <n v="2"/>
    <b v="0"/>
    <s v="film &amp; video/drama"/>
    <n v="1E-4"/>
    <n v="5.5"/>
    <x v="0"/>
    <x v="3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4:02:50"/>
    <b v="0"/>
    <n v="3"/>
    <b v="0"/>
    <s v="film &amp; video/drama"/>
    <n v="4.0625000000000001E-2"/>
    <n v="108.33333333333333"/>
    <x v="0"/>
    <x v="3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07:07:39"/>
    <b v="0"/>
    <n v="10"/>
    <b v="0"/>
    <s v="film &amp; video/drama"/>
    <n v="0.224"/>
    <n v="56"/>
    <x v="0"/>
    <x v="3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0:28:00"/>
    <b v="0"/>
    <n v="10"/>
    <b v="0"/>
    <s v="film &amp; video/drama"/>
    <n v="3.2500000000000001E-2"/>
    <n v="32.5"/>
    <x v="0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1T23:20:14"/>
    <b v="0"/>
    <n v="1"/>
    <b v="0"/>
    <s v="film &amp; video/drama"/>
    <n v="2.0000000000000002E-5"/>
    <n v="1"/>
    <x v="0"/>
    <x v="3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3:28:43"/>
    <b v="0"/>
    <n v="0"/>
    <b v="0"/>
    <s v="film &amp; video/drama"/>
    <n v="0"/>
    <e v="#DIV/0!"/>
    <x v="0"/>
    <x v="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08:45:08"/>
    <b v="0"/>
    <n v="0"/>
    <b v="0"/>
    <s v="film &amp; video/drama"/>
    <n v="0"/>
    <e v="#DIV/0!"/>
    <x v="0"/>
    <x v="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3:12:56"/>
    <b v="0"/>
    <n v="0"/>
    <b v="0"/>
    <s v="film &amp; video/drama"/>
    <n v="0"/>
    <e v="#DIV/0!"/>
    <x v="0"/>
    <x v="3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3:40:11"/>
    <b v="0"/>
    <n v="26"/>
    <b v="0"/>
    <s v="film &amp; video/drama"/>
    <n v="6.4850000000000005E-2"/>
    <n v="49.884615384615387"/>
    <x v="0"/>
    <x v="3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4:46:39"/>
    <b v="0"/>
    <n v="0"/>
    <b v="0"/>
    <s v="film &amp; video/drama"/>
    <n v="0"/>
    <e v="#DIV/0!"/>
    <x v="0"/>
    <x v="3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3T19:08:46"/>
    <b v="0"/>
    <n v="7"/>
    <b v="0"/>
    <s v="film &amp; video/drama"/>
    <n v="0.4"/>
    <n v="25.714285714285715"/>
    <x v="0"/>
    <x v="3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18:55:45"/>
    <b v="0"/>
    <n v="0"/>
    <b v="0"/>
    <s v="film &amp; video/drama"/>
    <n v="0"/>
    <e v="#DIV/0!"/>
    <x v="0"/>
    <x v="3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3T20:55:55"/>
    <b v="0"/>
    <n v="2"/>
    <b v="0"/>
    <s v="film &amp; video/drama"/>
    <n v="0.2"/>
    <n v="100"/>
    <x v="0"/>
    <x v="3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4:00:00"/>
    <b v="0"/>
    <n v="13"/>
    <b v="0"/>
    <s v="film &amp; video/drama"/>
    <n v="0.33416666666666667"/>
    <n v="30.846153846153847"/>
    <x v="0"/>
    <x v="3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2:48:15"/>
    <b v="0"/>
    <n v="4"/>
    <b v="0"/>
    <s v="film &amp; video/drama"/>
    <n v="0.21092608822670172"/>
    <n v="180.5"/>
    <x v="0"/>
    <x v="3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6T19:17:12"/>
    <b v="0"/>
    <n v="0"/>
    <b v="0"/>
    <s v="film &amp; video/drama"/>
    <n v="0"/>
    <e v="#DIV/0!"/>
    <x v="0"/>
    <x v="3"/>
    <x v="2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15:26:50"/>
    <b v="0"/>
    <n v="12"/>
    <b v="0"/>
    <s v="film &amp; video/drama"/>
    <n v="0.35855999999999999"/>
    <n v="373.5"/>
    <x v="0"/>
    <x v="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8-31T22:59:00"/>
    <b v="0"/>
    <n v="2"/>
    <b v="0"/>
    <s v="film &amp; video/drama"/>
    <n v="3.4000000000000002E-2"/>
    <n v="25.5"/>
    <x v="0"/>
    <x v="3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16:52:19"/>
    <b v="0"/>
    <n v="10"/>
    <b v="0"/>
    <s v="film &amp; video/drama"/>
    <n v="5.5E-2"/>
    <n v="220"/>
    <x v="0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15:00:00"/>
    <b v="0"/>
    <n v="0"/>
    <b v="0"/>
    <s v="film &amp; video/drama"/>
    <n v="0"/>
    <e v="#DIV/0!"/>
    <x v="0"/>
    <x v="3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1:59:00"/>
    <b v="0"/>
    <n v="5"/>
    <b v="0"/>
    <s v="film &amp; video/drama"/>
    <n v="0.16"/>
    <n v="160"/>
    <x v="0"/>
    <x v="3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4T23:23:35"/>
    <b v="0"/>
    <n v="0"/>
    <b v="0"/>
    <s v="film &amp; video/drama"/>
    <n v="0"/>
    <e v="#DIV/0!"/>
    <x v="0"/>
    <x v="3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1:34:37"/>
    <b v="0"/>
    <n v="5"/>
    <b v="0"/>
    <s v="film &amp; video/drama"/>
    <n v="6.8999999999999997E-4"/>
    <n v="69"/>
    <x v="0"/>
    <x v="3"/>
    <x v="2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0:37:26"/>
    <b v="0"/>
    <n v="1"/>
    <b v="0"/>
    <s v="film &amp; video/drama"/>
    <n v="4.1666666666666666E-3"/>
    <n v="50"/>
    <x v="0"/>
    <x v="3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05:35:38"/>
    <b v="0"/>
    <n v="3"/>
    <b v="0"/>
    <s v="film &amp; video/drama"/>
    <n v="0.05"/>
    <n v="83.333333333333329"/>
    <x v="0"/>
    <x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4:00:32"/>
    <b v="0"/>
    <n v="3"/>
    <b v="0"/>
    <s v="film &amp; video/drama"/>
    <n v="1.7E-5"/>
    <n v="5.666666666666667"/>
    <x v="0"/>
    <x v="3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18:26:06"/>
    <b v="0"/>
    <n v="0"/>
    <b v="0"/>
    <s v="film &amp; video/drama"/>
    <n v="0"/>
    <e v="#DIV/0!"/>
    <x v="0"/>
    <x v="3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18:55:31"/>
    <b v="0"/>
    <n v="3"/>
    <b v="0"/>
    <s v="film &amp; video/drama"/>
    <n v="1.1999999999999999E-3"/>
    <n v="1"/>
    <x v="0"/>
    <x v="3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1:05:32"/>
    <b v="0"/>
    <n v="0"/>
    <b v="0"/>
    <s v="film &amp; video/drama"/>
    <n v="0"/>
    <e v="#DIV/0!"/>
    <x v="0"/>
    <x v="3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16:00:00"/>
    <b v="0"/>
    <n v="19"/>
    <b v="0"/>
    <s v="film &amp; video/drama"/>
    <n v="0.41857142857142859"/>
    <n v="77.10526315789474"/>
    <x v="0"/>
    <x v="3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16:00:00"/>
    <b v="0"/>
    <n v="8"/>
    <b v="0"/>
    <s v="film &amp; video/drama"/>
    <n v="0.1048"/>
    <n v="32.75"/>
    <x v="0"/>
    <x v="3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4:12:02"/>
    <b v="0"/>
    <n v="6"/>
    <b v="0"/>
    <s v="film &amp; video/drama"/>
    <n v="1.116E-2"/>
    <n v="46.5"/>
    <x v="0"/>
    <x v="3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8-31T21:58:22"/>
    <b v="0"/>
    <n v="0"/>
    <b v="0"/>
    <s v="film &amp; video/drama"/>
    <n v="0"/>
    <e v="#DIV/0!"/>
    <x v="0"/>
    <x v="3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4T21:00:03"/>
    <b v="0"/>
    <n v="18"/>
    <b v="0"/>
    <s v="film &amp; video/drama"/>
    <n v="0.26192500000000002"/>
    <n v="87.308333333333337"/>
    <x v="0"/>
    <x v="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4:38:49"/>
    <b v="0"/>
    <n v="7"/>
    <b v="0"/>
    <s v="film &amp; video/drama"/>
    <n v="0.58461538461538465"/>
    <n v="54.285714285714285"/>
    <x v="0"/>
    <x v="3"/>
    <x v="0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15:59:00"/>
    <b v="0"/>
    <n v="0"/>
    <b v="0"/>
    <s v="film &amp; video/drama"/>
    <n v="0"/>
    <e v="#DIV/0!"/>
    <x v="0"/>
    <x v="3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15:21:04"/>
    <b v="0"/>
    <n v="8"/>
    <b v="0"/>
    <s v="film &amp; video/drama"/>
    <n v="0.2984"/>
    <n v="93.25"/>
    <x v="0"/>
    <x v="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09:00:03"/>
    <b v="0"/>
    <n v="1293"/>
    <b v="0"/>
    <s v="film &amp; video/drama"/>
    <n v="0.50721666666666665"/>
    <n v="117.68368136117556"/>
    <x v="0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0:10:22"/>
    <b v="0"/>
    <n v="17"/>
    <b v="0"/>
    <s v="film &amp; video/drama"/>
    <n v="0.16250000000000001"/>
    <n v="76.470588235294116"/>
    <x v="0"/>
    <x v="3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5T19:06:23"/>
    <b v="0"/>
    <n v="0"/>
    <b v="0"/>
    <s v="film &amp; video/drama"/>
    <n v="0"/>
    <e v="#DIV/0!"/>
    <x v="0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3T23:43:58"/>
    <b v="0"/>
    <n v="13"/>
    <b v="0"/>
    <s v="film &amp; video/drama"/>
    <n v="0.15214285714285714"/>
    <n v="163.84615384615384"/>
    <x v="0"/>
    <x v="3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3:52:47"/>
    <b v="0"/>
    <n v="0"/>
    <b v="0"/>
    <s v="film &amp; video/drama"/>
    <n v="0"/>
    <e v="#DIV/0!"/>
    <x v="0"/>
    <x v="3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17:08:55"/>
    <b v="0"/>
    <n v="0"/>
    <b v="0"/>
    <s v="film &amp; video/drama"/>
    <n v="0"/>
    <e v="#DIV/0!"/>
    <x v="0"/>
    <x v="3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0:00:00"/>
    <b v="0"/>
    <n v="33"/>
    <b v="0"/>
    <s v="film &amp; video/drama"/>
    <n v="0.2525"/>
    <n v="91.818181818181813"/>
    <x v="0"/>
    <x v="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8T22:50:17"/>
    <b v="0"/>
    <n v="12"/>
    <b v="0"/>
    <s v="film &amp; video/drama"/>
    <n v="0.44600000000000001"/>
    <n v="185.83333333333334"/>
    <x v="0"/>
    <x v="3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15:08:40"/>
    <b v="0"/>
    <n v="1"/>
    <b v="0"/>
    <s v="film &amp; video/drama"/>
    <n v="1.5873015873015873E-4"/>
    <n v="1"/>
    <x v="0"/>
    <x v="3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09:06:41"/>
    <b v="0"/>
    <n v="1"/>
    <b v="0"/>
    <s v="film &amp; video/drama"/>
    <n v="4.0000000000000002E-4"/>
    <n v="20"/>
    <x v="0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0:22:29"/>
    <b v="0"/>
    <n v="1"/>
    <b v="0"/>
    <s v="film &amp; video/drama"/>
    <n v="8.0000000000000007E-5"/>
    <n v="1"/>
    <x v="0"/>
    <x v="3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18:59:00"/>
    <b v="0"/>
    <n v="1"/>
    <b v="0"/>
    <s v="film &amp; video/drama"/>
    <n v="2.2727272727272726E-3"/>
    <n v="10"/>
    <x v="0"/>
    <x v="3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17:00:37"/>
    <b v="0"/>
    <n v="84"/>
    <b v="0"/>
    <s v="film &amp; video/drama"/>
    <n v="0.55698440000000005"/>
    <n v="331.53833333333336"/>
    <x v="0"/>
    <x v="3"/>
    <x v="0"/>
  </r>
  <r>
    <n v="217"/>
    <s v="Bitch"/>
    <s v="A roadmovie by paw"/>
    <n v="100000"/>
    <n v="11943"/>
    <x v="2"/>
    <x v="11"/>
    <s v="SEK"/>
    <n v="1419780149"/>
    <n v="1417101749"/>
    <x v="217"/>
    <d v="2014-12-28T10:22:29"/>
    <b v="0"/>
    <n v="38"/>
    <b v="0"/>
    <s v="film &amp; video/drama"/>
    <n v="0.11942999999999999"/>
    <n v="314.28947368421052"/>
    <x v="0"/>
    <x v="3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0:04:49"/>
    <b v="0"/>
    <n v="1"/>
    <b v="0"/>
    <s v="film &amp; video/drama"/>
    <n v="0.02"/>
    <n v="100"/>
    <x v="0"/>
    <x v="3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1:59:00"/>
    <b v="0"/>
    <n v="76"/>
    <b v="0"/>
    <s v="film &amp; video/drama"/>
    <n v="0.17630000000000001"/>
    <n v="115.98684210526316"/>
    <x v="0"/>
    <x v="3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15:06:00"/>
    <b v="0"/>
    <n v="3"/>
    <b v="0"/>
    <s v="film &amp; video/drama"/>
    <n v="7.1999999999999998E-3"/>
    <n v="120"/>
    <x v="0"/>
    <x v="3"/>
    <x v="0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4:06:04"/>
    <b v="0"/>
    <n v="0"/>
    <b v="0"/>
    <s v="film &amp; video/drama"/>
    <n v="0"/>
    <e v="#DIV/0!"/>
    <x v="0"/>
    <x v="3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6T21:39:00"/>
    <b v="0"/>
    <n v="2"/>
    <b v="0"/>
    <s v="film &amp; video/drama"/>
    <n v="0.13"/>
    <n v="65"/>
    <x v="0"/>
    <x v="3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1T20:05:00"/>
    <b v="0"/>
    <n v="0"/>
    <b v="0"/>
    <s v="film &amp; video/drama"/>
    <n v="0"/>
    <e v="#DIV/0!"/>
    <x v="0"/>
    <x v="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0:38:46"/>
    <b v="0"/>
    <n v="0"/>
    <b v="0"/>
    <s v="film &amp; video/drama"/>
    <n v="0"/>
    <e v="#DIV/0!"/>
    <x v="0"/>
    <x v="3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17:04:14"/>
    <b v="0"/>
    <n v="0"/>
    <b v="0"/>
    <s v="film &amp; video/drama"/>
    <n v="0"/>
    <e v="#DIV/0!"/>
    <x v="0"/>
    <x v="3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4:29:00"/>
    <b v="0"/>
    <n v="2"/>
    <b v="0"/>
    <s v="film &amp; video/drama"/>
    <n v="8.6206896551724137E-3"/>
    <n v="125"/>
    <x v="0"/>
    <x v="3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16:27:21"/>
    <b v="0"/>
    <n v="0"/>
    <b v="0"/>
    <s v="film &amp; video/drama"/>
    <n v="0"/>
    <e v="#DIV/0!"/>
    <x v="0"/>
    <x v="3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1:28:25"/>
    <b v="0"/>
    <n v="0"/>
    <b v="0"/>
    <s v="film &amp; video/drama"/>
    <n v="0"/>
    <e v="#DIV/0!"/>
    <x v="0"/>
    <x v="3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17:24:57"/>
    <b v="0"/>
    <n v="0"/>
    <b v="0"/>
    <s v="film &amp; video/drama"/>
    <n v="0"/>
    <e v="#DIV/0!"/>
    <x v="0"/>
    <x v="3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3:39:11"/>
    <b v="0"/>
    <n v="2"/>
    <b v="0"/>
    <s v="film &amp; video/drama"/>
    <n v="4.0000000000000001E-3"/>
    <n v="30"/>
    <x v="0"/>
    <x v="3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18:00:51"/>
    <b v="0"/>
    <n v="0"/>
    <b v="0"/>
    <s v="film &amp; video/drama"/>
    <n v="0"/>
    <e v="#DIV/0!"/>
    <x v="0"/>
    <x v="3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4:49:06"/>
    <b v="0"/>
    <n v="7"/>
    <b v="0"/>
    <s v="film &amp; video/drama"/>
    <n v="2.75E-2"/>
    <n v="15.714285714285714"/>
    <x v="0"/>
    <x v="3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16:52:52"/>
    <b v="0"/>
    <n v="0"/>
    <b v="0"/>
    <s v="film &amp; video/drama"/>
    <n v="0"/>
    <e v="#DIV/0!"/>
    <x v="0"/>
    <x v="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0T19:50:59"/>
    <b v="0"/>
    <n v="5"/>
    <b v="0"/>
    <s v="film &amp; video/drama"/>
    <n v="0.40100000000000002"/>
    <n v="80.2"/>
    <x v="0"/>
    <x v="3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16:48:17"/>
    <b v="0"/>
    <n v="0"/>
    <b v="0"/>
    <s v="film &amp; video/drama"/>
    <n v="0"/>
    <e v="#DIV/0!"/>
    <x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4T19:00:00"/>
    <b v="0"/>
    <n v="0"/>
    <b v="0"/>
    <s v="film &amp; video/drama"/>
    <n v="0"/>
    <e v="#DIV/0!"/>
    <x v="0"/>
    <x v="3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08:51:09"/>
    <b v="0"/>
    <n v="1"/>
    <b v="0"/>
    <s v="film &amp; video/drama"/>
    <n v="3.3333333333333335E-3"/>
    <n v="50"/>
    <x v="0"/>
    <x v="3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4:00:00"/>
    <b v="0"/>
    <n v="0"/>
    <b v="0"/>
    <s v="film &amp; video/drama"/>
    <n v="0"/>
    <e v="#DIV/0!"/>
    <x v="0"/>
    <x v="3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07:00:00"/>
    <b v="0"/>
    <n v="5"/>
    <b v="0"/>
    <s v="film &amp; video/drama"/>
    <n v="0.25"/>
    <n v="50"/>
    <x v="0"/>
    <x v="3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2:00:11"/>
    <b v="1"/>
    <n v="137"/>
    <b v="1"/>
    <s v="film &amp; video/documentary"/>
    <n v="1.0763413333333334"/>
    <n v="117.84759124087591"/>
    <x v="0"/>
    <x v="4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1:45:04"/>
    <b v="1"/>
    <n v="376"/>
    <b v="1"/>
    <s v="film &amp; video/documentary"/>
    <n v="1.1263736263736264"/>
    <n v="109.04255319148936"/>
    <x v="0"/>
    <x v="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06:49:50"/>
    <b v="1"/>
    <n v="202"/>
    <b v="1"/>
    <s v="film &amp; video/documentary"/>
    <n v="1.1346153846153846"/>
    <n v="73.019801980198025"/>
    <x v="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1T20:08:24"/>
    <b v="1"/>
    <n v="328"/>
    <b v="1"/>
    <s v="film &amp; video/documentary"/>
    <n v="1.0259199999999999"/>
    <n v="78.195121951219505"/>
    <x v="0"/>
    <x v="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2:06:00"/>
    <b v="1"/>
    <n v="84"/>
    <b v="1"/>
    <s v="film &amp; video/documentary"/>
    <n v="1.1375714285714287"/>
    <n v="47.398809523809526"/>
    <x v="0"/>
    <x v="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5T20:16:25"/>
    <b v="1"/>
    <n v="96"/>
    <b v="1"/>
    <s v="film &amp; video/documentary"/>
    <n v="1.0371999999999999"/>
    <n v="54.020833333333336"/>
    <x v="0"/>
    <x v="4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4:43:25"/>
    <b v="1"/>
    <n v="223"/>
    <b v="1"/>
    <s v="film &amp; video/documentary"/>
    <n v="3.0546000000000002"/>
    <n v="68.488789237668158"/>
    <x v="0"/>
    <x v="4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5T22:39:00"/>
    <b v="1"/>
    <n v="62"/>
    <b v="1"/>
    <s v="film &amp; video/documentary"/>
    <n v="1.341"/>
    <n v="108.14516129032258"/>
    <x v="0"/>
    <x v="4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3:35:09"/>
    <b v="1"/>
    <n v="146"/>
    <b v="1"/>
    <s v="film &amp; video/documentary"/>
    <n v="1.0133294117647058"/>
    <n v="589.95205479452056"/>
    <x v="0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2:40:00"/>
    <b v="1"/>
    <n v="235"/>
    <b v="1"/>
    <s v="film &amp; video/documentary"/>
    <n v="1.1292"/>
    <n v="48.051063829787232"/>
    <x v="0"/>
    <x v="4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08:34:51"/>
    <b v="1"/>
    <n v="437"/>
    <b v="1"/>
    <s v="film &amp; video/documentary"/>
    <n v="1.0558333333333334"/>
    <n v="72.482837528604122"/>
    <x v="0"/>
    <x v="4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4:00:00"/>
    <b v="1"/>
    <n v="77"/>
    <b v="1"/>
    <s v="film &amp; video/documentary"/>
    <n v="1.2557142857142858"/>
    <n v="57.077922077922075"/>
    <x v="0"/>
    <x v="4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5-31T22:59:00"/>
    <b v="1"/>
    <n v="108"/>
    <b v="1"/>
    <s v="film &amp; video/documentary"/>
    <n v="1.8455999999999999"/>
    <n v="85.444444444444443"/>
    <x v="0"/>
    <x v="4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0:37:15"/>
    <b v="1"/>
    <n v="7"/>
    <b v="1"/>
    <s v="film &amp; video/documentary"/>
    <n v="1.0073333333333334"/>
    <n v="215.85714285714286"/>
    <x v="0"/>
    <x v="4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6T21:00:00"/>
    <b v="1"/>
    <n v="314"/>
    <b v="1"/>
    <s v="film &amp; video/documentary"/>
    <n v="1.1694724999999999"/>
    <n v="89.38643312101911"/>
    <x v="0"/>
    <x v="4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06:38:02"/>
    <b v="1"/>
    <n v="188"/>
    <b v="1"/>
    <s v="film &amp; video/documentary"/>
    <n v="1.0673325"/>
    <n v="45.418404255319146"/>
    <x v="0"/>
    <x v="4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3:27:47"/>
    <b v="1"/>
    <n v="275"/>
    <b v="1"/>
    <s v="film &amp; video/documentary"/>
    <n v="1.391"/>
    <n v="65.756363636363631"/>
    <x v="0"/>
    <x v="4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0:02:42"/>
    <b v="1"/>
    <n v="560"/>
    <b v="1"/>
    <s v="film &amp; video/documentary"/>
    <n v="1.0672648571428571"/>
    <n v="66.70405357142856"/>
    <x v="0"/>
    <x v="4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7T20:14:26"/>
    <b v="1"/>
    <n v="688"/>
    <b v="1"/>
    <s v="film &amp; video/documentary"/>
    <n v="1.9114"/>
    <n v="83.345930232558146"/>
    <x v="0"/>
    <x v="4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2:42:49"/>
    <b v="1"/>
    <n v="942"/>
    <b v="1"/>
    <s v="film &amp; video/documentary"/>
    <n v="1.3193789333333332"/>
    <n v="105.04609341825902"/>
    <x v="0"/>
    <x v="4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4:59:00"/>
    <b v="1"/>
    <n v="88"/>
    <b v="1"/>
    <s v="film &amp; video/documentary"/>
    <n v="1.0640000000000001"/>
    <n v="120.90909090909091"/>
    <x v="0"/>
    <x v="4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09:55:00"/>
    <b v="1"/>
    <n v="220"/>
    <b v="1"/>
    <s v="film &amp; video/documentary"/>
    <n v="1.0740000000000001"/>
    <n v="97.63636363636364"/>
    <x v="0"/>
    <x v="4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0:57:08"/>
    <b v="1"/>
    <n v="145"/>
    <b v="1"/>
    <s v="film &amp; video/documentary"/>
    <n v="2.4"/>
    <n v="41.379310344827587"/>
    <x v="0"/>
    <x v="4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17:54:54"/>
    <b v="1"/>
    <n v="963"/>
    <b v="1"/>
    <s v="film &amp; video/documentary"/>
    <n v="1.1808107999999999"/>
    <n v="30.654485981308412"/>
    <x v="0"/>
    <x v="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09:53:15"/>
    <b v="1"/>
    <n v="91"/>
    <b v="1"/>
    <s v="film &amp; video/documentary"/>
    <n v="1.1819999999999999"/>
    <n v="64.945054945054949"/>
    <x v="0"/>
    <x v="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15:16:00"/>
    <b v="1"/>
    <n v="58"/>
    <b v="1"/>
    <s v="film &amp; video/documentary"/>
    <n v="1.111"/>
    <n v="95.775862068965523"/>
    <x v="0"/>
    <x v="4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2T22:51:00"/>
    <b v="1"/>
    <n v="36"/>
    <b v="1"/>
    <s v="film &amp; video/documentary"/>
    <n v="1.4550000000000001"/>
    <n v="40.416666666666664"/>
    <x v="0"/>
    <x v="4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05:51:39"/>
    <b v="1"/>
    <n v="165"/>
    <b v="1"/>
    <s v="film &amp; video/documentary"/>
    <n v="1.3162883248730965"/>
    <n v="78.578424242424248"/>
    <x v="0"/>
    <x v="4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6T23:39:38"/>
    <b v="1"/>
    <n v="111"/>
    <b v="1"/>
    <s v="film &amp; video/documentary"/>
    <n v="1.1140000000000001"/>
    <n v="50.18018018018018"/>
    <x v="0"/>
    <x v="4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1T23:43:42"/>
    <b v="1"/>
    <n v="1596"/>
    <b v="1"/>
    <s v="film &amp; video/documentary"/>
    <n v="1.4723377"/>
    <n v="92.251735588972423"/>
    <x v="0"/>
    <x v="4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4T23:00:00"/>
    <b v="1"/>
    <n v="61"/>
    <b v="1"/>
    <s v="film &amp; video/documentary"/>
    <n v="1.5260869565217392"/>
    <n v="57.540983606557376"/>
    <x v="0"/>
    <x v="4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3:00:00"/>
    <b v="1"/>
    <n v="287"/>
    <b v="1"/>
    <s v="film &amp; video/documentary"/>
    <n v="1.0468"/>
    <n v="109.42160278745645"/>
    <x v="0"/>
    <x v="4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3:49:00"/>
    <b v="1"/>
    <n v="65"/>
    <b v="1"/>
    <s v="film &amp; video/documentary"/>
    <n v="1.7743366666666667"/>
    <n v="81.892461538461546"/>
    <x v="0"/>
    <x v="4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06:57:46"/>
    <b v="1"/>
    <n v="118"/>
    <b v="1"/>
    <s v="film &amp; video/documentary"/>
    <n v="1.077758"/>
    <n v="45.667711864406776"/>
    <x v="0"/>
    <x v="4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1:59:00"/>
    <b v="1"/>
    <n v="113"/>
    <b v="1"/>
    <s v="film &amp; video/documentary"/>
    <n v="1.56"/>
    <n v="55.221238938053098"/>
    <x v="0"/>
    <x v="4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09T20:46:06"/>
    <b v="1"/>
    <n v="332"/>
    <b v="1"/>
    <s v="film &amp; video/documentary"/>
    <n v="1.08395"/>
    <n v="65.298192771084331"/>
    <x v="0"/>
    <x v="4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7T19:57:54"/>
    <b v="1"/>
    <n v="62"/>
    <b v="1"/>
    <s v="film &amp; video/documentary"/>
    <n v="1.476"/>
    <n v="95.225806451612897"/>
    <x v="0"/>
    <x v="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16:23:39"/>
    <b v="1"/>
    <n v="951"/>
    <b v="1"/>
    <s v="film &amp; video/documentary"/>
    <n v="1.1038153846153846"/>
    <n v="75.444794952681391"/>
    <x v="0"/>
    <x v="4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1T19:58:59"/>
    <b v="1"/>
    <n v="415"/>
    <b v="1"/>
    <s v="film &amp; video/documentary"/>
    <n v="1.5034814814814814"/>
    <n v="97.816867469879512"/>
    <x v="0"/>
    <x v="4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6T21:01:00"/>
    <b v="1"/>
    <n v="305"/>
    <b v="1"/>
    <s v="film &amp; video/documentary"/>
    <n v="1.5731829411764706"/>
    <n v="87.685606557377056"/>
    <x v="0"/>
    <x v="4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09:10:35"/>
    <b v="1"/>
    <n v="2139"/>
    <b v="1"/>
    <s v="film &amp; video/documentary"/>
    <n v="1.5614399999999999"/>
    <n v="54.748948106591868"/>
    <x v="0"/>
    <x v="4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4:26:00"/>
    <b v="1"/>
    <n v="79"/>
    <b v="1"/>
    <s v="film &amp; video/documentary"/>
    <n v="1.2058763636363636"/>
    <n v="83.953417721518989"/>
    <x v="0"/>
    <x v="4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17:00:00"/>
    <b v="1"/>
    <n v="179"/>
    <b v="1"/>
    <s v="film &amp; video/documentary"/>
    <n v="1.0118888888888888"/>
    <n v="254.38547486033519"/>
    <x v="0"/>
    <x v="4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5-31T23:59:00"/>
    <b v="1"/>
    <n v="202"/>
    <b v="1"/>
    <s v="film &amp; video/documentary"/>
    <n v="1.142725"/>
    <n v="101.8269801980198"/>
    <x v="0"/>
    <x v="4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2:43:00"/>
    <b v="1"/>
    <n v="760"/>
    <b v="1"/>
    <s v="film &amp; video/documentary"/>
    <n v="1.0462615"/>
    <n v="55.066394736842106"/>
    <x v="0"/>
    <x v="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3:08:48"/>
    <b v="1"/>
    <n v="563"/>
    <b v="1"/>
    <s v="film &amp; video/documentary"/>
    <n v="2.2882507142857142"/>
    <n v="56.901438721136763"/>
    <x v="0"/>
    <x v="4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3:35:24"/>
    <b v="1"/>
    <n v="135"/>
    <b v="1"/>
    <s v="film &amp; video/documentary"/>
    <n v="1.0915333333333332"/>
    <n v="121.28148148148148"/>
    <x v="0"/>
    <x v="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1T23:00:00"/>
    <b v="1"/>
    <n v="290"/>
    <b v="1"/>
    <s v="film &amp; video/documentary"/>
    <n v="1.7629999999999999"/>
    <n v="91.189655172413794"/>
    <x v="0"/>
    <x v="4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5T23:03:13"/>
    <b v="1"/>
    <n v="447"/>
    <b v="1"/>
    <s v="film &amp; video/documentary"/>
    <n v="1.0321061999999999"/>
    <n v="115.44812080536913"/>
    <x v="0"/>
    <x v="4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05:57:14"/>
    <b v="1"/>
    <n v="232"/>
    <b v="1"/>
    <s v="film &amp; video/documentary"/>
    <n v="1.0482"/>
    <n v="67.771551724137936"/>
    <x v="0"/>
    <x v="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2:59:00"/>
    <b v="1"/>
    <n v="168"/>
    <b v="1"/>
    <s v="film &amp; video/documentary"/>
    <n v="1.0668444444444445"/>
    <n v="28.576190476190476"/>
    <x v="0"/>
    <x v="4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4-30T19:01:00"/>
    <b v="1"/>
    <n v="128"/>
    <b v="1"/>
    <s v="film &amp; video/documentary"/>
    <n v="1.2001999999999999"/>
    <n v="46.8828125"/>
    <x v="0"/>
    <x v="4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8T22:59:00"/>
    <b v="1"/>
    <n v="493"/>
    <b v="1"/>
    <s v="film &amp; video/documentary"/>
    <n v="1.0150693333333334"/>
    <n v="154.42231237322514"/>
    <x v="0"/>
    <x v="4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1:01:54"/>
    <b v="1"/>
    <n v="131"/>
    <b v="1"/>
    <s v="film &amp; video/documentary"/>
    <n v="1.0138461538461538"/>
    <n v="201.22137404580153"/>
    <x v="0"/>
    <x v="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1:00:00"/>
    <b v="1"/>
    <n v="50"/>
    <b v="1"/>
    <s v="film &amp; video/documentary"/>
    <n v="1"/>
    <n v="100"/>
    <x v="0"/>
    <x v="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0-31T19:00:00"/>
    <b v="1"/>
    <n v="665"/>
    <b v="1"/>
    <s v="film &amp; video/documentary"/>
    <n v="1.3310911999999999"/>
    <n v="100.08204511278196"/>
    <x v="0"/>
    <x v="4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06:24:43"/>
    <b v="1"/>
    <n v="129"/>
    <b v="1"/>
    <s v="film &amp; video/documentary"/>
    <n v="1.187262"/>
    <n v="230.08953488372092"/>
    <x v="0"/>
    <x v="4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4-30T22:59:00"/>
    <b v="1"/>
    <n v="142"/>
    <b v="1"/>
    <s v="film &amp; video/documentary"/>
    <n v="1.0064"/>
    <n v="141.74647887323943"/>
    <x v="0"/>
    <x v="4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16:00:00"/>
    <b v="1"/>
    <n v="2436"/>
    <b v="1"/>
    <s v="film &amp; video/documentary"/>
    <n v="1.089324126984127"/>
    <n v="56.344351395730705"/>
    <x v="0"/>
    <x v="4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1:24:20"/>
    <b v="1"/>
    <n v="244"/>
    <b v="1"/>
    <s v="film &amp; video/documentary"/>
    <n v="1.789525"/>
    <n v="73.341188524590166"/>
    <x v="0"/>
    <x v="4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18:02:18"/>
    <b v="1"/>
    <n v="298"/>
    <b v="1"/>
    <s v="film &amp; video/documentary"/>
    <n v="1.0172264"/>
    <n v="85.337785234899329"/>
    <x v="0"/>
    <x v="4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1:42:15"/>
    <b v="1"/>
    <n v="251"/>
    <b v="1"/>
    <s v="film &amp; video/documentary"/>
    <n v="1.1873499999999999"/>
    <n v="61.496215139442228"/>
    <x v="0"/>
    <x v="4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15:33:58"/>
    <b v="1"/>
    <n v="108"/>
    <b v="1"/>
    <s v="film &amp; video/documentary"/>
    <n v="1.0045999999999999"/>
    <n v="93.018518518518519"/>
    <x v="0"/>
    <x v="4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1T20:42:26"/>
    <b v="1"/>
    <n v="82"/>
    <b v="1"/>
    <s v="film &amp; video/documentary"/>
    <n v="1.3746666666666667"/>
    <n v="50.292682926829265"/>
    <x v="0"/>
    <x v="4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8-31T21:00:00"/>
    <b v="1"/>
    <n v="74"/>
    <b v="1"/>
    <s v="film &amp; video/documentary"/>
    <n v="2.3164705882352941"/>
    <n v="106.43243243243244"/>
    <x v="0"/>
    <x v="4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0:07:29"/>
    <b v="1"/>
    <n v="189"/>
    <b v="1"/>
    <s v="film &amp; video/documentary"/>
    <n v="1.3033333333333332"/>
    <n v="51.719576719576722"/>
    <x v="0"/>
    <x v="4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4:05:33"/>
    <b v="1"/>
    <n v="80"/>
    <b v="1"/>
    <s v="film &amp; video/documentary"/>
    <n v="2.9289999999999998"/>
    <n v="36.612499999999997"/>
    <x v="0"/>
    <x v="4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17:40:01"/>
    <b v="1"/>
    <n v="576"/>
    <b v="1"/>
    <s v="film &amp; video/documentary"/>
    <n v="1.1131818181818183"/>
    <n v="42.517361111111114"/>
    <x v="0"/>
    <x v="4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1:40:10"/>
    <b v="1"/>
    <n v="202"/>
    <b v="1"/>
    <s v="film &amp; video/documentary"/>
    <n v="1.0556666666666668"/>
    <n v="62.712871287128714"/>
    <x v="0"/>
    <x v="4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3:02:14"/>
    <b v="1"/>
    <n v="238"/>
    <b v="1"/>
    <s v="film &amp; video/documentary"/>
    <n v="1.1894444444444445"/>
    <n v="89.957983193277315"/>
    <x v="0"/>
    <x v="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19T21:00:00"/>
    <b v="1"/>
    <n v="36"/>
    <b v="1"/>
    <s v="film &amp; video/documentary"/>
    <n v="1.04129"/>
    <n v="28.924722222222222"/>
    <x v="0"/>
    <x v="4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2:59:00"/>
    <b v="1"/>
    <n v="150"/>
    <b v="1"/>
    <s v="film &amp; video/documentary"/>
    <n v="1.0410165"/>
    <n v="138.8022"/>
    <x v="0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16:03:52"/>
    <b v="1"/>
    <n v="146"/>
    <b v="1"/>
    <s v="film &amp; video/documentary"/>
    <n v="1.1187499999999999"/>
    <n v="61.301369863013697"/>
    <x v="0"/>
    <x v="4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0:59:00"/>
    <b v="1"/>
    <n v="222"/>
    <b v="1"/>
    <s v="film &amp; video/documentary"/>
    <n v="1.0473529411764706"/>
    <n v="80.202702702702709"/>
    <x v="0"/>
    <x v="4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4:59:48"/>
    <b v="1"/>
    <n v="120"/>
    <b v="1"/>
    <s v="film &amp; video/documentary"/>
    <n v="3.8515000000000001"/>
    <n v="32.095833333333331"/>
    <x v="0"/>
    <x v="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3:32:14"/>
    <b v="1"/>
    <n v="126"/>
    <b v="1"/>
    <s v="film &amp; video/documentary"/>
    <n v="1.01248"/>
    <n v="200.88888888888889"/>
    <x v="0"/>
    <x v="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0T23:59:00"/>
    <b v="1"/>
    <n v="158"/>
    <b v="1"/>
    <s v="film &amp; video/documentary"/>
    <n v="1.1377333333333333"/>
    <n v="108.01265822784811"/>
    <x v="0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1:14:43"/>
    <b v="1"/>
    <n v="316"/>
    <b v="1"/>
    <s v="film &amp; video/documentary"/>
    <n v="1.0080333333333333"/>
    <n v="95.699367088607602"/>
    <x v="0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18:55:51"/>
    <b v="1"/>
    <n v="284"/>
    <b v="1"/>
    <s v="film &amp; video/documentary"/>
    <n v="2.8332000000000002"/>
    <n v="49.880281690140848"/>
    <x v="0"/>
    <x v="4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2:59:00"/>
    <b v="1"/>
    <n v="51"/>
    <b v="1"/>
    <s v="film &amp; video/documentary"/>
    <n v="1.1268"/>
    <n v="110.47058823529412"/>
    <x v="0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18:00:00"/>
    <b v="1"/>
    <n v="158"/>
    <b v="1"/>
    <s v="film &amp; video/documentary"/>
    <n v="1.0658000000000001"/>
    <n v="134.91139240506328"/>
    <x v="0"/>
    <x v="4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06:43:06"/>
    <b v="1"/>
    <n v="337"/>
    <b v="1"/>
    <s v="film &amp; video/documentary"/>
    <n v="1.0266285714285714"/>
    <n v="106.62314540059347"/>
    <x v="0"/>
    <x v="4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08:40:48"/>
    <b v="1"/>
    <n v="186"/>
    <b v="1"/>
    <s v="film &amp; video/documentary"/>
    <n v="1.0791200000000001"/>
    <n v="145.04301075268816"/>
    <x v="0"/>
    <x v="4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2:59:00"/>
    <b v="1"/>
    <n v="58"/>
    <b v="1"/>
    <s v="film &amp; video/documentary"/>
    <n v="1.2307407407407407"/>
    <n v="114.58620689655173"/>
    <x v="0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0:01:48"/>
    <b v="1"/>
    <n v="82"/>
    <b v="1"/>
    <s v="film &amp; video/documentary"/>
    <n v="1.016"/>
    <n v="105.3170731707317"/>
    <x v="0"/>
    <x v="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19T23:30:33"/>
    <b v="1"/>
    <n v="736"/>
    <b v="1"/>
    <s v="film &amp; video/documentary"/>
    <n v="1.04396"/>
    <n v="70.921195652173907"/>
    <x v="0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17:57:00"/>
    <b v="1"/>
    <n v="1151"/>
    <b v="1"/>
    <s v="film &amp; video/documentary"/>
    <n v="1.1292973333333334"/>
    <n v="147.17167680278018"/>
    <x v="0"/>
    <x v="4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3:00:00"/>
    <b v="1"/>
    <n v="34"/>
    <b v="1"/>
    <s v="film &amp; video/documentary"/>
    <n v="1.3640000000000001"/>
    <n v="160.47058823529412"/>
    <x v="0"/>
    <x v="4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0-31T23:00:00"/>
    <b v="1"/>
    <n v="498"/>
    <b v="1"/>
    <s v="film &amp; video/documentary"/>
    <n v="1.036144"/>
    <n v="156.04578313253012"/>
    <x v="0"/>
    <x v="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6T23:00:00"/>
    <b v="1"/>
    <n v="167"/>
    <b v="1"/>
    <s v="film &amp; video/documentary"/>
    <n v="1.0549999999999999"/>
    <n v="63.17365269461078"/>
    <x v="0"/>
    <x v="4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6T22:59:00"/>
    <b v="1"/>
    <n v="340"/>
    <b v="1"/>
    <s v="film &amp; video/documentary"/>
    <n v="1.0182857142857142"/>
    <n v="104.82352941176471"/>
    <x v="0"/>
    <x v="4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08:57:14"/>
    <b v="1"/>
    <n v="438"/>
    <b v="1"/>
    <s v="film &amp; video/documentary"/>
    <n v="1.0660499999999999"/>
    <n v="97.356164383561648"/>
    <x v="0"/>
    <x v="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3:00:00"/>
    <b v="1"/>
    <n v="555"/>
    <b v="1"/>
    <s v="film &amp; video/documentary"/>
    <n v="1.13015"/>
    <n v="203.63063063063063"/>
    <x v="0"/>
    <x v="4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09:16:31"/>
    <b v="1"/>
    <n v="266"/>
    <b v="1"/>
    <s v="film &amp; video/documentary"/>
    <n v="1.252275"/>
    <n v="188.31203007518798"/>
    <x v="0"/>
    <x v="4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4:00:00"/>
    <b v="1"/>
    <n v="69"/>
    <b v="1"/>
    <s v="film &amp; video/documentary"/>
    <n v="1.0119"/>
    <n v="146.65217391304347"/>
    <x v="0"/>
    <x v="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17:00:00"/>
    <b v="1"/>
    <n v="80"/>
    <b v="1"/>
    <s v="film &amp; video/documentary"/>
    <n v="1.0276470588235294"/>
    <n v="109.1875"/>
    <x v="0"/>
    <x v="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0:18:38"/>
    <b v="1"/>
    <n v="493"/>
    <b v="1"/>
    <s v="film &amp; video/documentary"/>
    <n v="1.1683911999999999"/>
    <n v="59.249046653144013"/>
    <x v="0"/>
    <x v="4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3T21:05:08"/>
    <b v="1"/>
    <n v="31"/>
    <b v="1"/>
    <s v="film &amp; video/documentary"/>
    <n v="1.0116833333333335"/>
    <n v="97.904838709677421"/>
    <x v="0"/>
    <x v="4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2T20:00:00"/>
    <b v="1"/>
    <n v="236"/>
    <b v="1"/>
    <s v="film &amp; video/documentary"/>
    <n v="1.1013360000000001"/>
    <n v="70.000169491525426"/>
    <x v="0"/>
    <x v="4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3:14:28"/>
    <b v="1"/>
    <n v="89"/>
    <b v="1"/>
    <s v="film &amp; video/documentary"/>
    <n v="1.0808333333333333"/>
    <n v="72.865168539325836"/>
    <x v="0"/>
    <x v="4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16:00:00"/>
    <b v="1"/>
    <n v="299"/>
    <b v="1"/>
    <s v="film &amp; video/documentary"/>
    <n v="1.2502285714285715"/>
    <n v="146.34782608695653"/>
    <x v="0"/>
    <x v="4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09-30T22:59:00"/>
    <b v="1"/>
    <n v="55"/>
    <b v="1"/>
    <s v="film &amp; video/documentary"/>
    <n v="1.0671428571428572"/>
    <n v="67.909090909090907"/>
    <x v="0"/>
    <x v="4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3:44:25"/>
    <b v="1"/>
    <n v="325"/>
    <b v="1"/>
    <s v="film &amp; video/documentary"/>
    <n v="1.0036639999999999"/>
    <n v="169.85083076923075"/>
    <x v="0"/>
    <x v="4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3T22:00:00"/>
    <b v="1"/>
    <n v="524"/>
    <b v="1"/>
    <s v="film &amp; video/documentary"/>
    <n v="1.0202863333333334"/>
    <n v="58.413339694656486"/>
    <x v="0"/>
    <x v="4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5-31T21:20:00"/>
    <b v="1"/>
    <n v="285"/>
    <b v="1"/>
    <s v="film &amp; video/documentary"/>
    <n v="1.0208358208955224"/>
    <n v="119.99298245614035"/>
    <x v="0"/>
    <x v="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17:39:50"/>
    <b v="1"/>
    <n v="179"/>
    <b v="1"/>
    <s v="film &amp; video/documentary"/>
    <n v="1.2327586206896552"/>
    <n v="99.860335195530723"/>
    <x v="0"/>
    <x v="4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07:00:21"/>
    <b v="1"/>
    <n v="188"/>
    <b v="1"/>
    <s v="film &amp; video/documentary"/>
    <n v="1.7028880000000002"/>
    <n v="90.579148936170213"/>
    <x v="0"/>
    <x v="4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07:53:29"/>
    <b v="1"/>
    <n v="379"/>
    <b v="1"/>
    <s v="film &amp; video/documentary"/>
    <n v="1.1159049999999999"/>
    <n v="117.77361477572559"/>
    <x v="0"/>
    <x v="4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09:05:16"/>
    <b v="1"/>
    <n v="119"/>
    <b v="1"/>
    <s v="film &amp; video/documentary"/>
    <n v="1.03"/>
    <n v="86.554621848739501"/>
    <x v="0"/>
    <x v="4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06:58:28"/>
    <b v="1"/>
    <n v="167"/>
    <b v="1"/>
    <s v="film &amp; video/documentary"/>
    <n v="1.0663570159857905"/>
    <n v="71.899281437125751"/>
    <x v="0"/>
    <x v="4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0T22:59:00"/>
    <b v="1"/>
    <n v="221"/>
    <b v="1"/>
    <s v="film &amp; video/documentary"/>
    <n v="1.1476"/>
    <n v="129.81900452488688"/>
    <x v="0"/>
    <x v="4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17:09:14"/>
    <b v="1"/>
    <n v="964"/>
    <b v="1"/>
    <s v="film &amp; video/documentary"/>
    <n v="1.2734117647058822"/>
    <n v="44.912863070539416"/>
    <x v="0"/>
    <x v="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7T23:01:08"/>
    <b v="1"/>
    <n v="286"/>
    <b v="1"/>
    <s v="film &amp; video/documentary"/>
    <n v="1.1656"/>
    <n v="40.755244755244753"/>
    <x v="0"/>
    <x v="4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15:00:19"/>
    <b v="1"/>
    <n v="613"/>
    <b v="1"/>
    <s v="film &amp; video/documentary"/>
    <n v="1.0861819426615318"/>
    <n v="103.52394779771615"/>
    <x v="0"/>
    <x v="4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3:52:01"/>
    <b v="1"/>
    <n v="29"/>
    <b v="1"/>
    <s v="film &amp; video/documentary"/>
    <n v="1.0394285714285714"/>
    <n v="125.44827586206897"/>
    <x v="0"/>
    <x v="4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3:03:14"/>
    <b v="1"/>
    <n v="165"/>
    <b v="1"/>
    <s v="film &amp; video/documentary"/>
    <n v="1.1625714285714286"/>
    <n v="246.60606060606059"/>
    <x v="0"/>
    <x v="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3:16:33"/>
    <b v="1"/>
    <n v="97"/>
    <b v="1"/>
    <s v="film &amp; video/documentary"/>
    <n v="1.0269239999999999"/>
    <n v="79.401340206185566"/>
    <x v="0"/>
    <x v="4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0:19:57"/>
    <b v="1"/>
    <n v="303"/>
    <b v="1"/>
    <s v="film &amp; video/documentary"/>
    <n v="1.74"/>
    <n v="86.138613861386133"/>
    <x v="0"/>
    <x v="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0:00:00"/>
    <b v="1"/>
    <n v="267"/>
    <b v="1"/>
    <s v="film &amp; video/documentary"/>
    <n v="1.03088"/>
    <n v="193.04868913857678"/>
    <x v="0"/>
    <x v="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0:12:00"/>
    <b v="1"/>
    <n v="302"/>
    <b v="1"/>
    <s v="film &amp; video/documentary"/>
    <n v="1.0485537190082646"/>
    <n v="84.023178807947019"/>
    <x v="0"/>
    <x v="4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2T22:11:00"/>
    <b v="0"/>
    <n v="87"/>
    <b v="1"/>
    <s v="film &amp; video/documentary"/>
    <n v="1.0137499999999999"/>
    <n v="139.82758620689654"/>
    <x v="0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2T20:01:46"/>
    <b v="0"/>
    <n v="354"/>
    <b v="1"/>
    <s v="film &amp; video/documentary"/>
    <n v="1.1107699999999998"/>
    <n v="109.82189265536722"/>
    <x v="0"/>
    <x v="4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7T19:00:00"/>
    <b v="0"/>
    <n v="86"/>
    <b v="1"/>
    <s v="film &amp; video/documentary"/>
    <n v="1.2415933781686497"/>
    <n v="139.53488372093022"/>
    <x v="0"/>
    <x v="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4:22:00"/>
    <b v="0"/>
    <n v="26"/>
    <b v="1"/>
    <s v="film &amp; video/documentary"/>
    <n v="1.0133333333333334"/>
    <n v="347.84615384615387"/>
    <x v="0"/>
    <x v="4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0T22:59:00"/>
    <b v="0"/>
    <n v="113"/>
    <b v="1"/>
    <s v="film &amp; video/documentary"/>
    <n v="1.1016142857142857"/>
    <n v="68.24159292035398"/>
    <x v="0"/>
    <x v="4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09:33:19"/>
    <b v="0"/>
    <n v="65"/>
    <b v="1"/>
    <s v="film &amp; video/documentary"/>
    <n v="1.0397333333333334"/>
    <n v="239.93846153846152"/>
    <x v="0"/>
    <x v="4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4:01:58"/>
    <b v="0"/>
    <n v="134"/>
    <b v="1"/>
    <s v="film &amp; video/documentary"/>
    <n v="1.013157894736842"/>
    <n v="287.31343283582089"/>
    <x v="0"/>
    <x v="4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4-30T23:59:00"/>
    <b v="0"/>
    <n v="119"/>
    <b v="1"/>
    <s v="film &amp; video/documentary"/>
    <n v="1.033501"/>
    <n v="86.84882352941176"/>
    <x v="0"/>
    <x v="4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08:32:02"/>
    <b v="0"/>
    <n v="159"/>
    <b v="1"/>
    <s v="film &amp; video/documentary"/>
    <n v="1.04112"/>
    <n v="81.84905660377359"/>
    <x v="0"/>
    <x v="4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08:14:29"/>
    <b v="0"/>
    <n v="167"/>
    <b v="1"/>
    <s v="film &amp; video/documentary"/>
    <n v="1.1015569230769231"/>
    <n v="42.874970059880241"/>
    <x v="0"/>
    <x v="4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4:05:00"/>
    <b v="0"/>
    <n v="43"/>
    <b v="1"/>
    <s v="film &amp; video/documentary"/>
    <n v="1.2202"/>
    <n v="709.41860465116281"/>
    <x v="0"/>
    <x v="4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3:25:39"/>
    <b v="0"/>
    <n v="1062"/>
    <b v="1"/>
    <s v="film &amp; video/documentary"/>
    <n v="1.1416866666666667"/>
    <n v="161.25517890772127"/>
    <x v="0"/>
    <x v="4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1:00:00"/>
    <b v="0"/>
    <n v="9"/>
    <b v="1"/>
    <s v="film &amp; video/documentary"/>
    <n v="1.2533333333333334"/>
    <n v="41.777777777777779"/>
    <x v="0"/>
    <x v="4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16:53:18"/>
    <b v="0"/>
    <n v="89"/>
    <b v="1"/>
    <s v="film &amp; video/documentary"/>
    <n v="1.0666666666666667"/>
    <n v="89.887640449438209"/>
    <x v="0"/>
    <x v="4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16:20:31"/>
    <b v="0"/>
    <n v="174"/>
    <b v="1"/>
    <s v="film &amp; video/documentary"/>
    <n v="1.3065"/>
    <n v="45.051724137931032"/>
    <x v="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2:18:00"/>
    <b v="0"/>
    <n v="14"/>
    <b v="1"/>
    <s v="film &amp; video/documentary"/>
    <n v="1.2"/>
    <n v="42.857142857142854"/>
    <x v="0"/>
    <x v="4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05:51:56"/>
    <b v="0"/>
    <n v="48"/>
    <b v="1"/>
    <s v="film &amp; video/documentary"/>
    <n v="1.0595918367346939"/>
    <n v="54.083333333333336"/>
    <x v="0"/>
    <x v="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2:01:00"/>
    <b v="0"/>
    <n v="133"/>
    <b v="1"/>
    <s v="film &amp; video/documentary"/>
    <n v="1.1439999999999999"/>
    <n v="103.21804511278195"/>
    <x v="0"/>
    <x v="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18:52:00"/>
    <b v="0"/>
    <n v="83"/>
    <b v="1"/>
    <s v="film &amp; video/documentary"/>
    <n v="1.1176666666666666"/>
    <n v="40.397590361445786"/>
    <x v="0"/>
    <x v="4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1:31:12"/>
    <b v="0"/>
    <n v="149"/>
    <b v="1"/>
    <s v="film &amp; video/documentary"/>
    <n v="1.1608000000000001"/>
    <n v="116.85906040268456"/>
    <x v="0"/>
    <x v="4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2:16:32"/>
    <b v="0"/>
    <n v="49"/>
    <b v="1"/>
    <s v="film &amp; video/documentary"/>
    <n v="1.415"/>
    <n v="115.51020408163265"/>
    <x v="0"/>
    <x v="4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0:00:00"/>
    <b v="0"/>
    <n v="251"/>
    <b v="1"/>
    <s v="film &amp; video/documentary"/>
    <n v="1.0472999999999999"/>
    <n v="104.31274900398407"/>
    <x v="0"/>
    <x v="4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2:01:40"/>
    <b v="0"/>
    <n v="22"/>
    <b v="1"/>
    <s v="film &amp; video/documentary"/>
    <n v="2.5583333333333331"/>
    <n v="69.772727272727266"/>
    <x v="0"/>
    <x v="4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8T21:49:19"/>
    <b v="0"/>
    <n v="48"/>
    <b v="1"/>
    <s v="film &amp; video/documentary"/>
    <n v="2.0670670670670672"/>
    <n v="43.020833333333336"/>
    <x v="0"/>
    <x v="4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3:45:47"/>
    <b v="0"/>
    <n v="383"/>
    <b v="1"/>
    <s v="film &amp; video/documentary"/>
    <n v="1.1210500000000001"/>
    <n v="58.540469973890339"/>
    <x v="0"/>
    <x v="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0:01:41"/>
    <b v="0"/>
    <n v="237"/>
    <b v="1"/>
    <s v="film &amp; video/documentary"/>
    <n v="1.05982"/>
    <n v="111.79535864978902"/>
    <x v="0"/>
    <x v="4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17:49:51"/>
    <b v="0"/>
    <n v="13"/>
    <b v="1"/>
    <s v="film &amp; video/documentary"/>
    <n v="1.0016666666666667"/>
    <n v="46.230769230769234"/>
    <x v="0"/>
    <x v="4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1:00:00"/>
    <b v="0"/>
    <n v="562"/>
    <b v="1"/>
    <s v="film &amp; video/documentary"/>
    <n v="2.1398947368421051"/>
    <n v="144.69039145907473"/>
    <x v="0"/>
    <x v="4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7T20:49:40"/>
    <b v="0"/>
    <n v="71"/>
    <b v="1"/>
    <s v="film &amp; video/documentary"/>
    <n v="1.2616000000000001"/>
    <n v="88.845070422535215"/>
    <x v="0"/>
    <x v="4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17:59:00"/>
    <b v="0"/>
    <n v="1510"/>
    <b v="1"/>
    <s v="film &amp; video/documentary"/>
    <n v="1.8153547058823529"/>
    <n v="81.75107284768211"/>
    <x v="0"/>
    <x v="4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7T19:52:52"/>
    <b v="0"/>
    <n v="14"/>
    <b v="1"/>
    <s v="film &amp; video/documentary"/>
    <n v="1"/>
    <n v="71.428571428571431"/>
    <x v="0"/>
    <x v="4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7T19:59:00"/>
    <b v="0"/>
    <n v="193"/>
    <b v="1"/>
    <s v="film &amp; video/documentary"/>
    <n v="1.0061"/>
    <n v="104.25906735751295"/>
    <x v="0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7T22:00:00"/>
    <b v="0"/>
    <n v="206"/>
    <b v="1"/>
    <s v="film &amp; video/documentary"/>
    <n v="1.009027027027027"/>
    <n v="90.616504854368927"/>
    <x v="0"/>
    <x v="4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2:00:52"/>
    <b v="0"/>
    <n v="351"/>
    <b v="1"/>
    <s v="film &amp; video/documentary"/>
    <n v="1.10446"/>
    <n v="157.33048433048432"/>
    <x v="0"/>
    <x v="4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3:38:02"/>
    <b v="0"/>
    <n v="50"/>
    <b v="1"/>
    <s v="film &amp; video/documentary"/>
    <n v="1.118936170212766"/>
    <n v="105.18"/>
    <x v="0"/>
    <x v="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16:32:00"/>
    <b v="0"/>
    <n v="184"/>
    <b v="1"/>
    <s v="film &amp; video/documentary"/>
    <n v="1.0804450000000001"/>
    <n v="58.719836956521746"/>
    <x v="0"/>
    <x v="4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08:33:26"/>
    <b v="0"/>
    <n v="196"/>
    <b v="1"/>
    <s v="film &amp; video/documentary"/>
    <n v="1.0666666666666667"/>
    <n v="81.632653061224488"/>
    <x v="0"/>
    <x v="4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8-31T22:44:00"/>
    <b v="0"/>
    <n v="229"/>
    <b v="1"/>
    <s v="film &amp; video/documentary"/>
    <n v="1.0390027322404372"/>
    <n v="56.460043668122275"/>
    <x v="0"/>
    <x v="4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4:02:06"/>
    <b v="0"/>
    <n v="67"/>
    <b v="1"/>
    <s v="film &amp; video/documentary"/>
    <n v="1.2516"/>
    <n v="140.1044776119403"/>
    <x v="0"/>
    <x v="4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07:00:00"/>
    <b v="0"/>
    <n v="95"/>
    <b v="1"/>
    <s v="film &amp; video/documentary"/>
    <n v="1.0680499999999999"/>
    <n v="224.85263157894738"/>
    <x v="0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6T22:30:00"/>
    <b v="0"/>
    <n v="62"/>
    <b v="1"/>
    <s v="film &amp; video/documentary"/>
    <n v="1.1230249999999999"/>
    <n v="181.13306451612902"/>
    <x v="0"/>
    <x v="4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15:12:50"/>
    <b v="0"/>
    <n v="73"/>
    <b v="1"/>
    <s v="film &amp; video/documentary"/>
    <n v="1.0381199999999999"/>
    <n v="711.04109589041093"/>
    <x v="0"/>
    <x v="4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08:56:57"/>
    <b v="0"/>
    <n v="43"/>
    <b v="1"/>
    <s v="film &amp; video/documentary"/>
    <n v="1.4165000000000001"/>
    <n v="65.883720930232556"/>
    <x v="0"/>
    <x v="4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2:08:00"/>
    <b v="0"/>
    <n v="70"/>
    <b v="1"/>
    <s v="film &amp; video/documentary"/>
    <n v="1.0526"/>
    <n v="75.185714285714283"/>
    <x v="0"/>
    <x v="4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18:04:00"/>
    <b v="0"/>
    <n v="271"/>
    <b v="1"/>
    <s v="film &amp; video/documentary"/>
    <n v="1.0309142857142857"/>
    <n v="133.14391143911439"/>
    <x v="0"/>
    <x v="4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5T21:02:19"/>
    <b v="0"/>
    <n v="55"/>
    <b v="1"/>
    <s v="film &amp; video/documentary"/>
    <n v="1.0765957446808512"/>
    <n v="55.2"/>
    <x v="0"/>
    <x v="4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0:59:00"/>
    <b v="0"/>
    <n v="35"/>
    <b v="1"/>
    <s v="film &amp; video/documentary"/>
    <n v="1.0770464285714285"/>
    <n v="86.163714285714292"/>
    <x v="0"/>
    <x v="4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16:54:10"/>
    <b v="0"/>
    <n v="22"/>
    <b v="1"/>
    <s v="film &amp; video/documentary"/>
    <n v="1.0155000000000001"/>
    <n v="92.318181818181813"/>
    <x v="0"/>
    <x v="4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3:39:50"/>
    <b v="0"/>
    <n v="38"/>
    <b v="1"/>
    <s v="film &amp; video/documentary"/>
    <n v="1.0143766666666667"/>
    <n v="160.16473684210527"/>
    <x v="0"/>
    <x v="4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15:42:24"/>
    <b v="0"/>
    <n v="15"/>
    <b v="1"/>
    <s v="film &amp; video/documentary"/>
    <n v="1.3680000000000001"/>
    <n v="45.6"/>
    <x v="0"/>
    <x v="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18:33:17"/>
    <b v="0"/>
    <n v="7"/>
    <b v="1"/>
    <s v="film &amp; video/documentary"/>
    <n v="1.2829999999999999"/>
    <n v="183.28571428571428"/>
    <x v="0"/>
    <x v="4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0:00:00"/>
    <b v="0"/>
    <n v="241"/>
    <b v="1"/>
    <s v="film &amp; video/documentary"/>
    <n v="1.0105"/>
    <n v="125.78838174273859"/>
    <x v="0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2:49:38"/>
    <b v="0"/>
    <n v="55"/>
    <b v="1"/>
    <s v="film &amp; video/documentary"/>
    <n v="1.2684"/>
    <n v="57.654545454545456"/>
    <x v="0"/>
    <x v="4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16:03:31"/>
    <b v="0"/>
    <n v="171"/>
    <b v="1"/>
    <s v="film &amp; video/documentary"/>
    <n v="1.0508593749999999"/>
    <n v="78.660818713450297"/>
    <x v="0"/>
    <x v="4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1T20:31:05"/>
    <b v="0"/>
    <n v="208"/>
    <b v="1"/>
    <s v="film &amp; video/documentary"/>
    <n v="1.0285405405405406"/>
    <n v="91.480769230769226"/>
    <x v="0"/>
    <x v="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07:00:00"/>
    <b v="0"/>
    <n v="21"/>
    <b v="1"/>
    <s v="film &amp; video/documentary"/>
    <n v="1.0214714285714286"/>
    <n v="68.09809523809524"/>
    <x v="0"/>
    <x v="4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4:30:31"/>
    <b v="0"/>
    <n v="25"/>
    <b v="1"/>
    <s v="film &amp; video/documentary"/>
    <n v="1.2021700000000002"/>
    <n v="48.086800000000004"/>
    <x v="0"/>
    <x v="4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7T23:33:00"/>
    <b v="0"/>
    <n v="52"/>
    <b v="1"/>
    <s v="film &amp; video/documentary"/>
    <n v="1.0024761904761905"/>
    <n v="202.42307692307693"/>
    <x v="0"/>
    <x v="4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1:46:37"/>
    <b v="0"/>
    <n v="104"/>
    <b v="1"/>
    <s v="film &amp; video/documentary"/>
    <n v="1.0063392857142857"/>
    <n v="216.75"/>
    <x v="0"/>
    <x v="4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15:13:07"/>
    <b v="0"/>
    <n v="73"/>
    <b v="1"/>
    <s v="film &amp; video/documentary"/>
    <n v="1.004375"/>
    <n v="110.06849315068493"/>
    <x v="0"/>
    <x v="4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3T23:40:31"/>
    <b v="0"/>
    <n v="3"/>
    <b v="0"/>
    <s v="film &amp; video/animation"/>
    <n v="4.3939393939393936E-3"/>
    <n v="4.833333333333333"/>
    <x v="0"/>
    <x v="5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06:47:36"/>
    <b v="0"/>
    <n v="6"/>
    <b v="0"/>
    <s v="film &amp; video/animation"/>
    <n v="2.0066666666666667E-2"/>
    <n v="50.166666666666664"/>
    <x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1:14:57"/>
    <b v="0"/>
    <n v="12"/>
    <b v="0"/>
    <s v="film &amp; video/animation"/>
    <n v="1.0749999999999999E-2"/>
    <n v="35.833333333333336"/>
    <x v="0"/>
    <x v="5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17:13:50"/>
    <b v="0"/>
    <n v="13"/>
    <b v="0"/>
    <s v="film &amp; video/animation"/>
    <n v="7.6499999999999997E-3"/>
    <n v="11.76923076923077"/>
    <x v="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3:01:39"/>
    <b v="0"/>
    <n v="5"/>
    <b v="0"/>
    <s v="film &amp; video/animation"/>
    <n v="6.7966666666666675E-2"/>
    <n v="40.78"/>
    <x v="0"/>
    <x v="5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16:40:04"/>
    <b v="0"/>
    <n v="2"/>
    <b v="0"/>
    <s v="film &amp; video/animation"/>
    <n v="1.2E-4"/>
    <n v="3"/>
    <x v="0"/>
    <x v="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2:05:14"/>
    <b v="0"/>
    <n v="8"/>
    <b v="0"/>
    <s v="film &amp; video/animation"/>
    <n v="1.3299999999999999E-2"/>
    <n v="16.625"/>
    <x v="0"/>
    <x v="5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3:59:00"/>
    <b v="0"/>
    <n v="0"/>
    <b v="0"/>
    <s v="film &amp; video/animation"/>
    <n v="0"/>
    <e v="#DIV/0!"/>
    <x v="0"/>
    <x v="5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17:00:00"/>
    <b v="0"/>
    <n v="13"/>
    <b v="0"/>
    <s v="film &amp; video/animation"/>
    <n v="5.6333333333333332E-2"/>
    <n v="52"/>
    <x v="0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6T23:59:00"/>
    <b v="0"/>
    <n v="0"/>
    <b v="0"/>
    <s v="film &amp; video/animation"/>
    <n v="0"/>
    <e v="#DIV/0!"/>
    <x v="0"/>
    <x v="5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0T21:34:27"/>
    <b v="0"/>
    <n v="5"/>
    <b v="0"/>
    <s v="film &amp; video/animation"/>
    <n v="2.4E-2"/>
    <n v="4.8"/>
    <x v="0"/>
    <x v="5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15:54:43"/>
    <b v="0"/>
    <n v="8"/>
    <b v="0"/>
    <s v="film &amp; video/animation"/>
    <n v="0.13833333333333334"/>
    <n v="51.875"/>
    <x v="0"/>
    <x v="5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2:26:21"/>
    <b v="0"/>
    <n v="8"/>
    <b v="0"/>
    <s v="film &amp; video/animation"/>
    <n v="9.5000000000000001E-2"/>
    <n v="71.25"/>
    <x v="0"/>
    <x v="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0:07:02"/>
    <b v="0"/>
    <n v="0"/>
    <b v="0"/>
    <s v="film &amp; video/animation"/>
    <n v="0"/>
    <e v="#DIV/0!"/>
    <x v="0"/>
    <x v="5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16:01:42"/>
    <b v="0"/>
    <n v="2"/>
    <b v="0"/>
    <s v="film &amp; video/animation"/>
    <n v="0.05"/>
    <n v="62.5"/>
    <x v="0"/>
    <x v="5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2:56:20"/>
    <b v="0"/>
    <n v="3"/>
    <b v="0"/>
    <s v="film &amp; video/animation"/>
    <n v="2.7272727272727273E-5"/>
    <n v="1"/>
    <x v="0"/>
    <x v="5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3:41:53"/>
    <b v="0"/>
    <n v="0"/>
    <b v="0"/>
    <s v="film &amp; video/animation"/>
    <n v="0"/>
    <e v="#DIV/0!"/>
    <x v="0"/>
    <x v="5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2:38:46"/>
    <b v="0"/>
    <n v="0"/>
    <b v="0"/>
    <s v="film &amp; video/animation"/>
    <n v="0"/>
    <e v="#DIV/0!"/>
    <x v="0"/>
    <x v="5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2:15:58"/>
    <b v="0"/>
    <n v="11"/>
    <b v="0"/>
    <s v="film &amp; video/animation"/>
    <n v="9.3799999999999994E-2"/>
    <n v="170.54545454545453"/>
    <x v="0"/>
    <x v="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3:16:58"/>
    <b v="0"/>
    <n v="0"/>
    <b v="0"/>
    <s v="film &amp; video/animation"/>
    <n v="0"/>
    <e v="#DIV/0!"/>
    <x v="0"/>
    <x v="5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17:39:13"/>
    <b v="0"/>
    <n v="1"/>
    <b v="0"/>
    <s v="film &amp; video/animation"/>
    <n v="1E-3"/>
    <n v="5"/>
    <x v="0"/>
    <x v="5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4:03:16"/>
    <b v="0"/>
    <n v="0"/>
    <b v="0"/>
    <s v="film &amp; video/animation"/>
    <n v="0"/>
    <e v="#DIV/0!"/>
    <x v="0"/>
    <x v="5"/>
    <x v="4"/>
  </r>
  <r>
    <n v="442"/>
    <s v="The Paranormal Idiot"/>
    <s v="Doomsday is here"/>
    <n v="17000"/>
    <n v="6691"/>
    <x v="2"/>
    <x v="0"/>
    <s v="USD"/>
    <n v="1424380783"/>
    <n v="1421788783"/>
    <x v="442"/>
    <d v="2015-02-19T16:19:43"/>
    <b v="0"/>
    <n v="17"/>
    <b v="0"/>
    <s v="film &amp; video/animation"/>
    <n v="0.39358823529411763"/>
    <n v="393.58823529411762"/>
    <x v="0"/>
    <x v="5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09T19:21:41"/>
    <b v="0"/>
    <n v="2"/>
    <b v="0"/>
    <s v="film &amp; video/animation"/>
    <n v="1E-3"/>
    <n v="5"/>
    <x v="0"/>
    <x v="5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16:46:01"/>
    <b v="0"/>
    <n v="1"/>
    <b v="0"/>
    <s v="film &amp; video/animation"/>
    <n v="0.05"/>
    <n v="50"/>
    <x v="0"/>
    <x v="5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3:02:55"/>
    <b v="0"/>
    <n v="2"/>
    <b v="0"/>
    <s v="film &amp; video/animation"/>
    <n v="3.3333333333333335E-5"/>
    <n v="1"/>
    <x v="0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3T21:00:20"/>
    <b v="0"/>
    <n v="16"/>
    <b v="0"/>
    <s v="film &amp; video/animation"/>
    <n v="7.2952380952380949E-2"/>
    <n v="47.875"/>
    <x v="0"/>
    <x v="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07:19:23"/>
    <b v="0"/>
    <n v="1"/>
    <b v="0"/>
    <s v="film &amp; video/animation"/>
    <n v="1.6666666666666666E-4"/>
    <n v="5"/>
    <x v="0"/>
    <x v="5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3:11:35"/>
    <b v="0"/>
    <n v="4"/>
    <b v="0"/>
    <s v="film &amp; video/animation"/>
    <n v="3.2804E-2"/>
    <n v="20.502500000000001"/>
    <x v="0"/>
    <x v="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08:38:05"/>
    <b v="0"/>
    <n v="5"/>
    <b v="0"/>
    <s v="film &amp; video/animation"/>
    <n v="2.2499999999999999E-2"/>
    <n v="9"/>
    <x v="0"/>
    <x v="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17:43:20"/>
    <b v="0"/>
    <n v="7"/>
    <b v="0"/>
    <s v="film &amp; video/animation"/>
    <n v="7.92E-3"/>
    <n v="56.571428571428569"/>
    <x v="0"/>
    <x v="5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2:09:51"/>
    <b v="0"/>
    <n v="0"/>
    <b v="0"/>
    <s v="film &amp; video/animation"/>
    <n v="0"/>
    <e v="#DIV/0!"/>
    <x v="0"/>
    <x v="5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1:53:35"/>
    <b v="0"/>
    <n v="12"/>
    <b v="0"/>
    <s v="film &amp; video/animation"/>
    <n v="0.64"/>
    <n v="40"/>
    <x v="0"/>
    <x v="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4:47:59"/>
    <b v="0"/>
    <n v="2"/>
    <b v="0"/>
    <s v="film &amp; video/animation"/>
    <n v="2.740447957839262E-4"/>
    <n v="13"/>
    <x v="0"/>
    <x v="5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08:14:00"/>
    <b v="0"/>
    <n v="5"/>
    <b v="0"/>
    <s v="film &amp; video/animation"/>
    <n v="8.2000000000000007E-3"/>
    <n v="16.399999999999999"/>
    <x v="0"/>
    <x v="5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6T19:31:00"/>
    <b v="0"/>
    <n v="2"/>
    <b v="0"/>
    <s v="film &amp; video/animation"/>
    <n v="6.9230769230769226E-4"/>
    <n v="22.5"/>
    <x v="0"/>
    <x v="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1T22:59:00"/>
    <b v="0"/>
    <n v="3"/>
    <b v="0"/>
    <s v="film &amp; video/animation"/>
    <n v="6.8631863186318634E-3"/>
    <n v="20.333333333333332"/>
    <x v="0"/>
    <x v="5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3:25:12"/>
    <b v="0"/>
    <n v="0"/>
    <b v="0"/>
    <s v="film &amp; video/animation"/>
    <n v="0"/>
    <e v="#DIV/0!"/>
    <x v="0"/>
    <x v="5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1:47:40"/>
    <b v="0"/>
    <n v="49"/>
    <b v="0"/>
    <s v="film &amp; video/animation"/>
    <n v="8.2100000000000006E-2"/>
    <n v="16.755102040816325"/>
    <x v="0"/>
    <x v="5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1:22:07"/>
    <b v="0"/>
    <n v="1"/>
    <b v="0"/>
    <s v="film &amp; video/animation"/>
    <n v="6.4102564102564103E-4"/>
    <n v="25"/>
    <x v="0"/>
    <x v="5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5-31T23:00:00"/>
    <b v="0"/>
    <n v="2"/>
    <b v="0"/>
    <s v="film &amp; video/animation"/>
    <n v="2.9411764705882353E-3"/>
    <n v="12.5"/>
    <x v="0"/>
    <x v="5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15:19:27"/>
    <b v="0"/>
    <n v="0"/>
    <b v="0"/>
    <s v="film &amp; video/animation"/>
    <n v="0"/>
    <e v="#DIV/0!"/>
    <x v="0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09T22:02:21"/>
    <b v="0"/>
    <n v="0"/>
    <b v="0"/>
    <s v="film &amp; video/animation"/>
    <n v="0"/>
    <e v="#DIV/0!"/>
    <x v="0"/>
    <x v="5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2:02:33"/>
    <b v="0"/>
    <n v="11"/>
    <b v="0"/>
    <s v="film &amp; video/animation"/>
    <n v="2.2727272727272728E-2"/>
    <n v="113.63636363636364"/>
    <x v="0"/>
    <x v="5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15:22:15"/>
    <b v="0"/>
    <n v="1"/>
    <b v="0"/>
    <s v="film &amp; video/animation"/>
    <n v="9.9009900990099011E-4"/>
    <n v="1"/>
    <x v="0"/>
    <x v="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6T21:52:54"/>
    <b v="0"/>
    <n v="8"/>
    <b v="0"/>
    <s v="film &amp; video/animation"/>
    <n v="0.26953125"/>
    <n v="17.25"/>
    <x v="0"/>
    <x v="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17:37:44"/>
    <b v="0"/>
    <n v="5"/>
    <b v="0"/>
    <s v="film &amp; video/animation"/>
    <n v="7.6E-3"/>
    <n v="15.2"/>
    <x v="0"/>
    <x v="5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1:18:54"/>
    <b v="0"/>
    <n v="39"/>
    <b v="0"/>
    <s v="film &amp; video/animation"/>
    <n v="0.21575"/>
    <n v="110.64102564102564"/>
    <x v="0"/>
    <x v="5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0T22:51:05"/>
    <b v="0"/>
    <n v="0"/>
    <b v="0"/>
    <s v="film &amp; video/animation"/>
    <n v="0"/>
    <e v="#DIV/0!"/>
    <x v="0"/>
    <x v="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18:45:24"/>
    <b v="0"/>
    <n v="0"/>
    <b v="0"/>
    <s v="film &amp; video/animation"/>
    <n v="0"/>
    <e v="#DIV/0!"/>
    <x v="0"/>
    <x v="5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5T23:00:00"/>
    <b v="0"/>
    <n v="2"/>
    <b v="0"/>
    <s v="film &amp; video/animation"/>
    <n v="1.0200000000000001E-2"/>
    <n v="25.5"/>
    <x v="0"/>
    <x v="5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1:19:39"/>
    <b v="0"/>
    <n v="170"/>
    <b v="0"/>
    <s v="film &amp; video/animation"/>
    <n v="0.11892727272727273"/>
    <n v="38.476470588235294"/>
    <x v="0"/>
    <x v="5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17:08:38"/>
    <b v="0"/>
    <n v="5"/>
    <b v="0"/>
    <s v="film &amp; video/animation"/>
    <n v="0.17624999999999999"/>
    <n v="28.2"/>
    <x v="0"/>
    <x v="5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1:45:19"/>
    <b v="0"/>
    <n v="14"/>
    <b v="0"/>
    <s v="film &amp; video/animation"/>
    <n v="2.87E-2"/>
    <n v="61.5"/>
    <x v="0"/>
    <x v="5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2:53:49"/>
    <b v="0"/>
    <n v="1"/>
    <b v="0"/>
    <s v="film &amp; video/animation"/>
    <n v="3.0303030303030303E-4"/>
    <n v="1"/>
    <x v="0"/>
    <x v="5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5T21:04:03"/>
    <b v="0"/>
    <n v="0"/>
    <b v="0"/>
    <s v="film &amp; video/animation"/>
    <n v="0"/>
    <e v="#DIV/0!"/>
    <x v="0"/>
    <x v="5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2T22:59:00"/>
    <b v="0"/>
    <n v="124"/>
    <b v="0"/>
    <s v="film &amp; video/animation"/>
    <n v="2.2302681818181819E-2"/>
    <n v="39.569274193548388"/>
    <x v="0"/>
    <x v="5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15:02:14"/>
    <b v="0"/>
    <n v="0"/>
    <b v="0"/>
    <s v="film &amp; video/animation"/>
    <n v="0"/>
    <e v="#DIV/0!"/>
    <x v="0"/>
    <x v="5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15:51:49"/>
    <b v="0"/>
    <n v="0"/>
    <b v="0"/>
    <s v="film &amp; video/animation"/>
    <n v="0"/>
    <e v="#DIV/0!"/>
    <x v="0"/>
    <x v="5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05:47:15"/>
    <b v="0"/>
    <n v="55"/>
    <b v="0"/>
    <s v="film &amp; video/animation"/>
    <n v="0.3256"/>
    <n v="88.8"/>
    <x v="0"/>
    <x v="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07:00:15"/>
    <b v="0"/>
    <n v="140"/>
    <b v="0"/>
    <s v="film &amp; video/animation"/>
    <n v="0.19409999999999999"/>
    <n v="55.457142857142856"/>
    <x v="0"/>
    <x v="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1:08:09"/>
    <b v="0"/>
    <n v="21"/>
    <b v="0"/>
    <s v="film &amp; video/animation"/>
    <n v="6.0999999999999999E-2"/>
    <n v="87.142857142857139"/>
    <x v="0"/>
    <x v="5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09:34:00"/>
    <b v="0"/>
    <n v="1"/>
    <b v="0"/>
    <s v="film &amp; video/animation"/>
    <n v="1E-3"/>
    <n v="10"/>
    <x v="0"/>
    <x v="5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8T23:44:32"/>
    <b v="0"/>
    <n v="147"/>
    <b v="0"/>
    <s v="film &amp; video/animation"/>
    <n v="0.502"/>
    <n v="51.224489795918366"/>
    <x v="0"/>
    <x v="5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18:32:52"/>
    <b v="0"/>
    <n v="11"/>
    <b v="0"/>
    <s v="film &amp; video/animation"/>
    <n v="1.8625E-3"/>
    <n v="13.545454545454545"/>
    <x v="0"/>
    <x v="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07:08:19"/>
    <b v="0"/>
    <n v="125"/>
    <b v="0"/>
    <s v="film &amp; video/animation"/>
    <n v="0.21906971229845085"/>
    <n v="66.520080000000007"/>
    <x v="0"/>
    <x v="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17:37:19"/>
    <b v="0"/>
    <n v="1"/>
    <b v="0"/>
    <s v="film &amp; video/animation"/>
    <n v="9.0909090909090904E-5"/>
    <n v="50"/>
    <x v="0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0:16:34"/>
    <b v="0"/>
    <n v="0"/>
    <b v="0"/>
    <s v="film &amp; video/animation"/>
    <n v="0"/>
    <e v="#DIV/0!"/>
    <x v="0"/>
    <x v="5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8T20:18:20"/>
    <b v="0"/>
    <n v="0"/>
    <b v="0"/>
    <s v="film &amp; video/animation"/>
    <n v="0"/>
    <e v="#DIV/0!"/>
    <x v="0"/>
    <x v="5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06:33:00"/>
    <b v="0"/>
    <n v="3"/>
    <b v="0"/>
    <s v="film &amp; video/animation"/>
    <n v="2.8667813379201833E-3"/>
    <n v="71.666666666666671"/>
    <x v="0"/>
    <x v="5"/>
    <x v="6"/>
  </r>
  <r>
    <n v="490"/>
    <s v="PROJECT IS CANCELLED"/>
    <s v="Cancelled"/>
    <n v="1000"/>
    <n v="0"/>
    <x v="2"/>
    <x v="0"/>
    <s v="USD"/>
    <n v="1345677285"/>
    <n v="1343085285"/>
    <x v="490"/>
    <d v="2012-08-22T18:14:45"/>
    <b v="0"/>
    <n v="0"/>
    <b v="0"/>
    <s v="film &amp; video/animation"/>
    <n v="0"/>
    <e v="#DIV/0!"/>
    <x v="0"/>
    <x v="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18:34:59"/>
    <b v="0"/>
    <n v="0"/>
    <b v="0"/>
    <s v="film &amp; video/animation"/>
    <n v="0"/>
    <e v="#DIV/0!"/>
    <x v="0"/>
    <x v="5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2T19:50:30"/>
    <b v="0"/>
    <n v="0"/>
    <b v="0"/>
    <s v="film &amp; video/animation"/>
    <n v="0"/>
    <e v="#DIV/0!"/>
    <x v="0"/>
    <x v="5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2:25:38"/>
    <b v="0"/>
    <n v="0"/>
    <b v="0"/>
    <s v="film &amp; video/animation"/>
    <n v="0"/>
    <e v="#DIV/0!"/>
    <x v="0"/>
    <x v="5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2T22:00:00"/>
    <b v="0"/>
    <n v="3"/>
    <b v="0"/>
    <s v="film &amp; video/animation"/>
    <n v="1.5499999999999999E-3"/>
    <n v="10.333333333333334"/>
    <x v="0"/>
    <x v="5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4:51:45"/>
    <b v="0"/>
    <n v="0"/>
    <b v="0"/>
    <s v="film &amp; video/animation"/>
    <n v="0"/>
    <e v="#DIV/0!"/>
    <x v="0"/>
    <x v="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17:21:14"/>
    <b v="0"/>
    <n v="1"/>
    <b v="0"/>
    <s v="film &amp; video/animation"/>
    <n v="1.6666666666666667E-5"/>
    <n v="1"/>
    <x v="0"/>
    <x v="5"/>
    <x v="4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0:00:00"/>
    <b v="0"/>
    <n v="3"/>
    <b v="0"/>
    <s v="film &amp; video/animation"/>
    <n v="6.6964285714285711E-3"/>
    <n v="10"/>
    <x v="0"/>
    <x v="5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3:17:29"/>
    <b v="0"/>
    <n v="22"/>
    <b v="0"/>
    <s v="film &amp; video/animation"/>
    <n v="4.5985132395404561E-2"/>
    <n v="136.09090909090909"/>
    <x v="0"/>
    <x v="5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15:59:00"/>
    <b v="0"/>
    <n v="26"/>
    <b v="0"/>
    <s v="film &amp; video/animation"/>
    <n v="9.5500000000000002E-2"/>
    <n v="73.461538461538467"/>
    <x v="0"/>
    <x v="5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17:16:00"/>
    <b v="0"/>
    <n v="4"/>
    <b v="0"/>
    <s v="film &amp; video/animation"/>
    <n v="3.307692307692308E-2"/>
    <n v="53.75"/>
    <x v="0"/>
    <x v="5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0:37:31"/>
    <b v="0"/>
    <n v="0"/>
    <b v="0"/>
    <s v="film &amp; video/animation"/>
    <n v="0"/>
    <e v="#DIV/0!"/>
    <x v="0"/>
    <x v="5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07:17:05"/>
    <b v="0"/>
    <n v="4"/>
    <b v="0"/>
    <s v="film &amp; video/animation"/>
    <n v="1.15E-2"/>
    <n v="57.5"/>
    <x v="0"/>
    <x v="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07:38:23"/>
    <b v="0"/>
    <n v="9"/>
    <b v="0"/>
    <s v="film &amp; video/animation"/>
    <n v="1.7538461538461537E-2"/>
    <n v="12.666666666666666"/>
    <x v="0"/>
    <x v="5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17:36:27"/>
    <b v="0"/>
    <n v="5"/>
    <b v="0"/>
    <s v="film &amp; video/animation"/>
    <n v="1.3673469387755101E-2"/>
    <n v="67"/>
    <x v="0"/>
    <x v="5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4T21:21:26"/>
    <b v="0"/>
    <n v="14"/>
    <b v="0"/>
    <s v="film &amp; video/animation"/>
    <n v="4.3333333333333331E-3"/>
    <n v="3.7142857142857144"/>
    <x v="0"/>
    <x v="5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08:15:20"/>
    <b v="0"/>
    <n v="1"/>
    <b v="0"/>
    <s v="film &amp; video/animation"/>
    <n v="1.25E-3"/>
    <n v="250"/>
    <x v="0"/>
    <x v="5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18:00:57"/>
    <b v="0"/>
    <n v="10"/>
    <b v="0"/>
    <s v="film &amp; video/animation"/>
    <n v="3.2000000000000001E-2"/>
    <n v="64"/>
    <x v="0"/>
    <x v="5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09:14:00"/>
    <b v="0"/>
    <n v="3"/>
    <b v="0"/>
    <s v="film &amp; video/animation"/>
    <n v="8.0000000000000002E-3"/>
    <n v="133.33333333333334"/>
    <x v="0"/>
    <x v="5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0:09:30"/>
    <b v="0"/>
    <n v="1"/>
    <b v="0"/>
    <s v="film &amp; video/animation"/>
    <n v="2E-3"/>
    <n v="10"/>
    <x v="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2-29T23:13:59"/>
    <b v="0"/>
    <n v="0"/>
    <b v="0"/>
    <s v="film &amp; video/animation"/>
    <n v="0"/>
    <e v="#DIV/0!"/>
    <x v="0"/>
    <x v="5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1:16:22"/>
    <b v="0"/>
    <n v="5"/>
    <b v="0"/>
    <s v="film &amp; video/animation"/>
    <n v="0.03"/>
    <n v="30"/>
    <x v="0"/>
    <x v="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3:48:47"/>
    <b v="0"/>
    <n v="2"/>
    <b v="0"/>
    <s v="film &amp; video/animation"/>
    <n v="1.3749999999999999E-3"/>
    <n v="5.5"/>
    <x v="0"/>
    <x v="5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2:00:00"/>
    <b v="0"/>
    <n v="68"/>
    <b v="0"/>
    <s v="film &amp; video/animation"/>
    <n v="0.13924"/>
    <n v="102.38235294117646"/>
    <x v="0"/>
    <x v="5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09:44:07"/>
    <b v="0"/>
    <n v="3"/>
    <b v="0"/>
    <s v="film &amp; video/animation"/>
    <n v="3.3333333333333333E-2"/>
    <n v="16.666666666666668"/>
    <x v="0"/>
    <x v="5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06:46:41"/>
    <b v="0"/>
    <n v="34"/>
    <b v="0"/>
    <s v="film &amp; video/animation"/>
    <n v="0.25413402061855672"/>
    <n v="725.02941176470586"/>
    <x v="0"/>
    <x v="5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3:41:20"/>
    <b v="0"/>
    <n v="0"/>
    <b v="0"/>
    <s v="film &amp; video/animation"/>
    <n v="0"/>
    <e v="#DIV/0!"/>
    <x v="0"/>
    <x v="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09:46:01"/>
    <b v="0"/>
    <n v="3"/>
    <b v="0"/>
    <s v="film &amp; video/animation"/>
    <n v="1.3666666666666667E-2"/>
    <n v="68.333333333333329"/>
    <x v="0"/>
    <x v="5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09:46:00"/>
    <b v="0"/>
    <n v="0"/>
    <b v="0"/>
    <s v="film &amp; video/animation"/>
    <n v="0"/>
    <e v="#DIV/0!"/>
    <x v="0"/>
    <x v="5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4:23:41"/>
    <b v="0"/>
    <n v="70"/>
    <b v="0"/>
    <s v="film &amp; video/animation"/>
    <n v="0.22881426547787684"/>
    <n v="39.228571428571428"/>
    <x v="0"/>
    <x v="5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1:51:01"/>
    <b v="0"/>
    <n v="34"/>
    <b v="1"/>
    <s v="theater/plays"/>
    <n v="1.0209999999999999"/>
    <n v="150.14705882352942"/>
    <x v="1"/>
    <x v="6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0-31T23:59:00"/>
    <b v="0"/>
    <n v="56"/>
    <b v="1"/>
    <s v="theater/plays"/>
    <n v="1.0464"/>
    <n v="93.428571428571431"/>
    <x v="1"/>
    <x v="6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18:58:45"/>
    <b v="0"/>
    <n v="31"/>
    <b v="1"/>
    <s v="theater/plays"/>
    <n v="1.1466666666666667"/>
    <n v="110.96774193548387"/>
    <x v="1"/>
    <x v="6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0T22:11:16"/>
    <b v="0"/>
    <n v="84"/>
    <b v="1"/>
    <s v="theater/plays"/>
    <n v="1.206"/>
    <n v="71.785714285714292"/>
    <x v="1"/>
    <x v="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2:12:49"/>
    <b v="0"/>
    <n v="130"/>
    <b v="1"/>
    <s v="theater/plays"/>
    <n v="1.0867285714285715"/>
    <n v="29.258076923076924"/>
    <x v="1"/>
    <x v="6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4:37:21"/>
    <b v="0"/>
    <n v="12"/>
    <b v="1"/>
    <s v="theater/plays"/>
    <n v="1"/>
    <n v="1000"/>
    <x v="1"/>
    <x v="6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2:00:00"/>
    <b v="0"/>
    <n v="23"/>
    <b v="1"/>
    <s v="theater/plays"/>
    <n v="1.1399999999999999"/>
    <n v="74.347826086956516"/>
    <x v="1"/>
    <x v="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1:05:00"/>
    <b v="0"/>
    <n v="158"/>
    <b v="1"/>
    <s v="theater/plays"/>
    <n v="1.0085"/>
    <n v="63.829113924050631"/>
    <x v="1"/>
    <x v="6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16:20:00"/>
    <b v="0"/>
    <n v="30"/>
    <b v="1"/>
    <s v="theater/plays"/>
    <n v="1.1565217391304348"/>
    <n v="44.333333333333336"/>
    <x v="1"/>
    <x v="6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0:00:00"/>
    <b v="0"/>
    <n v="18"/>
    <b v="1"/>
    <s v="theater/plays"/>
    <n v="1.3041666666666667"/>
    <n v="86.944444444444443"/>
    <x v="1"/>
    <x v="6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3T21:00:00"/>
    <b v="0"/>
    <n v="29"/>
    <b v="1"/>
    <s v="theater/plays"/>
    <n v="1.0778267254038179"/>
    <n v="126.55172413793103"/>
    <x v="1"/>
    <x v="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1:59:00"/>
    <b v="0"/>
    <n v="31"/>
    <b v="1"/>
    <s v="theater/plays"/>
    <n v="1"/>
    <n v="129.03225806451613"/>
    <x v="1"/>
    <x v="6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2T19:10:08"/>
    <b v="0"/>
    <n v="173"/>
    <b v="1"/>
    <s v="theater/plays"/>
    <n v="1.2324999999999999"/>
    <n v="71.242774566473983"/>
    <x v="1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05:26:05"/>
    <b v="0"/>
    <n v="17"/>
    <b v="1"/>
    <s v="theater/plays"/>
    <n v="1.002"/>
    <n v="117.88235294117646"/>
    <x v="1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18:00:00"/>
    <b v="0"/>
    <n v="48"/>
    <b v="1"/>
    <s v="theater/plays"/>
    <n v="1.0466666666666666"/>
    <n v="327.08333333333331"/>
    <x v="1"/>
    <x v="6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08:05:05"/>
    <b v="0"/>
    <n v="59"/>
    <b v="1"/>
    <s v="theater/plays"/>
    <n v="1.0249999999999999"/>
    <n v="34.745762711864408"/>
    <x v="1"/>
    <x v="6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3:00:00"/>
    <b v="0"/>
    <n v="39"/>
    <b v="1"/>
    <s v="theater/plays"/>
    <n v="1.1825757575757576"/>
    <n v="100.06410256410257"/>
    <x v="1"/>
    <x v="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4:26:31"/>
    <b v="0"/>
    <n v="59"/>
    <b v="1"/>
    <s v="theater/plays"/>
    <n v="1.2050000000000001"/>
    <n v="40.847457627118644"/>
    <x v="1"/>
    <x v="6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4:04:23"/>
    <b v="0"/>
    <n v="60"/>
    <b v="1"/>
    <s v="theater/plays"/>
    <n v="3.0242"/>
    <n v="252.01666666666668"/>
    <x v="1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4T20:11:47"/>
    <b v="0"/>
    <n v="20"/>
    <b v="1"/>
    <s v="theater/plays"/>
    <n v="1.00644"/>
    <n v="25.161000000000001"/>
    <x v="1"/>
    <x v="6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4:36:46"/>
    <b v="0"/>
    <n v="1"/>
    <b v="0"/>
    <s v="technology/web"/>
    <n v="6.666666666666667E-5"/>
    <n v="1"/>
    <x v="2"/>
    <x v="7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8T20:07:14"/>
    <b v="0"/>
    <n v="1"/>
    <b v="0"/>
    <s v="technology/web"/>
    <n v="5.5555555555555558E-3"/>
    <n v="25"/>
    <x v="2"/>
    <x v="7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1:41:56"/>
    <b v="0"/>
    <n v="1"/>
    <b v="0"/>
    <s v="technology/web"/>
    <n v="3.9999999999999998E-6"/>
    <n v="1"/>
    <x v="2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0-31T21:12:42"/>
    <b v="0"/>
    <n v="2"/>
    <b v="0"/>
    <s v="technology/web"/>
    <n v="3.1818181818181819E-3"/>
    <n v="35"/>
    <x v="2"/>
    <x v="7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0:46:00"/>
    <b v="0"/>
    <n v="2"/>
    <b v="0"/>
    <s v="technology/web"/>
    <n v="1.2E-2"/>
    <n v="3"/>
    <x v="2"/>
    <x v="7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0:13:09"/>
    <b v="0"/>
    <n v="34"/>
    <b v="0"/>
    <s v="technology/web"/>
    <n v="0.27383999999999997"/>
    <n v="402.70588235294116"/>
    <x v="2"/>
    <x v="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1:01:55"/>
    <b v="0"/>
    <n v="2"/>
    <b v="0"/>
    <s v="technology/web"/>
    <n v="8.6666666666666663E-4"/>
    <n v="26"/>
    <x v="2"/>
    <x v="7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1:42:44"/>
    <b v="0"/>
    <n v="0"/>
    <b v="0"/>
    <s v="technology/web"/>
    <n v="0"/>
    <e v="#DIV/0!"/>
    <x v="2"/>
    <x v="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16:40:48"/>
    <b v="0"/>
    <n v="1"/>
    <b v="0"/>
    <s v="technology/web"/>
    <n v="8.9999999999999998E-4"/>
    <n v="9"/>
    <x v="2"/>
    <x v="7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0:17:02"/>
    <b v="0"/>
    <n v="8"/>
    <b v="0"/>
    <s v="technology/web"/>
    <n v="2.7199999999999998E-2"/>
    <n v="8.5"/>
    <x v="2"/>
    <x v="7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0:00:00"/>
    <b v="0"/>
    <n v="4"/>
    <b v="0"/>
    <s v="technology/web"/>
    <n v="7.0000000000000001E-3"/>
    <n v="8.75"/>
    <x v="2"/>
    <x v="7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2:53:00"/>
    <b v="0"/>
    <n v="28"/>
    <b v="0"/>
    <s v="technology/web"/>
    <n v="5.0413333333333331E-2"/>
    <n v="135.03571428571428"/>
    <x v="2"/>
    <x v="7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09:48:16"/>
    <b v="0"/>
    <n v="0"/>
    <b v="0"/>
    <s v="technology/web"/>
    <n v="0"/>
    <e v="#DIV/0!"/>
    <x v="2"/>
    <x v="7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3:16:31"/>
    <b v="0"/>
    <n v="6"/>
    <b v="0"/>
    <s v="technology/web"/>
    <n v="4.9199999999999999E-3"/>
    <n v="20.5"/>
    <x v="2"/>
    <x v="7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1:26:12"/>
    <b v="0"/>
    <n v="22"/>
    <b v="0"/>
    <s v="technology/web"/>
    <n v="0.36589147286821705"/>
    <n v="64.36363636363636"/>
    <x v="2"/>
    <x v="7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3:29:03"/>
    <b v="0"/>
    <n v="0"/>
    <b v="0"/>
    <s v="technology/web"/>
    <n v="0"/>
    <e v="#DIV/0!"/>
    <x v="2"/>
    <x v="7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15:38:37"/>
    <b v="0"/>
    <n v="1"/>
    <b v="0"/>
    <s v="technology/web"/>
    <n v="2.5000000000000001E-2"/>
    <n v="200"/>
    <x v="2"/>
    <x v="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18:36:43"/>
    <b v="0"/>
    <n v="20"/>
    <b v="0"/>
    <s v="technology/web"/>
    <n v="9.1066666666666674E-3"/>
    <n v="68.3"/>
    <x v="2"/>
    <x v="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15:11:45"/>
    <b v="0"/>
    <n v="0"/>
    <b v="0"/>
    <s v="technology/web"/>
    <n v="0"/>
    <e v="#DIV/0!"/>
    <x v="2"/>
    <x v="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1:47:40"/>
    <b v="0"/>
    <n v="1"/>
    <b v="0"/>
    <s v="technology/web"/>
    <n v="2.0833333333333335E-4"/>
    <n v="50"/>
    <x v="2"/>
    <x v="7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3:30:45"/>
    <b v="0"/>
    <n v="3"/>
    <b v="0"/>
    <s v="technology/web"/>
    <n v="1.2E-4"/>
    <n v="4"/>
    <x v="2"/>
    <x v="7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0:48:33"/>
    <b v="0"/>
    <n v="2"/>
    <b v="0"/>
    <s v="technology/web"/>
    <n v="3.6666666666666666E-3"/>
    <n v="27.5"/>
    <x v="2"/>
    <x v="7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4:20:15"/>
    <b v="0"/>
    <n v="0"/>
    <b v="0"/>
    <s v="technology/web"/>
    <n v="0"/>
    <e v="#DIV/0!"/>
    <x v="2"/>
    <x v="7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6T20:40:47"/>
    <b v="0"/>
    <n v="2"/>
    <b v="0"/>
    <s v="technology/web"/>
    <n v="9.0666666666666662E-4"/>
    <n v="34"/>
    <x v="2"/>
    <x v="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17:37:55"/>
    <b v="0"/>
    <n v="1"/>
    <b v="0"/>
    <s v="technology/web"/>
    <n v="5.5555555555555558E-5"/>
    <n v="1"/>
    <x v="2"/>
    <x v="7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3:50:49"/>
    <b v="0"/>
    <n v="0"/>
    <b v="0"/>
    <s v="technology/web"/>
    <n v="0"/>
    <e v="#DIV/0!"/>
    <x v="2"/>
    <x v="7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1:25:33"/>
    <b v="0"/>
    <n v="1"/>
    <b v="0"/>
    <s v="technology/web"/>
    <n v="2.0000000000000001E-4"/>
    <n v="1"/>
    <x v="2"/>
    <x v="7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15:13:14"/>
    <b v="0"/>
    <n v="0"/>
    <b v="0"/>
    <s v="technology/web"/>
    <n v="0"/>
    <e v="#DIV/0!"/>
    <x v="2"/>
    <x v="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06:00:00"/>
    <b v="0"/>
    <n v="5"/>
    <b v="0"/>
    <s v="technology/web"/>
    <n v="0.01"/>
    <n v="49"/>
    <x v="2"/>
    <x v="7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15:20:12"/>
    <b v="0"/>
    <n v="1"/>
    <b v="0"/>
    <s v="technology/web"/>
    <n v="8.0000000000000002E-3"/>
    <n v="20"/>
    <x v="2"/>
    <x v="7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4:09:29"/>
    <b v="0"/>
    <n v="1"/>
    <b v="0"/>
    <s v="technology/web"/>
    <n v="1.6705882352941177E-3"/>
    <n v="142"/>
    <x v="2"/>
    <x v="7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6T22:59:00"/>
    <b v="0"/>
    <n v="2"/>
    <b v="0"/>
    <s v="technology/web"/>
    <n v="4.2399999999999998E-3"/>
    <n v="53"/>
    <x v="2"/>
    <x v="7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3:11:28"/>
    <b v="0"/>
    <n v="0"/>
    <b v="0"/>
    <s v="technology/web"/>
    <n v="0"/>
    <e v="#DIV/0!"/>
    <x v="2"/>
    <x v="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7T20:12:00"/>
    <b v="0"/>
    <n v="9"/>
    <b v="0"/>
    <s v="technology/web"/>
    <n v="3.892538925389254E-3"/>
    <n v="38.444444444444443"/>
    <x v="2"/>
    <x v="7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05:38:27"/>
    <b v="0"/>
    <n v="4"/>
    <b v="0"/>
    <s v="technology/web"/>
    <n v="7.1556350626118068E-3"/>
    <n v="20"/>
    <x v="2"/>
    <x v="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1:37:23"/>
    <b v="0"/>
    <n v="4"/>
    <b v="0"/>
    <s v="technology/web"/>
    <n v="4.3166666666666666E-3"/>
    <n v="64.75"/>
    <x v="2"/>
    <x v="7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05:19:12"/>
    <b v="0"/>
    <n v="1"/>
    <b v="0"/>
    <s v="technology/web"/>
    <n v="1.2500000000000001E-5"/>
    <n v="1"/>
    <x v="2"/>
    <x v="7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09:08:22"/>
    <b v="0"/>
    <n v="1"/>
    <b v="0"/>
    <s v="technology/web"/>
    <n v="2E-3"/>
    <n v="10"/>
    <x v="2"/>
    <x v="7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08:53:13"/>
    <b v="0"/>
    <n v="7"/>
    <b v="0"/>
    <s v="technology/web"/>
    <n v="1.12E-4"/>
    <n v="2"/>
    <x v="2"/>
    <x v="7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15:27:03"/>
    <b v="0"/>
    <n v="5"/>
    <b v="0"/>
    <s v="technology/web"/>
    <n v="1.4583333333333334E-2"/>
    <n v="35"/>
    <x v="2"/>
    <x v="7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16:47:47"/>
    <b v="0"/>
    <n v="1"/>
    <b v="0"/>
    <s v="technology/web"/>
    <n v="3.3333333333333332E-4"/>
    <n v="1"/>
    <x v="2"/>
    <x v="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1T19:18:24"/>
    <b v="0"/>
    <n v="0"/>
    <b v="0"/>
    <s v="technology/web"/>
    <n v="0"/>
    <e v="#DIV/0!"/>
    <x v="2"/>
    <x v="7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3:00:00"/>
    <b v="0"/>
    <n v="0"/>
    <b v="0"/>
    <s v="technology/web"/>
    <n v="0"/>
    <e v="#DIV/0!"/>
    <x v="2"/>
    <x v="7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16:31:27"/>
    <b v="0"/>
    <n v="1"/>
    <b v="0"/>
    <s v="technology/web"/>
    <n v="1.1111111111111112E-4"/>
    <n v="1"/>
    <x v="2"/>
    <x v="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1:11:56"/>
    <b v="0"/>
    <n v="2"/>
    <b v="0"/>
    <s v="technology/web"/>
    <n v="0.01"/>
    <n v="5"/>
    <x v="2"/>
    <x v="7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1-30T19:00:00"/>
    <b v="0"/>
    <n v="0"/>
    <b v="0"/>
    <s v="technology/web"/>
    <n v="0"/>
    <e v="#DIV/0!"/>
    <x v="2"/>
    <x v="7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15:30:07"/>
    <b v="0"/>
    <n v="4"/>
    <b v="0"/>
    <s v="technology/web"/>
    <n v="5.5999999999999999E-3"/>
    <n v="14"/>
    <x v="2"/>
    <x v="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3:10:33"/>
    <b v="0"/>
    <n v="7"/>
    <b v="0"/>
    <s v="technology/web"/>
    <n v="9.0833333333333335E-2"/>
    <n v="389.28571428571428"/>
    <x v="2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4:28:06"/>
    <b v="0"/>
    <n v="2"/>
    <b v="0"/>
    <s v="technology/web"/>
    <n v="3.3444444444444443E-2"/>
    <n v="150.5"/>
    <x v="2"/>
    <x v="7"/>
    <x v="2"/>
  </r>
  <r>
    <n v="589"/>
    <s v="Get Neighborly"/>
    <s v="Services closer than you think..."/>
    <n v="7500"/>
    <n v="1"/>
    <x v="2"/>
    <x v="0"/>
    <s v="USD"/>
    <n v="1436366699"/>
    <n v="1435070699"/>
    <x v="589"/>
    <d v="2015-07-08T09:44:59"/>
    <b v="0"/>
    <n v="1"/>
    <b v="0"/>
    <s v="technology/web"/>
    <n v="1.3333333333333334E-4"/>
    <n v="1"/>
    <x v="2"/>
    <x v="7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08:01:00"/>
    <b v="0"/>
    <n v="9"/>
    <b v="0"/>
    <s v="technology/web"/>
    <n v="4.4600000000000001E-2"/>
    <n v="24.777777777777779"/>
    <x v="2"/>
    <x v="7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08:02:10"/>
    <b v="0"/>
    <n v="2"/>
    <b v="0"/>
    <s v="technology/web"/>
    <n v="6.0999999999999997E-4"/>
    <n v="30.5"/>
    <x v="2"/>
    <x v="7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0:34:20"/>
    <b v="0"/>
    <n v="1"/>
    <b v="0"/>
    <s v="technology/web"/>
    <n v="3.3333333333333333E-2"/>
    <n v="250"/>
    <x v="2"/>
    <x v="7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0:15:45"/>
    <b v="0"/>
    <n v="7"/>
    <b v="0"/>
    <s v="technology/web"/>
    <n v="0.23"/>
    <n v="16.428571428571427"/>
    <x v="2"/>
    <x v="7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3:43:26"/>
    <b v="0"/>
    <n v="2"/>
    <b v="0"/>
    <s v="technology/web"/>
    <n v="1.0399999999999999E-3"/>
    <n v="13"/>
    <x v="2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3T20:40:38"/>
    <b v="0"/>
    <n v="8"/>
    <b v="0"/>
    <s v="technology/web"/>
    <n v="4.2599999999999999E-3"/>
    <n v="53.25"/>
    <x v="2"/>
    <x v="7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16:31:32"/>
    <b v="0"/>
    <n v="2"/>
    <b v="0"/>
    <s v="technology/web"/>
    <n v="2.9999999999999997E-4"/>
    <n v="3"/>
    <x v="2"/>
    <x v="7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1:00:00"/>
    <b v="0"/>
    <n v="2"/>
    <b v="0"/>
    <s v="technology/web"/>
    <n v="2.6666666666666666E-3"/>
    <n v="10"/>
    <x v="2"/>
    <x v="7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4T19:03:01"/>
    <b v="0"/>
    <n v="7"/>
    <b v="0"/>
    <s v="technology/web"/>
    <n v="0.34"/>
    <n v="121.42857142857143"/>
    <x v="2"/>
    <x v="7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0:16:00"/>
    <b v="0"/>
    <n v="2"/>
    <b v="0"/>
    <s v="technology/web"/>
    <n v="6.2E-4"/>
    <n v="15.5"/>
    <x v="2"/>
    <x v="7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4:09:22"/>
    <b v="0"/>
    <n v="1"/>
    <b v="0"/>
    <s v="technology/web"/>
    <n v="0.02"/>
    <n v="100"/>
    <x v="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15:35:39"/>
    <b v="0"/>
    <n v="6"/>
    <b v="0"/>
    <s v="technology/web"/>
    <n v="1.4E-2"/>
    <n v="23.333333333333332"/>
    <x v="2"/>
    <x v="7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4:03:35"/>
    <b v="0"/>
    <n v="0"/>
    <b v="0"/>
    <s v="technology/web"/>
    <n v="0"/>
    <e v="#DIV/0!"/>
    <x v="2"/>
    <x v="7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0:20:23"/>
    <b v="0"/>
    <n v="13"/>
    <b v="0"/>
    <s v="technology/web"/>
    <n v="3.9334666666666664E-2"/>
    <n v="45.386153846153846"/>
    <x v="2"/>
    <x v="7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7T19:50:56"/>
    <b v="0"/>
    <n v="0"/>
    <b v="0"/>
    <s v="technology/web"/>
    <n v="0"/>
    <e v="#DIV/0!"/>
    <x v="2"/>
    <x v="7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3:35:08"/>
    <b v="0"/>
    <n v="8"/>
    <b v="0"/>
    <s v="technology/web"/>
    <n v="2.6200000000000001E-2"/>
    <n v="16.375"/>
    <x v="2"/>
    <x v="7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0:00:00"/>
    <b v="0"/>
    <n v="1"/>
    <b v="0"/>
    <s v="technology/web"/>
    <n v="2E-3"/>
    <n v="10"/>
    <x v="2"/>
    <x v="7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15:48:56"/>
    <b v="0"/>
    <n v="0"/>
    <b v="0"/>
    <s v="technology/web"/>
    <n v="0"/>
    <e v="#DIV/0!"/>
    <x v="2"/>
    <x v="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17:06:20"/>
    <b v="0"/>
    <n v="5"/>
    <b v="0"/>
    <s v="technology/web"/>
    <n v="9.7400000000000004E-3"/>
    <n v="292.2"/>
    <x v="2"/>
    <x v="7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8T20:49:04"/>
    <b v="0"/>
    <n v="1"/>
    <b v="0"/>
    <s v="technology/web"/>
    <n v="6.41025641025641E-3"/>
    <n v="5"/>
    <x v="2"/>
    <x v="7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4:56:26"/>
    <b v="0"/>
    <n v="0"/>
    <b v="0"/>
    <s v="technology/web"/>
    <n v="0"/>
    <e v="#DIV/0!"/>
    <x v="2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08:27:17"/>
    <b v="0"/>
    <n v="0"/>
    <b v="0"/>
    <s v="technology/web"/>
    <n v="0"/>
    <e v="#DIV/0!"/>
    <x v="2"/>
    <x v="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1T19:45:46"/>
    <b v="0"/>
    <n v="0"/>
    <b v="0"/>
    <s v="technology/web"/>
    <n v="0"/>
    <e v="#DIV/0!"/>
    <x v="2"/>
    <x v="7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09-30T23:59:00"/>
    <b v="0"/>
    <n v="121"/>
    <b v="0"/>
    <s v="technology/web"/>
    <n v="0.21363333333333334"/>
    <n v="105.93388429752066"/>
    <x v="2"/>
    <x v="7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3T20:29:00"/>
    <b v="0"/>
    <n v="0"/>
    <b v="0"/>
    <s v="technology/web"/>
    <n v="0"/>
    <e v="#DIV/0!"/>
    <x v="2"/>
    <x v="7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4T21:55:59"/>
    <b v="0"/>
    <n v="0"/>
    <b v="0"/>
    <s v="technology/web"/>
    <n v="0"/>
    <e v="#DIV/0!"/>
    <x v="2"/>
    <x v="7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4:01:47"/>
    <b v="0"/>
    <n v="0"/>
    <b v="0"/>
    <s v="technology/web"/>
    <n v="0"/>
    <e v="#DIV/0!"/>
    <x v="2"/>
    <x v="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3:14:03"/>
    <b v="0"/>
    <n v="3"/>
    <b v="0"/>
    <s v="technology/web"/>
    <n v="0.03"/>
    <n v="20"/>
    <x v="2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4:26:43"/>
    <b v="0"/>
    <n v="0"/>
    <b v="0"/>
    <s v="technology/web"/>
    <n v="0"/>
    <e v="#DIV/0!"/>
    <x v="2"/>
    <x v="7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1:36:30"/>
    <b v="0"/>
    <n v="1"/>
    <b v="0"/>
    <s v="technology/web"/>
    <n v="3.9999999999999998E-7"/>
    <n v="1"/>
    <x v="2"/>
    <x v="7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2:12:18"/>
    <b v="0"/>
    <n v="1"/>
    <b v="0"/>
    <s v="technology/web"/>
    <n v="0.01"/>
    <n v="300"/>
    <x v="2"/>
    <x v="7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18:42:17"/>
    <b v="0"/>
    <n v="3"/>
    <b v="0"/>
    <s v="technology/web"/>
    <n v="1.044E-2"/>
    <n v="87"/>
    <x v="2"/>
    <x v="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3:35:38"/>
    <b v="0"/>
    <n v="9"/>
    <b v="0"/>
    <s v="technology/web"/>
    <n v="5.6833333333333333E-2"/>
    <n v="37.888888888888886"/>
    <x v="2"/>
    <x v="7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7T19:13:17"/>
    <b v="0"/>
    <n v="0"/>
    <b v="0"/>
    <s v="technology/web"/>
    <n v="0"/>
    <e v="#DIV/0!"/>
    <x v="2"/>
    <x v="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18:44:01"/>
    <b v="0"/>
    <n v="0"/>
    <b v="0"/>
    <s v="technology/web"/>
    <n v="0"/>
    <e v="#DIV/0!"/>
    <x v="2"/>
    <x v="7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15:29:37"/>
    <b v="0"/>
    <n v="0"/>
    <b v="0"/>
    <s v="technology/web"/>
    <n v="0"/>
    <e v="#DIV/0!"/>
    <x v="2"/>
    <x v="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08:22:00"/>
    <b v="0"/>
    <n v="39"/>
    <b v="0"/>
    <s v="technology/web"/>
    <n v="0.17380000000000001"/>
    <n v="111.41025641025641"/>
    <x v="2"/>
    <x v="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18:00:00"/>
    <b v="0"/>
    <n v="1"/>
    <b v="0"/>
    <s v="technology/web"/>
    <n v="2.0000000000000001E-4"/>
    <n v="90"/>
    <x v="2"/>
    <x v="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1:37:37"/>
    <b v="0"/>
    <n v="0"/>
    <b v="0"/>
    <s v="technology/web"/>
    <n v="0"/>
    <e v="#DIV/0!"/>
    <x v="2"/>
    <x v="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0:18:28"/>
    <b v="0"/>
    <n v="3"/>
    <b v="0"/>
    <s v="technology/web"/>
    <n v="1.75E-3"/>
    <n v="116.66666666666667"/>
    <x v="2"/>
    <x v="7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0:10:00"/>
    <b v="0"/>
    <n v="1"/>
    <b v="0"/>
    <s v="technology/web"/>
    <n v="8.3340278356529708E-4"/>
    <n v="10"/>
    <x v="2"/>
    <x v="7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3:32:09"/>
    <b v="0"/>
    <n v="9"/>
    <b v="0"/>
    <s v="technology/web"/>
    <n v="1.38E-2"/>
    <n v="76.666666666666671"/>
    <x v="2"/>
    <x v="7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1:49:25"/>
    <b v="0"/>
    <n v="0"/>
    <b v="0"/>
    <s v="technology/web"/>
    <n v="0"/>
    <e v="#DIV/0!"/>
    <x v="2"/>
    <x v="7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18:00:00"/>
    <b v="0"/>
    <n v="25"/>
    <b v="0"/>
    <s v="technology/web"/>
    <n v="0.1245"/>
    <n v="49.8"/>
    <x v="2"/>
    <x v="7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17:17:09"/>
    <b v="0"/>
    <n v="1"/>
    <b v="0"/>
    <s v="technology/web"/>
    <n v="2.0000000000000001E-4"/>
    <n v="1"/>
    <x v="2"/>
    <x v="7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1T21:12:42"/>
    <b v="0"/>
    <n v="1"/>
    <b v="0"/>
    <s v="technology/web"/>
    <n v="8.0000000000000007E-5"/>
    <n v="2"/>
    <x v="2"/>
    <x v="7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05:47:00"/>
    <b v="0"/>
    <n v="1"/>
    <b v="0"/>
    <s v="technology/web"/>
    <n v="2E-3"/>
    <n v="4"/>
    <x v="2"/>
    <x v="7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18:04:00"/>
    <b v="0"/>
    <n v="0"/>
    <b v="0"/>
    <s v="technology/web"/>
    <n v="0"/>
    <e v="#DIV/0!"/>
    <x v="2"/>
    <x v="7"/>
    <x v="1"/>
  </r>
  <r>
    <n v="638"/>
    <s v="W (Canceled)"/>
    <s v="O0"/>
    <n v="200000"/>
    <n v="18"/>
    <x v="1"/>
    <x v="12"/>
    <s v="EUR"/>
    <n v="1490447662"/>
    <n v="1485267262"/>
    <x v="638"/>
    <d v="2017-03-25T08:14:22"/>
    <b v="0"/>
    <n v="6"/>
    <b v="0"/>
    <s v="technology/web"/>
    <n v="9.0000000000000006E-5"/>
    <n v="3"/>
    <x v="2"/>
    <x v="7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08:59:55"/>
    <b v="0"/>
    <n v="1"/>
    <b v="0"/>
    <s v="technology/web"/>
    <n v="9.9999999999999995E-7"/>
    <n v="1"/>
    <x v="2"/>
    <x v="7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18:00:00"/>
    <b v="0"/>
    <n v="2"/>
    <b v="1"/>
    <s v="technology/wearables"/>
    <n v="1.4428571428571428"/>
    <n v="50.5"/>
    <x v="2"/>
    <x v="8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08:40:48"/>
    <b v="0"/>
    <n v="315"/>
    <b v="1"/>
    <s v="technology/wearables"/>
    <n v="1.1916249999999999"/>
    <n v="151.31746031746033"/>
    <x v="2"/>
    <x v="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0:37:54"/>
    <b v="0"/>
    <n v="2174"/>
    <b v="1"/>
    <s v="technology/wearables"/>
    <n v="14.604850000000001"/>
    <n v="134.3592456301748"/>
    <x v="2"/>
    <x v="8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0:24:35"/>
    <b v="0"/>
    <n v="152"/>
    <b v="1"/>
    <s v="technology/wearables"/>
    <n v="1.0580799999999999"/>
    <n v="174.02631578947367"/>
    <x v="2"/>
    <x v="8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8T20:00:00"/>
    <b v="0"/>
    <n v="1021"/>
    <b v="1"/>
    <s v="technology/wearables"/>
    <n v="3.0011791999999997"/>
    <n v="73.486268364348675"/>
    <x v="2"/>
    <x v="8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1T19:37:54"/>
    <b v="0"/>
    <n v="237"/>
    <b v="1"/>
    <s v="technology/wearables"/>
    <n v="2.7869999999999999"/>
    <n v="23.518987341772153"/>
    <x v="2"/>
    <x v="8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15:27:47"/>
    <b v="0"/>
    <n v="27"/>
    <b v="1"/>
    <s v="technology/wearables"/>
    <n v="1.3187625000000001"/>
    <n v="39.074444444444445"/>
    <x v="2"/>
    <x v="8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2:25:49"/>
    <b v="0"/>
    <n v="17"/>
    <b v="1"/>
    <s v="technology/wearables"/>
    <n v="1.0705"/>
    <n v="125.94117647058823"/>
    <x v="2"/>
    <x v="8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1:38:28"/>
    <b v="0"/>
    <n v="27"/>
    <b v="1"/>
    <s v="technology/wearables"/>
    <n v="1.2682285714285715"/>
    <n v="1644"/>
    <x v="2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16:53:33"/>
    <b v="0"/>
    <n v="82"/>
    <b v="1"/>
    <s v="technology/wearables"/>
    <n v="1.3996"/>
    <n v="42.670731707317074"/>
    <x v="2"/>
    <x v="8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8T20:53:04"/>
    <b v="0"/>
    <n v="48"/>
    <b v="1"/>
    <s v="technology/wearables"/>
    <n v="1.1240000000000001"/>
    <n v="35.125"/>
    <x v="2"/>
    <x v="8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2T19:25:11"/>
    <b v="0"/>
    <n v="105"/>
    <b v="1"/>
    <s v="technology/wearables"/>
    <n v="1.00528"/>
    <n v="239.35238095238094"/>
    <x v="2"/>
    <x v="8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2:34:10"/>
    <b v="0"/>
    <n v="28"/>
    <b v="1"/>
    <s v="technology/wearables"/>
    <n v="1.0046666666666666"/>
    <n v="107.64285714285714"/>
    <x v="2"/>
    <x v="8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09:50:40"/>
    <b v="0"/>
    <n v="1107"/>
    <b v="1"/>
    <s v="technology/wearables"/>
    <n v="1.4144600000000001"/>
    <n v="95.830623306233065"/>
    <x v="2"/>
    <x v="8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17:58:33"/>
    <b v="0"/>
    <n v="1013"/>
    <b v="1"/>
    <s v="technology/wearables"/>
    <n v="2.6729166666666666"/>
    <n v="31.663376110562684"/>
    <x v="2"/>
    <x v="8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16:58:32"/>
    <b v="0"/>
    <n v="274"/>
    <b v="1"/>
    <s v="technology/wearables"/>
    <n v="1.4688749999999999"/>
    <n v="42.886861313868614"/>
    <x v="2"/>
    <x v="8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3:18:39"/>
    <b v="0"/>
    <n v="87"/>
    <b v="1"/>
    <s v="technology/wearables"/>
    <n v="2.1356000000000002"/>
    <n v="122.73563218390805"/>
    <x v="2"/>
    <x v="8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15:17:52"/>
    <b v="0"/>
    <n v="99"/>
    <b v="1"/>
    <s v="technology/wearables"/>
    <n v="1.2569999999999999"/>
    <n v="190.45454545454547"/>
    <x v="2"/>
    <x v="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3:00:00"/>
    <b v="0"/>
    <n v="276"/>
    <b v="1"/>
    <s v="technology/wearables"/>
    <n v="1.0446206037108834"/>
    <n v="109.33695652173913"/>
    <x v="2"/>
    <x v="8"/>
    <x v="0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09:14:55"/>
    <b v="0"/>
    <n v="21"/>
    <b v="1"/>
    <s v="technology/wearables"/>
    <n v="1.0056666666666667"/>
    <n v="143.66666666666666"/>
    <x v="2"/>
    <x v="8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3:47:59"/>
    <b v="0"/>
    <n v="18"/>
    <b v="0"/>
    <s v="technology/wearables"/>
    <n v="3.058E-2"/>
    <n v="84.944444444444443"/>
    <x v="2"/>
    <x v="8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0:29:19"/>
    <b v="0"/>
    <n v="9"/>
    <b v="0"/>
    <s v="technology/wearables"/>
    <n v="9.4999999999999998E-3"/>
    <n v="10.555555555555555"/>
    <x v="2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05:30:47"/>
    <b v="0"/>
    <n v="4"/>
    <b v="0"/>
    <s v="technology/wearables"/>
    <n v="4.0000000000000001E-3"/>
    <n v="39"/>
    <x v="2"/>
    <x v="8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15:14:16"/>
    <b v="0"/>
    <n v="7"/>
    <b v="0"/>
    <s v="technology/wearables"/>
    <n v="3.5000000000000001E-3"/>
    <n v="100"/>
    <x v="2"/>
    <x v="8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0:59:35"/>
    <b v="0"/>
    <n v="29"/>
    <b v="0"/>
    <s v="technology/wearables"/>
    <n v="7.5333333333333335E-2"/>
    <n v="31.172413793103448"/>
    <x v="2"/>
    <x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2:04:21"/>
    <b v="0"/>
    <n v="12"/>
    <b v="0"/>
    <s v="technology/wearables"/>
    <n v="0.18640000000000001"/>
    <n v="155.33333333333334"/>
    <x v="2"/>
    <x v="8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4:58:18"/>
    <b v="0"/>
    <n v="4"/>
    <b v="0"/>
    <s v="technology/wearables"/>
    <n v="4.0000000000000003E-5"/>
    <n v="2"/>
    <x v="2"/>
    <x v="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3:57:43"/>
    <b v="0"/>
    <n v="28"/>
    <b v="0"/>
    <s v="technology/wearables"/>
    <n v="0.1002"/>
    <n v="178.92857142857142"/>
    <x v="2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4:57:02"/>
    <b v="0"/>
    <n v="25"/>
    <b v="0"/>
    <s v="technology/wearables"/>
    <n v="4.5600000000000002E-2"/>
    <n v="27.36"/>
    <x v="2"/>
    <x v="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0:00:58"/>
    <b v="0"/>
    <n v="28"/>
    <b v="0"/>
    <s v="technology/wearables"/>
    <n v="0.21507499999999999"/>
    <n v="1536.25"/>
    <x v="2"/>
    <x v="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3:10:00"/>
    <b v="0"/>
    <n v="310"/>
    <b v="0"/>
    <s v="technology/wearables"/>
    <n v="0.29276666666666668"/>
    <n v="84.99677419354839"/>
    <x v="2"/>
    <x v="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3T23:00:00"/>
    <b v="0"/>
    <n v="15"/>
    <b v="0"/>
    <s v="technology/wearables"/>
    <n v="0.39426666666666665"/>
    <n v="788.5333333333333"/>
    <x v="2"/>
    <x v="8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4-12-31T23:59:00"/>
    <b v="0"/>
    <n v="215"/>
    <b v="0"/>
    <s v="technology/wearables"/>
    <n v="0.21628"/>
    <n v="50.29767441860465"/>
    <x v="2"/>
    <x v="8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15:10:17"/>
    <b v="0"/>
    <n v="3"/>
    <b v="0"/>
    <s v="technology/wearables"/>
    <n v="2.0500000000000002E-3"/>
    <n v="68.333333333333329"/>
    <x v="2"/>
    <x v="8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1T21:47:07"/>
    <b v="0"/>
    <n v="2"/>
    <b v="0"/>
    <s v="technology/wearables"/>
    <n v="2.9999999999999997E-4"/>
    <n v="7.5"/>
    <x v="2"/>
    <x v="8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1:59:00"/>
    <b v="0"/>
    <n v="26"/>
    <b v="0"/>
    <s v="technology/wearables"/>
    <n v="0.14849999999999999"/>
    <n v="34.269230769230766"/>
    <x v="2"/>
    <x v="8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3:26:21"/>
    <b v="0"/>
    <n v="24"/>
    <b v="0"/>
    <s v="technology/wearables"/>
    <n v="1.4710000000000001E-2"/>
    <n v="61.291666666666664"/>
    <x v="2"/>
    <x v="8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4:41:35"/>
    <b v="0"/>
    <n v="96"/>
    <b v="0"/>
    <s v="technology/wearables"/>
    <n v="0.25584000000000001"/>
    <n v="133.25"/>
    <x v="2"/>
    <x v="8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4:02:18"/>
    <b v="0"/>
    <n v="17"/>
    <b v="0"/>
    <s v="technology/wearables"/>
    <n v="3.8206896551724136E-2"/>
    <n v="65.17647058823529"/>
    <x v="2"/>
    <x v="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1:41:49"/>
    <b v="0"/>
    <n v="94"/>
    <b v="0"/>
    <s v="technology/wearables"/>
    <n v="0.15485964912280703"/>
    <n v="93.90425531914893"/>
    <x v="2"/>
    <x v="8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07:02:11"/>
    <b v="0"/>
    <n v="129"/>
    <b v="0"/>
    <s v="technology/wearables"/>
    <n v="0.25912000000000002"/>
    <n v="150.65116279069767"/>
    <x v="2"/>
    <x v="8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4:20:04"/>
    <b v="0"/>
    <n v="1"/>
    <b v="0"/>
    <s v="technology/wearables"/>
    <n v="4.0000000000000002E-4"/>
    <n v="1"/>
    <x v="2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2:22:02"/>
    <b v="0"/>
    <n v="4"/>
    <b v="0"/>
    <s v="technology/wearables"/>
    <n v="1.06E-3"/>
    <n v="13.25"/>
    <x v="2"/>
    <x v="8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16:36:04"/>
    <b v="0"/>
    <n v="3"/>
    <b v="0"/>
    <s v="technology/wearables"/>
    <n v="8.5142857142857138E-3"/>
    <n v="99.333333333333329"/>
    <x v="2"/>
    <x v="8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4T22:00:00"/>
    <b v="0"/>
    <n v="135"/>
    <b v="0"/>
    <s v="technology/wearables"/>
    <n v="7.4837500000000001E-2"/>
    <n v="177.39259259259259"/>
    <x v="2"/>
    <x v="8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15:47:52"/>
    <b v="0"/>
    <n v="10"/>
    <b v="0"/>
    <s v="technology/wearables"/>
    <n v="0.27650000000000002"/>
    <n v="55.3"/>
    <x v="2"/>
    <x v="8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1:09:30"/>
    <b v="0"/>
    <n v="0"/>
    <b v="0"/>
    <s v="technology/wearables"/>
    <n v="0"/>
    <e v="#DIV/0!"/>
    <x v="2"/>
    <x v="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3:00:53"/>
    <b v="0"/>
    <n v="6"/>
    <b v="0"/>
    <s v="technology/wearables"/>
    <n v="3.5499999999999997E-2"/>
    <n v="591.66666666666663"/>
    <x v="2"/>
    <x v="8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4T21:30:53"/>
    <b v="0"/>
    <n v="36"/>
    <b v="0"/>
    <s v="technology/wearables"/>
    <n v="0.72989999999999999"/>
    <n v="405.5"/>
    <x v="2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7T23:59:00"/>
    <b v="0"/>
    <n v="336"/>
    <b v="0"/>
    <s v="technology/wearables"/>
    <n v="0.57648750000000004"/>
    <n v="343.14732142857144"/>
    <x v="2"/>
    <x v="8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1:00:00"/>
    <b v="0"/>
    <n v="34"/>
    <b v="0"/>
    <s v="technology/wearables"/>
    <n v="0.1234"/>
    <n v="72.588235294117652"/>
    <x v="2"/>
    <x v="8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6-30T19:40:46"/>
    <b v="0"/>
    <n v="10"/>
    <b v="0"/>
    <s v="technology/wearables"/>
    <n v="5.1999999999999998E-3"/>
    <n v="26"/>
    <x v="2"/>
    <x v="8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4:01:03"/>
    <b v="0"/>
    <n v="201"/>
    <b v="0"/>
    <s v="technology/wearables"/>
    <n v="6.5299999999999997E-2"/>
    <n v="6.4975124378109452"/>
    <x v="2"/>
    <x v="8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4:23:47"/>
    <b v="0"/>
    <n v="296"/>
    <b v="0"/>
    <s v="technology/wearables"/>
    <n v="0.35338000000000003"/>
    <n v="119.38513513513513"/>
    <x v="2"/>
    <x v="8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0:55:59"/>
    <b v="0"/>
    <n v="7"/>
    <b v="0"/>
    <s v="technology/wearables"/>
    <n v="3.933333333333333E-3"/>
    <n v="84.285714285714292"/>
    <x v="2"/>
    <x v="8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07:30:20"/>
    <b v="0"/>
    <n v="7"/>
    <b v="0"/>
    <s v="technology/wearables"/>
    <n v="1.06E-2"/>
    <n v="90.857142857142861"/>
    <x v="2"/>
    <x v="8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17:15:02"/>
    <b v="0"/>
    <n v="1"/>
    <b v="0"/>
    <s v="technology/wearables"/>
    <n v="5.7142857142857145E-6"/>
    <n v="1"/>
    <x v="2"/>
    <x v="8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07:33:09"/>
    <b v="0"/>
    <n v="114"/>
    <b v="0"/>
    <s v="technology/wearables"/>
    <n v="0.46379999999999999"/>
    <n v="20.342105263157894"/>
    <x v="2"/>
    <x v="8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7T21:00:00"/>
    <b v="0"/>
    <n v="29"/>
    <b v="0"/>
    <s v="technology/wearables"/>
    <n v="0.15390000000000001"/>
    <n v="530.68965517241384"/>
    <x v="2"/>
    <x v="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1:00:00"/>
    <b v="0"/>
    <n v="890"/>
    <b v="0"/>
    <s v="technology/wearables"/>
    <n v="0.824221076923077"/>
    <n v="120.39184269662923"/>
    <x v="2"/>
    <x v="8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1:31:21"/>
    <b v="0"/>
    <n v="31"/>
    <b v="0"/>
    <s v="technology/wearables"/>
    <n v="2.6866666666666667E-2"/>
    <n v="13"/>
    <x v="2"/>
    <x v="8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0:54:40"/>
    <b v="0"/>
    <n v="21"/>
    <b v="0"/>
    <s v="technology/wearables"/>
    <n v="0.26600000000000001"/>
    <n v="291.33333333333331"/>
    <x v="2"/>
    <x v="8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3:26:27"/>
    <b v="0"/>
    <n v="37"/>
    <b v="0"/>
    <s v="technology/wearables"/>
    <n v="0.30813400000000002"/>
    <n v="124.9191891891892"/>
    <x v="2"/>
    <x v="8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18:32:00"/>
    <b v="0"/>
    <n v="7"/>
    <b v="0"/>
    <s v="technology/wearables"/>
    <n v="5.5800000000000002E-2"/>
    <n v="119.57142857142857"/>
    <x v="2"/>
    <x v="8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19T23:37:48"/>
    <b v="0"/>
    <n v="4"/>
    <b v="0"/>
    <s v="technology/wearables"/>
    <n v="8.7454545454545458E-3"/>
    <n v="120.25"/>
    <x v="2"/>
    <x v="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06:47:58"/>
    <b v="0"/>
    <n v="5"/>
    <b v="0"/>
    <s v="technology/wearables"/>
    <n v="9.7699999999999992E-3"/>
    <n v="195.4"/>
    <x v="2"/>
    <x v="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3:39:00"/>
    <b v="0"/>
    <n v="0"/>
    <b v="0"/>
    <s v="technology/wearables"/>
    <n v="0"/>
    <e v="#DIV/0!"/>
    <x v="2"/>
    <x v="8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0:55:27"/>
    <b v="0"/>
    <n v="456"/>
    <b v="0"/>
    <s v="technology/wearables"/>
    <n v="0.78927352941176465"/>
    <n v="117.69868421052631"/>
    <x v="2"/>
    <x v="8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08:56:40"/>
    <b v="0"/>
    <n v="369"/>
    <b v="0"/>
    <s v="technology/wearables"/>
    <n v="0.22092500000000001"/>
    <n v="23.948509485094849"/>
    <x v="2"/>
    <x v="8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4T19:59:19"/>
    <b v="0"/>
    <n v="2"/>
    <b v="0"/>
    <s v="technology/wearables"/>
    <n v="4.0666666666666663E-3"/>
    <n v="30.5"/>
    <x v="2"/>
    <x v="8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19T19:44:00"/>
    <b v="0"/>
    <n v="0"/>
    <b v="0"/>
    <s v="technology/wearables"/>
    <n v="0"/>
    <e v="#DIV/0!"/>
    <x v="2"/>
    <x v="8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07:01:08"/>
    <b v="0"/>
    <n v="338"/>
    <b v="0"/>
    <s v="technology/wearables"/>
    <n v="0.33790999999999999"/>
    <n v="99.973372781065095"/>
    <x v="2"/>
    <x v="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1:20:32"/>
    <b v="0"/>
    <n v="4"/>
    <b v="0"/>
    <s v="technology/wearables"/>
    <n v="2.1649484536082476E-3"/>
    <n v="26.25"/>
    <x v="2"/>
    <x v="8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07:42:12"/>
    <b v="0"/>
    <n v="1"/>
    <b v="0"/>
    <s v="technology/wearables"/>
    <n v="7.9600000000000001E-3"/>
    <n v="199"/>
    <x v="2"/>
    <x v="8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3:54:42"/>
    <b v="0"/>
    <n v="28"/>
    <b v="0"/>
    <s v="technology/wearables"/>
    <n v="0.14993333333333334"/>
    <n v="80.321428571428569"/>
    <x v="2"/>
    <x v="8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4T22:10:40"/>
    <b v="0"/>
    <n v="12"/>
    <b v="0"/>
    <s v="technology/wearables"/>
    <n v="5.0509090909090906E-2"/>
    <n v="115.75"/>
    <x v="2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1-30T19:00:00"/>
    <b v="0"/>
    <n v="16"/>
    <b v="0"/>
    <s v="technology/wearables"/>
    <n v="0.10214285714285715"/>
    <n v="44.6875"/>
    <x v="2"/>
    <x v="8"/>
    <x v="3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15:30:02"/>
    <b v="0"/>
    <n v="4"/>
    <b v="0"/>
    <s v="technology/wearables"/>
    <n v="3.0500000000000002E-3"/>
    <n v="76.25"/>
    <x v="2"/>
    <x v="8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0:59:00"/>
    <b v="0"/>
    <n v="4"/>
    <b v="0"/>
    <s v="technology/wearables"/>
    <n v="7.4999999999999997E-3"/>
    <n v="22.5"/>
    <x v="2"/>
    <x v="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2T19:57:56"/>
    <b v="0"/>
    <n v="10"/>
    <b v="0"/>
    <s v="technology/wearables"/>
    <n v="1.2933333333333333E-2"/>
    <n v="19.399999999999999"/>
    <x v="2"/>
    <x v="8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0:34:51"/>
    <b v="0"/>
    <n v="41"/>
    <b v="1"/>
    <s v="publishing/nonfiction"/>
    <n v="1.4394736842105262"/>
    <n v="66.707317073170728"/>
    <x v="3"/>
    <x v="9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08:43:27"/>
    <b v="0"/>
    <n v="119"/>
    <b v="1"/>
    <s v="publishing/nonfiction"/>
    <n v="1.2210975609756098"/>
    <n v="84.142857142857139"/>
    <x v="3"/>
    <x v="9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3:19:38"/>
    <b v="0"/>
    <n v="153"/>
    <b v="1"/>
    <s v="publishing/nonfiction"/>
    <n v="1.3202400000000001"/>
    <n v="215.72549019607843"/>
    <x v="3"/>
    <x v="9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29T22:59:00"/>
    <b v="0"/>
    <n v="100"/>
    <b v="1"/>
    <s v="publishing/nonfiction"/>
    <n v="1.0938000000000001"/>
    <n v="54.69"/>
    <x v="3"/>
    <x v="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0:19:23"/>
    <b v="0"/>
    <n v="143"/>
    <b v="1"/>
    <s v="publishing/nonfiction"/>
    <n v="1.0547157142857144"/>
    <n v="51.62944055944056"/>
    <x v="3"/>
    <x v="9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0:01:52"/>
    <b v="0"/>
    <n v="140"/>
    <b v="1"/>
    <s v="publishing/nonfiction"/>
    <n v="1.0035000000000001"/>
    <n v="143.35714285714286"/>
    <x v="3"/>
    <x v="9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1T20:01:27"/>
    <b v="0"/>
    <n v="35"/>
    <b v="1"/>
    <s v="publishing/nonfiction"/>
    <n v="1.014"/>
    <n v="72.428571428571431"/>
    <x v="3"/>
    <x v="9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16:20:00"/>
    <b v="0"/>
    <n v="149"/>
    <b v="1"/>
    <s v="publishing/nonfiction"/>
    <n v="1.5551428571428572"/>
    <n v="36.530201342281877"/>
    <x v="3"/>
    <x v="9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15:05:57"/>
    <b v="0"/>
    <n v="130"/>
    <b v="1"/>
    <s v="publishing/nonfiction"/>
    <n v="1.05566"/>
    <n v="60.903461538461535"/>
    <x v="3"/>
    <x v="9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8T23:27:41"/>
    <b v="0"/>
    <n v="120"/>
    <b v="1"/>
    <s v="publishing/nonfiction"/>
    <n v="1.3065"/>
    <n v="43.55"/>
    <x v="3"/>
    <x v="9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2:53:11"/>
    <b v="0"/>
    <n v="265"/>
    <b v="1"/>
    <s v="publishing/nonfiction"/>
    <n v="1.3219000000000001"/>
    <n v="99.766037735849054"/>
    <x v="3"/>
    <x v="9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1:00:00"/>
    <b v="0"/>
    <n v="71"/>
    <b v="1"/>
    <s v="publishing/nonfiction"/>
    <n v="1.26"/>
    <n v="88.732394366197184"/>
    <x v="3"/>
    <x v="9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05:11:01"/>
    <b v="0"/>
    <n v="13"/>
    <b v="1"/>
    <s v="publishing/nonfiction"/>
    <n v="1.6"/>
    <n v="4.9230769230769234"/>
    <x v="3"/>
    <x v="9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05:04:52"/>
    <b v="0"/>
    <n v="169"/>
    <b v="1"/>
    <s v="publishing/nonfiction"/>
    <n v="1.2048000000000001"/>
    <n v="17.822485207100591"/>
    <x v="3"/>
    <x v="9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0:00:00"/>
    <b v="0"/>
    <n v="57"/>
    <b v="1"/>
    <s v="publishing/nonfiction"/>
    <n v="1.2552941176470589"/>
    <n v="187.19298245614036"/>
    <x v="3"/>
    <x v="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3T19:39:00"/>
    <b v="0"/>
    <n v="229"/>
    <b v="1"/>
    <s v="publishing/nonfiction"/>
    <n v="1.1440638297872341"/>
    <n v="234.80786026200875"/>
    <x v="3"/>
    <x v="9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0T23:59:00"/>
    <b v="0"/>
    <n v="108"/>
    <b v="1"/>
    <s v="publishing/nonfiction"/>
    <n v="3.151388888888889"/>
    <n v="105.04629629629629"/>
    <x v="3"/>
    <x v="9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15:00:00"/>
    <b v="0"/>
    <n v="108"/>
    <b v="1"/>
    <s v="publishing/nonfiction"/>
    <n v="1.224"/>
    <n v="56.666666666666664"/>
    <x v="3"/>
    <x v="9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1-30T23:59:00"/>
    <b v="0"/>
    <n v="41"/>
    <b v="1"/>
    <s v="publishing/nonfiction"/>
    <n v="1.0673333333333332"/>
    <n v="39.048780487804876"/>
    <x v="3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07:03:49"/>
    <b v="0"/>
    <n v="139"/>
    <b v="1"/>
    <s v="publishing/nonfiction"/>
    <n v="1.5833333333333333"/>
    <n v="68.345323741007192"/>
    <x v="3"/>
    <x v="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0T22:31:22"/>
    <b v="0"/>
    <n v="19"/>
    <b v="1"/>
    <s v="publishing/nonfiction"/>
    <n v="1.0740000000000001"/>
    <n v="169.57894736842104"/>
    <x v="3"/>
    <x v="9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0:33:26"/>
    <b v="0"/>
    <n v="94"/>
    <b v="1"/>
    <s v="publishing/nonfiction"/>
    <n v="1.0226"/>
    <n v="141.42340425531913"/>
    <x v="3"/>
    <x v="9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16:01:52"/>
    <b v="0"/>
    <n v="23"/>
    <b v="1"/>
    <s v="publishing/nonfiction"/>
    <n v="1.1071428571428572"/>
    <n v="67.391304347826093"/>
    <x v="3"/>
    <x v="9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16:00:00"/>
    <b v="0"/>
    <n v="15"/>
    <b v="1"/>
    <s v="publishing/nonfiction"/>
    <n v="1.48"/>
    <n v="54.266666666666666"/>
    <x v="3"/>
    <x v="9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17:58:23"/>
    <b v="0"/>
    <n v="62"/>
    <b v="1"/>
    <s v="publishing/nonfiction"/>
    <n v="1.0232000000000001"/>
    <n v="82.516129032258064"/>
    <x v="3"/>
    <x v="9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08:44:05"/>
    <b v="0"/>
    <n v="74"/>
    <b v="1"/>
    <s v="publishing/nonfiction"/>
    <n v="1.7909909909909909"/>
    <n v="53.729729729729726"/>
    <x v="3"/>
    <x v="9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2T22:59:00"/>
    <b v="0"/>
    <n v="97"/>
    <b v="1"/>
    <s v="publishing/nonfiction"/>
    <n v="1.1108135252761968"/>
    <n v="34.206185567010309"/>
    <x v="3"/>
    <x v="9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05:54:00"/>
    <b v="0"/>
    <n v="55"/>
    <b v="1"/>
    <s v="publishing/nonfiction"/>
    <n v="1.0004285714285714"/>
    <n v="127.32727272727273"/>
    <x v="3"/>
    <x v="9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15:19:26"/>
    <b v="0"/>
    <n v="44"/>
    <b v="1"/>
    <s v="publishing/nonfiction"/>
    <n v="1.0024999999999999"/>
    <n v="45.56818181818182"/>
    <x v="3"/>
    <x v="9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17:35:30"/>
    <b v="0"/>
    <n v="110"/>
    <b v="1"/>
    <s v="publishing/nonfiction"/>
    <n v="1.0556000000000001"/>
    <n v="95.963636363636368"/>
    <x v="3"/>
    <x v="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16:04:32"/>
    <b v="0"/>
    <n v="59"/>
    <b v="1"/>
    <s v="publishing/nonfiction"/>
    <n v="1.0258775877587758"/>
    <n v="77.271186440677965"/>
    <x v="3"/>
    <x v="9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0:07:55"/>
    <b v="0"/>
    <n v="62"/>
    <b v="1"/>
    <s v="publishing/nonfiction"/>
    <n v="1.1850000000000001"/>
    <n v="57.338709677419352"/>
    <x v="3"/>
    <x v="9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06:00:00"/>
    <b v="0"/>
    <n v="105"/>
    <b v="1"/>
    <s v="publishing/nonfiction"/>
    <n v="1.117"/>
    <n v="53.19047619047619"/>
    <x v="3"/>
    <x v="9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09:09:51"/>
    <b v="0"/>
    <n v="26"/>
    <b v="1"/>
    <s v="publishing/nonfiction"/>
    <n v="1.28"/>
    <n v="492.30769230769232"/>
    <x v="3"/>
    <x v="9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2:58:41"/>
    <b v="0"/>
    <n v="49"/>
    <b v="1"/>
    <s v="publishing/nonfiction"/>
    <n v="1.0375000000000001"/>
    <n v="42.346938775510203"/>
    <x v="3"/>
    <x v="9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19T19:41:00"/>
    <b v="0"/>
    <n v="68"/>
    <b v="1"/>
    <s v="publishing/nonfiction"/>
    <n v="1.0190760000000001"/>
    <n v="37.466029411764708"/>
    <x v="3"/>
    <x v="9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2:24:19"/>
    <b v="0"/>
    <n v="22"/>
    <b v="1"/>
    <s v="publishing/nonfiction"/>
    <n v="1.177142857142857"/>
    <n v="37.454545454545453"/>
    <x v="3"/>
    <x v="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5T20:18:34"/>
    <b v="0"/>
    <n v="18"/>
    <b v="1"/>
    <s v="publishing/nonfiction"/>
    <n v="2.38"/>
    <n v="33.055555555555557"/>
    <x v="3"/>
    <x v="9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15:04:28"/>
    <b v="0"/>
    <n v="19"/>
    <b v="1"/>
    <s v="publishing/nonfiction"/>
    <n v="1.02"/>
    <n v="134.21052631578948"/>
    <x v="3"/>
    <x v="9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2:55:39"/>
    <b v="0"/>
    <n v="99"/>
    <b v="1"/>
    <s v="publishing/nonfiction"/>
    <n v="1.0192000000000001"/>
    <n v="51.474747474747474"/>
    <x v="3"/>
    <x v="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4:20:13"/>
    <b v="0"/>
    <n v="0"/>
    <b v="0"/>
    <s v="publishing/fiction"/>
    <n v="0"/>
    <e v="#DIV/0!"/>
    <x v="3"/>
    <x v="10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3:02:06"/>
    <b v="0"/>
    <n v="6"/>
    <b v="0"/>
    <s v="publishing/fiction"/>
    <n v="4.7E-2"/>
    <n v="39.166666666666664"/>
    <x v="3"/>
    <x v="10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1:00:00"/>
    <b v="0"/>
    <n v="0"/>
    <b v="0"/>
    <s v="publishing/fiction"/>
    <n v="0"/>
    <e v="#DIV/0!"/>
    <x v="3"/>
    <x v="1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05:43:28"/>
    <b v="0"/>
    <n v="1"/>
    <b v="0"/>
    <s v="publishing/fiction"/>
    <n v="1.1655011655011655E-3"/>
    <n v="5"/>
    <x v="3"/>
    <x v="10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09T23:09:21"/>
    <b v="0"/>
    <n v="0"/>
    <b v="0"/>
    <s v="publishing/fiction"/>
    <n v="0"/>
    <e v="#DIV/0!"/>
    <x v="3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08:01:24"/>
    <b v="0"/>
    <n v="44"/>
    <b v="0"/>
    <s v="publishing/fiction"/>
    <n v="0.36014285714285715"/>
    <n v="57.295454545454547"/>
    <x v="3"/>
    <x v="10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3:48:03"/>
    <b v="0"/>
    <n v="0"/>
    <b v="0"/>
    <s v="publishing/fiction"/>
    <n v="0"/>
    <e v="#DIV/0!"/>
    <x v="3"/>
    <x v="1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0T22:26:50"/>
    <b v="0"/>
    <n v="3"/>
    <b v="0"/>
    <s v="publishing/fiction"/>
    <n v="3.5400000000000001E-2"/>
    <n v="59"/>
    <x v="3"/>
    <x v="1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5T23:58:10"/>
    <b v="0"/>
    <n v="0"/>
    <b v="0"/>
    <s v="publishing/fiction"/>
    <n v="0"/>
    <e v="#DIV/0!"/>
    <x v="3"/>
    <x v="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18:54:54"/>
    <b v="0"/>
    <n v="52"/>
    <b v="0"/>
    <s v="publishing/fiction"/>
    <n v="0.41399999999999998"/>
    <n v="31.846153846153847"/>
    <x v="3"/>
    <x v="10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18:59:29"/>
    <b v="0"/>
    <n v="0"/>
    <b v="0"/>
    <s v="publishing/fiction"/>
    <n v="0"/>
    <e v="#DIV/0!"/>
    <x v="3"/>
    <x v="1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4:46:42"/>
    <b v="0"/>
    <n v="1"/>
    <b v="0"/>
    <s v="publishing/fiction"/>
    <n v="2.631578947368421E-4"/>
    <n v="10"/>
    <x v="3"/>
    <x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0-31T22:59:00"/>
    <b v="0"/>
    <n v="1"/>
    <b v="0"/>
    <s v="publishing/fiction"/>
    <n v="3.3333333333333333E-2"/>
    <n v="50"/>
    <x v="3"/>
    <x v="1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18:01:00"/>
    <b v="0"/>
    <n v="2"/>
    <b v="0"/>
    <s v="publishing/fiction"/>
    <n v="8.5129023676509714E-3"/>
    <n v="16"/>
    <x v="3"/>
    <x v="1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3:43:38"/>
    <b v="0"/>
    <n v="9"/>
    <b v="0"/>
    <s v="publishing/fiction"/>
    <n v="0.70199999999999996"/>
    <n v="39"/>
    <x v="3"/>
    <x v="10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5T20:26:35"/>
    <b v="0"/>
    <n v="5"/>
    <b v="0"/>
    <s v="publishing/fiction"/>
    <n v="1.7000000000000001E-2"/>
    <n v="34"/>
    <x v="3"/>
    <x v="10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0:00:00"/>
    <b v="0"/>
    <n v="57"/>
    <b v="0"/>
    <s v="publishing/fiction"/>
    <n v="0.51400000000000001"/>
    <n v="63.122807017543863"/>
    <x v="3"/>
    <x v="1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18:32:57"/>
    <b v="0"/>
    <n v="3"/>
    <b v="0"/>
    <s v="publishing/fiction"/>
    <n v="7.0000000000000001E-3"/>
    <n v="7"/>
    <x v="3"/>
    <x v="10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1:51:20"/>
    <b v="0"/>
    <n v="1"/>
    <b v="0"/>
    <s v="publishing/fiction"/>
    <n v="4.0000000000000001E-3"/>
    <n v="2"/>
    <x v="3"/>
    <x v="1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4T23:00:00"/>
    <b v="0"/>
    <n v="6"/>
    <b v="0"/>
    <s v="publishing/fiction"/>
    <n v="2.6666666666666668E-2"/>
    <n v="66.666666666666671"/>
    <x v="3"/>
    <x v="1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1:10:25"/>
    <b v="0"/>
    <n v="27"/>
    <b v="1"/>
    <s v="music/rock"/>
    <n v="1.04"/>
    <n v="38.518518518518519"/>
    <x v="4"/>
    <x v="11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7T19:01:14"/>
    <b v="0"/>
    <n v="25"/>
    <b v="1"/>
    <s v="music/rock"/>
    <n v="1.3315375"/>
    <n v="42.609200000000001"/>
    <x v="4"/>
    <x v="1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3:11:42"/>
    <b v="0"/>
    <n v="14"/>
    <b v="1"/>
    <s v="music/rock"/>
    <n v="1"/>
    <n v="50"/>
    <x v="4"/>
    <x v="11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17:00:00"/>
    <b v="0"/>
    <n v="35"/>
    <b v="1"/>
    <s v="music/rock"/>
    <n v="1.4813333333333334"/>
    <n v="63.485714285714288"/>
    <x v="4"/>
    <x v="11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6T21:35:19"/>
    <b v="0"/>
    <n v="10"/>
    <b v="1"/>
    <s v="music/rock"/>
    <n v="1.0249999999999999"/>
    <n v="102.5"/>
    <x v="4"/>
    <x v="11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09:15:15"/>
    <b v="0"/>
    <n v="29"/>
    <b v="1"/>
    <s v="music/rock"/>
    <n v="1.8062799999999999"/>
    <n v="31.142758620689655"/>
    <x v="4"/>
    <x v="1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0:47:00"/>
    <b v="0"/>
    <n v="44"/>
    <b v="1"/>
    <s v="music/rock"/>
    <n v="1.4279999999999999"/>
    <n v="162.27272727272728"/>
    <x v="4"/>
    <x v="11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0:03:46"/>
    <b v="0"/>
    <n v="17"/>
    <b v="1"/>
    <s v="music/rock"/>
    <n v="1.1416666666666666"/>
    <n v="80.588235294117652"/>
    <x v="4"/>
    <x v="11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6T22:59:00"/>
    <b v="0"/>
    <n v="34"/>
    <b v="1"/>
    <s v="music/rock"/>
    <n v="2.03505"/>
    <n v="59.85441176470588"/>
    <x v="4"/>
    <x v="11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2:59:00"/>
    <b v="0"/>
    <n v="14"/>
    <b v="1"/>
    <s v="music/rock"/>
    <n v="1.0941176470588236"/>
    <n v="132.85714285714286"/>
    <x v="4"/>
    <x v="1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1-31T20:08:59"/>
    <b v="0"/>
    <n v="156"/>
    <b v="1"/>
    <s v="music/rock"/>
    <n v="1.443746"/>
    <n v="92.547820512820508"/>
    <x v="4"/>
    <x v="1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0:59:00"/>
    <b v="0"/>
    <n v="128"/>
    <b v="1"/>
    <s v="music/rock"/>
    <n v="1.0386666666666666"/>
    <n v="60.859375"/>
    <x v="4"/>
    <x v="11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16:58:03"/>
    <b v="0"/>
    <n v="60"/>
    <b v="1"/>
    <s v="music/rock"/>
    <n v="1.0044440000000001"/>
    <n v="41.851833333333339"/>
    <x v="4"/>
    <x v="11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2T23:59:00"/>
    <b v="0"/>
    <n v="32"/>
    <b v="1"/>
    <s v="music/rock"/>
    <n v="1.0277927272727272"/>
    <n v="88.325937499999995"/>
    <x v="4"/>
    <x v="11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2:06:00"/>
    <b v="0"/>
    <n v="53"/>
    <b v="1"/>
    <s v="music/rock"/>
    <n v="1.0531250000000001"/>
    <n v="158.96226415094338"/>
    <x v="4"/>
    <x v="11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6T23:59:00"/>
    <b v="0"/>
    <n v="184"/>
    <b v="1"/>
    <s v="music/rock"/>
    <n v="1.1178571428571429"/>
    <n v="85.054347826086953"/>
    <x v="4"/>
    <x v="11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16:10:00"/>
    <b v="0"/>
    <n v="90"/>
    <b v="1"/>
    <s v="music/rock"/>
    <n v="1.0135000000000001"/>
    <n v="112.61111111111111"/>
    <x v="4"/>
    <x v="1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8T23:00:00"/>
    <b v="0"/>
    <n v="71"/>
    <b v="1"/>
    <s v="music/rock"/>
    <n v="1.0753333333333333"/>
    <n v="45.436619718309856"/>
    <x v="4"/>
    <x v="11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09:09:47"/>
    <b v="0"/>
    <n v="87"/>
    <b v="1"/>
    <s v="music/rock"/>
    <n v="1.1488571428571428"/>
    <n v="46.218390804597703"/>
    <x v="4"/>
    <x v="11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1:00:46"/>
    <b v="0"/>
    <n v="28"/>
    <b v="1"/>
    <s v="music/rock"/>
    <n v="1.0002"/>
    <n v="178.60714285714286"/>
    <x v="4"/>
    <x v="11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05:24:14"/>
    <b v="0"/>
    <n v="56"/>
    <b v="1"/>
    <s v="music/rock"/>
    <n v="1.5213333333333334"/>
    <n v="40.75"/>
    <x v="4"/>
    <x v="11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4:05:20"/>
    <b v="0"/>
    <n v="51"/>
    <b v="1"/>
    <s v="music/rock"/>
    <n v="1.1152149999999998"/>
    <n v="43.733921568627444"/>
    <x v="4"/>
    <x v="1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6T23:05:00"/>
    <b v="0"/>
    <n v="75"/>
    <b v="1"/>
    <s v="music/rock"/>
    <n v="1.0133333333333334"/>
    <n v="81.066666666666663"/>
    <x v="4"/>
    <x v="11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8T20:00:00"/>
    <b v="0"/>
    <n v="38"/>
    <b v="1"/>
    <s v="music/rock"/>
    <n v="1.232608695652174"/>
    <n v="74.60526315789474"/>
    <x v="4"/>
    <x v="11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2T22:59:00"/>
    <b v="0"/>
    <n v="18"/>
    <b v="1"/>
    <s v="music/rock"/>
    <n v="1"/>
    <n v="305.55555555555554"/>
    <x v="4"/>
    <x v="11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18:00:00"/>
    <b v="0"/>
    <n v="54"/>
    <b v="1"/>
    <s v="music/rock"/>
    <n v="1.05"/>
    <n v="58.333333333333336"/>
    <x v="4"/>
    <x v="11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1:35:39"/>
    <b v="0"/>
    <n v="71"/>
    <b v="1"/>
    <s v="music/rock"/>
    <n v="1.0443750000000001"/>
    <n v="117.67605633802818"/>
    <x v="4"/>
    <x v="11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2-28T21:00:00"/>
    <b v="0"/>
    <n v="57"/>
    <b v="1"/>
    <s v="music/rock"/>
    <n v="1.05125"/>
    <n v="73.771929824561397"/>
    <x v="4"/>
    <x v="1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1T23:59:00"/>
    <b v="0"/>
    <n v="43"/>
    <b v="1"/>
    <s v="music/rock"/>
    <n v="1"/>
    <n v="104.65116279069767"/>
    <x v="4"/>
    <x v="11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15:00:30"/>
    <b v="0"/>
    <n v="52"/>
    <b v="1"/>
    <s v="music/rock"/>
    <n v="1.03775"/>
    <n v="79.82692307692308"/>
    <x v="4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8-31T20:21:02"/>
    <b v="0"/>
    <n v="27"/>
    <b v="1"/>
    <s v="music/rock"/>
    <n v="1.05"/>
    <n v="58.333333333333336"/>
    <x v="4"/>
    <x v="11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1:52:00"/>
    <b v="0"/>
    <n v="12"/>
    <b v="1"/>
    <s v="music/rock"/>
    <n v="1.04"/>
    <n v="86.666666666666671"/>
    <x v="4"/>
    <x v="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08:58:00"/>
    <b v="0"/>
    <n v="33"/>
    <b v="1"/>
    <s v="music/rock"/>
    <n v="1.5183333333333333"/>
    <n v="27.606060606060606"/>
    <x v="4"/>
    <x v="11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18:02:45"/>
    <b v="0"/>
    <n v="96"/>
    <b v="1"/>
    <s v="music/rock"/>
    <n v="1.59996"/>
    <n v="24.999375000000001"/>
    <x v="4"/>
    <x v="11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3:04:00"/>
    <b v="0"/>
    <n v="28"/>
    <b v="1"/>
    <s v="music/rock"/>
    <n v="1.2729999999999999"/>
    <n v="45.464285714285715"/>
    <x v="4"/>
    <x v="11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17:01:43"/>
    <b v="0"/>
    <n v="43"/>
    <b v="1"/>
    <s v="music/rock"/>
    <n v="1.07"/>
    <n v="99.534883720930239"/>
    <x v="4"/>
    <x v="11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1:30:00"/>
    <b v="0"/>
    <n v="205"/>
    <b v="1"/>
    <s v="music/rock"/>
    <n v="1.1512214285714286"/>
    <n v="39.31"/>
    <x v="4"/>
    <x v="1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0T23:59:00"/>
    <b v="0"/>
    <n v="23"/>
    <b v="1"/>
    <s v="music/rock"/>
    <n v="1.3711066666666665"/>
    <n v="89.419999999999987"/>
    <x v="4"/>
    <x v="1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2:01:00"/>
    <b v="0"/>
    <n v="19"/>
    <b v="1"/>
    <s v="music/rock"/>
    <n v="1.5571428571428572"/>
    <n v="28.684210526315791"/>
    <x v="4"/>
    <x v="11"/>
    <x v="5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0T23:44:00"/>
    <b v="0"/>
    <n v="14"/>
    <b v="1"/>
    <s v="music/rock"/>
    <n v="1.0874999999999999"/>
    <n v="31.071428571428573"/>
    <x v="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0:00:00"/>
    <b v="0"/>
    <n v="38"/>
    <b v="1"/>
    <s v="music/rock"/>
    <n v="1.3405"/>
    <n v="70.55263157894737"/>
    <x v="4"/>
    <x v="11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3T23:01:00"/>
    <b v="0"/>
    <n v="78"/>
    <b v="1"/>
    <s v="music/rock"/>
    <n v="1"/>
    <n v="224.12820512820514"/>
    <x v="4"/>
    <x v="11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17:44:10"/>
    <b v="0"/>
    <n v="69"/>
    <b v="1"/>
    <s v="music/rock"/>
    <n v="1.1916666666666667"/>
    <n v="51.811594202898547"/>
    <x v="4"/>
    <x v="11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17:20:52"/>
    <b v="0"/>
    <n v="33"/>
    <b v="1"/>
    <s v="music/rock"/>
    <n v="1.7949999999999999"/>
    <n v="43.515151515151516"/>
    <x v="4"/>
    <x v="11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1:59:00"/>
    <b v="0"/>
    <n v="54"/>
    <b v="1"/>
    <s v="music/rock"/>
    <n v="1.3438124999999999"/>
    <n v="39.816666666666663"/>
    <x v="4"/>
    <x v="11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2:21:24"/>
    <b v="0"/>
    <n v="99"/>
    <b v="1"/>
    <s v="music/rock"/>
    <n v="1.0043200000000001"/>
    <n v="126.8080808080808"/>
    <x v="4"/>
    <x v="11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18:55:30"/>
    <b v="0"/>
    <n v="49"/>
    <b v="1"/>
    <s v="music/rock"/>
    <n v="1.0145454545454546"/>
    <n v="113.87755102040816"/>
    <x v="4"/>
    <x v="11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4:49:00"/>
    <b v="0"/>
    <n v="11"/>
    <b v="1"/>
    <s v="music/rock"/>
    <n v="1.0333333333333334"/>
    <n v="28.181818181818183"/>
    <x v="4"/>
    <x v="1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1:24:00"/>
    <b v="0"/>
    <n v="38"/>
    <b v="1"/>
    <s v="music/rock"/>
    <n v="1.07"/>
    <n v="36.60526315789474"/>
    <x v="4"/>
    <x v="11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4:14:00"/>
    <b v="0"/>
    <n v="16"/>
    <b v="1"/>
    <s v="music/rock"/>
    <n v="1.04"/>
    <n v="32.5"/>
    <x v="4"/>
    <x v="11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06:37:05"/>
    <b v="0"/>
    <n v="32"/>
    <b v="1"/>
    <s v="music/rock"/>
    <n v="1.0783333333333334"/>
    <n v="60.65625"/>
    <x v="4"/>
    <x v="11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0:31:34"/>
    <b v="0"/>
    <n v="20"/>
    <b v="1"/>
    <s v="music/rock"/>
    <n v="2.3333333333333335"/>
    <n v="175"/>
    <x v="4"/>
    <x v="1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3:13:00"/>
    <b v="0"/>
    <n v="154"/>
    <b v="1"/>
    <s v="music/rock"/>
    <n v="1.0060706666666666"/>
    <n v="97.993896103896105"/>
    <x v="4"/>
    <x v="11"/>
    <x v="6"/>
  </r>
  <r>
    <n v="833"/>
    <s v="Ragman Rolls"/>
    <s v="This is an American rock album."/>
    <n v="6000"/>
    <n v="6100"/>
    <x v="0"/>
    <x v="0"/>
    <s v="USD"/>
    <n v="1397941475"/>
    <n v="1395349475"/>
    <x v="833"/>
    <d v="2014-04-19T16:04:35"/>
    <b v="0"/>
    <n v="41"/>
    <b v="1"/>
    <s v="music/rock"/>
    <n v="1.0166666666666666"/>
    <n v="148.78048780487805"/>
    <x v="4"/>
    <x v="11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6-30T22:59:00"/>
    <b v="0"/>
    <n v="75"/>
    <b v="1"/>
    <s v="music/rock"/>
    <n v="1.3101818181818181"/>
    <n v="96.08"/>
    <x v="4"/>
    <x v="11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8T22:00:00"/>
    <b v="0"/>
    <n v="40"/>
    <b v="1"/>
    <s v="music/rock"/>
    <n v="1.1725000000000001"/>
    <n v="58.625"/>
    <x v="4"/>
    <x v="11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6T20:21:58"/>
    <b v="0"/>
    <n v="46"/>
    <b v="1"/>
    <s v="music/rock"/>
    <n v="1.009304"/>
    <n v="109.70695652173914"/>
    <x v="4"/>
    <x v="11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18:57:42"/>
    <b v="0"/>
    <n v="62"/>
    <b v="1"/>
    <s v="music/rock"/>
    <n v="1.218"/>
    <n v="49.112903225806448"/>
    <x v="4"/>
    <x v="11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16:33:05"/>
    <b v="0"/>
    <n v="61"/>
    <b v="1"/>
    <s v="music/rock"/>
    <n v="1.454"/>
    <n v="47.672131147540981"/>
    <x v="4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3:19:16"/>
    <b v="0"/>
    <n v="96"/>
    <b v="1"/>
    <s v="music/rock"/>
    <n v="1.166166"/>
    <n v="60.737812499999997"/>
    <x v="4"/>
    <x v="11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0:26:27"/>
    <b v="0"/>
    <n v="190"/>
    <b v="1"/>
    <s v="music/metal"/>
    <n v="1.2041660000000001"/>
    <n v="63.37715789473684"/>
    <x v="4"/>
    <x v="12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16:07:43"/>
    <b v="1"/>
    <n v="94"/>
    <b v="1"/>
    <s v="music/metal"/>
    <n v="1.0132000000000001"/>
    <n v="53.893617021276597"/>
    <x v="4"/>
    <x v="12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3T22:59:00"/>
    <b v="1"/>
    <n v="39"/>
    <b v="1"/>
    <s v="music/metal"/>
    <n v="1.0431999999999999"/>
    <n v="66.871794871794876"/>
    <x v="4"/>
    <x v="1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3:00:00"/>
    <b v="0"/>
    <n v="127"/>
    <b v="1"/>
    <s v="music/metal"/>
    <n v="2.6713333333333331"/>
    <n v="63.102362204724407"/>
    <x v="4"/>
    <x v="12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0-31T23:59:00"/>
    <b v="1"/>
    <n v="159"/>
    <b v="1"/>
    <s v="music/metal"/>
    <n v="1.9413333333333334"/>
    <n v="36.628930817610062"/>
    <x v="4"/>
    <x v="12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4T22:59:00"/>
    <b v="0"/>
    <n v="177"/>
    <b v="1"/>
    <s v="music/metal"/>
    <n v="1.203802"/>
    <n v="34.005706214689269"/>
    <x v="4"/>
    <x v="12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09:00:00"/>
    <b v="0"/>
    <n v="47"/>
    <b v="1"/>
    <s v="music/metal"/>
    <n v="1.2200090909090908"/>
    <n v="28.553404255319148"/>
    <x v="4"/>
    <x v="12"/>
    <x v="3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4:09:36"/>
    <b v="0"/>
    <n v="1"/>
    <b v="1"/>
    <s v="music/metal"/>
    <n v="1"/>
    <n v="10"/>
    <x v="4"/>
    <x v="12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4:00:33"/>
    <b v="0"/>
    <n v="16"/>
    <b v="1"/>
    <s v="music/metal"/>
    <n v="1"/>
    <n v="18.75"/>
    <x v="4"/>
    <x v="12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5T21:34:24"/>
    <b v="0"/>
    <n v="115"/>
    <b v="1"/>
    <s v="music/metal"/>
    <n v="1.1990000000000001"/>
    <n v="41.704347826086959"/>
    <x v="4"/>
    <x v="12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4T23:59:00"/>
    <b v="0"/>
    <n v="133"/>
    <b v="1"/>
    <s v="music/metal"/>
    <n v="1.55175"/>
    <n v="46.669172932330824"/>
    <x v="4"/>
    <x v="12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4:45:00"/>
    <b v="0"/>
    <n v="70"/>
    <b v="1"/>
    <s v="music/metal"/>
    <n v="1.3045"/>
    <n v="37.271428571428572"/>
    <x v="4"/>
    <x v="12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16:00:00"/>
    <b v="0"/>
    <n v="62"/>
    <b v="1"/>
    <s v="music/metal"/>
    <n v="1.0497142857142858"/>
    <n v="59.258064516129032"/>
    <x v="4"/>
    <x v="12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4:58:29"/>
    <b v="0"/>
    <n v="10"/>
    <b v="1"/>
    <s v="music/metal"/>
    <n v="1"/>
    <n v="30"/>
    <x v="4"/>
    <x v="12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0:05:46"/>
    <b v="0"/>
    <n v="499"/>
    <b v="1"/>
    <s v="music/metal"/>
    <n v="1.1822050359712231"/>
    <n v="65.8623246492986"/>
    <x v="4"/>
    <x v="12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3T22:00:17"/>
    <b v="0"/>
    <n v="47"/>
    <b v="1"/>
    <s v="music/metal"/>
    <n v="1.0344827586206897"/>
    <n v="31.914893617021278"/>
    <x v="4"/>
    <x v="12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4:00:00"/>
    <b v="0"/>
    <n v="28"/>
    <b v="1"/>
    <s v="music/metal"/>
    <n v="2.1800000000000002"/>
    <n v="19.464285714285715"/>
    <x v="4"/>
    <x v="12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09:57:11"/>
    <b v="0"/>
    <n v="24"/>
    <b v="1"/>
    <s v="music/metal"/>
    <n v="1"/>
    <n v="50"/>
    <x v="4"/>
    <x v="12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17:59:00"/>
    <b v="0"/>
    <n v="76"/>
    <b v="1"/>
    <s v="music/metal"/>
    <n v="1.4400583333333332"/>
    <n v="22.737763157894737"/>
    <x v="4"/>
    <x v="12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3T19:00:00"/>
    <b v="0"/>
    <n v="98"/>
    <b v="1"/>
    <s v="music/metal"/>
    <n v="1.0467500000000001"/>
    <n v="42.724489795918366"/>
    <x v="4"/>
    <x v="1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07:35:13"/>
    <b v="0"/>
    <n v="48"/>
    <b v="0"/>
    <s v="music/jazz"/>
    <n v="0.18142857142857144"/>
    <n v="52.916666666666664"/>
    <x v="4"/>
    <x v="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18:10:04"/>
    <b v="0"/>
    <n v="2"/>
    <b v="0"/>
    <s v="music/jazz"/>
    <n v="2.2444444444444444E-2"/>
    <n v="50.5"/>
    <x v="4"/>
    <x v="13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09:19:08"/>
    <b v="0"/>
    <n v="4"/>
    <b v="0"/>
    <s v="music/jazz"/>
    <n v="3.3999999999999998E-3"/>
    <n v="42.5"/>
    <x v="4"/>
    <x v="13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1T21:49:26"/>
    <b v="0"/>
    <n v="5"/>
    <b v="0"/>
    <s v="music/jazz"/>
    <n v="4.4999999999999998E-2"/>
    <n v="18"/>
    <x v="4"/>
    <x v="1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4:59:00"/>
    <b v="0"/>
    <n v="79"/>
    <b v="0"/>
    <s v="music/jazz"/>
    <n v="0.41538461538461541"/>
    <n v="34.177215189873415"/>
    <x v="4"/>
    <x v="1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3:33:17"/>
    <b v="0"/>
    <n v="2"/>
    <b v="0"/>
    <s v="music/jazz"/>
    <n v="2.0454545454545454E-2"/>
    <n v="22.5"/>
    <x v="4"/>
    <x v="13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0:10:00"/>
    <b v="0"/>
    <n v="11"/>
    <b v="0"/>
    <s v="music/jazz"/>
    <n v="0.18285714285714286"/>
    <n v="58.18181818181818"/>
    <x v="4"/>
    <x v="13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1-30T23:59:00"/>
    <b v="0"/>
    <n v="11"/>
    <b v="0"/>
    <s v="music/jazz"/>
    <n v="0.2402"/>
    <n v="109.18181818181819"/>
    <x v="4"/>
    <x v="13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6T19:39:58"/>
    <b v="0"/>
    <n v="1"/>
    <b v="0"/>
    <s v="music/jazz"/>
    <n v="1.1111111111111111E-3"/>
    <n v="50"/>
    <x v="4"/>
    <x v="13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4:17:37"/>
    <b v="0"/>
    <n v="3"/>
    <b v="0"/>
    <s v="music/jazz"/>
    <n v="0.11818181818181818"/>
    <n v="346.66666666666669"/>
    <x v="4"/>
    <x v="13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8-31T19:32:03"/>
    <b v="0"/>
    <n v="5"/>
    <b v="0"/>
    <s v="music/jazz"/>
    <n v="3.0999999999999999E-3"/>
    <n v="12.4"/>
    <x v="4"/>
    <x v="1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09:28:15"/>
    <b v="0"/>
    <n v="12"/>
    <b v="0"/>
    <s v="music/jazz"/>
    <n v="5.4166666666666669E-2"/>
    <n v="27.083333333333332"/>
    <x v="4"/>
    <x v="13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4:48:47"/>
    <b v="0"/>
    <n v="2"/>
    <b v="0"/>
    <s v="music/jazz"/>
    <n v="8.1250000000000003E-3"/>
    <n v="32.5"/>
    <x v="4"/>
    <x v="13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0:00:40"/>
    <b v="0"/>
    <n v="5"/>
    <b v="0"/>
    <s v="music/jazz"/>
    <n v="1.2857142857142857E-2"/>
    <n v="9"/>
    <x v="4"/>
    <x v="1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09:00:34"/>
    <b v="0"/>
    <n v="21"/>
    <b v="0"/>
    <s v="music/jazz"/>
    <n v="0.24333333333333335"/>
    <n v="34.761904761904759"/>
    <x v="4"/>
    <x v="13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2:22:11"/>
    <b v="0"/>
    <n v="0"/>
    <b v="0"/>
    <s v="music/jazz"/>
    <n v="0"/>
    <e v="#DIV/0!"/>
    <x v="4"/>
    <x v="13"/>
    <x v="0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06:55:27"/>
    <b v="0"/>
    <n v="45"/>
    <b v="0"/>
    <s v="music/jazz"/>
    <n v="0.40799492385786801"/>
    <n v="28.577777777777779"/>
    <x v="4"/>
    <x v="13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3:56:00"/>
    <b v="0"/>
    <n v="29"/>
    <b v="0"/>
    <s v="music/jazz"/>
    <n v="0.67549999999999999"/>
    <n v="46.586206896551722"/>
    <x v="4"/>
    <x v="13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0:35:24"/>
    <b v="0"/>
    <n v="2"/>
    <b v="0"/>
    <s v="music/jazz"/>
    <n v="1.2999999999999999E-2"/>
    <n v="32.5"/>
    <x v="4"/>
    <x v="13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4:55:05"/>
    <b v="0"/>
    <n v="30"/>
    <b v="0"/>
    <s v="music/jazz"/>
    <n v="0.30666666666666664"/>
    <n v="21.466666666666665"/>
    <x v="4"/>
    <x v="13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2:42:18"/>
    <b v="0"/>
    <n v="8"/>
    <b v="0"/>
    <s v="music/indie rock"/>
    <n v="2.9894179894179893E-2"/>
    <n v="14.125"/>
    <x v="4"/>
    <x v="14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1:01:26"/>
    <b v="0"/>
    <n v="1"/>
    <b v="0"/>
    <s v="music/indie rock"/>
    <n v="8.0000000000000002E-3"/>
    <n v="30"/>
    <x v="4"/>
    <x v="1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15:39:10"/>
    <b v="0"/>
    <n v="14"/>
    <b v="0"/>
    <s v="music/indie rock"/>
    <n v="0.20133333333333334"/>
    <n v="21.571428571428573"/>
    <x v="4"/>
    <x v="14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17:27:15"/>
    <b v="0"/>
    <n v="24"/>
    <b v="0"/>
    <s v="music/indie rock"/>
    <n v="0.4002"/>
    <n v="83.375"/>
    <x v="4"/>
    <x v="14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1T21:31:00"/>
    <b v="0"/>
    <n v="2"/>
    <b v="0"/>
    <s v="music/indie rock"/>
    <n v="0.01"/>
    <n v="10"/>
    <x v="4"/>
    <x v="1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17:35:11"/>
    <b v="0"/>
    <n v="21"/>
    <b v="0"/>
    <s v="music/indie rock"/>
    <n v="0.75"/>
    <n v="35.714285714285715"/>
    <x v="4"/>
    <x v="14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15:53:33"/>
    <b v="0"/>
    <n v="7"/>
    <b v="0"/>
    <s v="music/indie rock"/>
    <n v="0.41"/>
    <n v="29.285714285714285"/>
    <x v="4"/>
    <x v="14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18:00:55"/>
    <b v="0"/>
    <n v="0"/>
    <b v="0"/>
    <s v="music/indie rock"/>
    <n v="0"/>
    <e v="#DIV/0!"/>
    <x v="4"/>
    <x v="14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1:00:00"/>
    <b v="0"/>
    <n v="4"/>
    <b v="0"/>
    <s v="music/indie rock"/>
    <n v="7.1999999999999995E-2"/>
    <n v="18"/>
    <x v="4"/>
    <x v="14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3:49:03"/>
    <b v="0"/>
    <n v="32"/>
    <b v="0"/>
    <s v="music/indie rock"/>
    <n v="9.4412800000000005E-2"/>
    <n v="73.760000000000005"/>
    <x v="4"/>
    <x v="14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2:46:19"/>
    <b v="0"/>
    <n v="4"/>
    <b v="0"/>
    <s v="music/indie rock"/>
    <n v="4.1666666666666664E-2"/>
    <n v="31.25"/>
    <x v="4"/>
    <x v="14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0T19:45:30"/>
    <b v="0"/>
    <n v="9"/>
    <b v="0"/>
    <s v="music/indie rock"/>
    <n v="3.2500000000000001E-2"/>
    <n v="28.888888888888889"/>
    <x v="4"/>
    <x v="14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7-31T23:00:00"/>
    <b v="0"/>
    <n v="17"/>
    <b v="0"/>
    <s v="music/indie rock"/>
    <n v="0.40749999999999997"/>
    <n v="143.8235294117647"/>
    <x v="4"/>
    <x v="14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15:32:43"/>
    <b v="0"/>
    <n v="5"/>
    <b v="0"/>
    <s v="music/indie rock"/>
    <n v="0.1"/>
    <n v="40"/>
    <x v="4"/>
    <x v="14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18:33:30"/>
    <b v="0"/>
    <n v="53"/>
    <b v="0"/>
    <s v="music/indie rock"/>
    <n v="0.39169999999999999"/>
    <n v="147.81132075471697"/>
    <x v="4"/>
    <x v="1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4T22:03:49"/>
    <b v="0"/>
    <n v="7"/>
    <b v="0"/>
    <s v="music/indie rock"/>
    <n v="2.4375000000000001E-2"/>
    <n v="27.857142857142858"/>
    <x v="4"/>
    <x v="14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7T23:00:00"/>
    <b v="0"/>
    <n v="72"/>
    <b v="0"/>
    <s v="music/indie rock"/>
    <n v="0.4"/>
    <n v="44.444444444444443"/>
    <x v="4"/>
    <x v="14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2:31:48"/>
    <b v="0"/>
    <n v="0"/>
    <b v="0"/>
    <s v="music/indie rock"/>
    <n v="0"/>
    <e v="#DIV/0!"/>
    <x v="4"/>
    <x v="14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3:11:50"/>
    <b v="0"/>
    <n v="2"/>
    <b v="0"/>
    <s v="music/indie rock"/>
    <n v="2.8000000000000001E-2"/>
    <n v="35"/>
    <x v="4"/>
    <x v="14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7T21:22:42"/>
    <b v="0"/>
    <n v="8"/>
    <b v="0"/>
    <s v="music/indie rock"/>
    <n v="0.37333333333333335"/>
    <n v="35"/>
    <x v="4"/>
    <x v="14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4:23:22"/>
    <b v="0"/>
    <n v="2"/>
    <b v="0"/>
    <s v="music/jazz"/>
    <n v="4.1999999999999997E-3"/>
    <n v="10.5"/>
    <x v="4"/>
    <x v="13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4:11:00"/>
    <b v="0"/>
    <n v="0"/>
    <b v="0"/>
    <s v="music/jazz"/>
    <n v="0"/>
    <e v="#DIV/0!"/>
    <x v="4"/>
    <x v="13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0:30:00"/>
    <b v="0"/>
    <n v="3"/>
    <b v="0"/>
    <s v="music/jazz"/>
    <n v="3.0000000000000001E-3"/>
    <n v="30"/>
    <x v="4"/>
    <x v="1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2T21:25:00"/>
    <b v="0"/>
    <n v="4"/>
    <b v="0"/>
    <s v="music/jazz"/>
    <n v="3.2000000000000001E-2"/>
    <n v="40"/>
    <x v="4"/>
    <x v="1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2T20:55:37"/>
    <b v="0"/>
    <n v="3"/>
    <b v="0"/>
    <s v="music/jazz"/>
    <n v="3.0200000000000001E-3"/>
    <n v="50.333333333333336"/>
    <x v="4"/>
    <x v="13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0:45:26"/>
    <b v="0"/>
    <n v="6"/>
    <b v="0"/>
    <s v="music/jazz"/>
    <n v="3.0153846153846153E-2"/>
    <n v="32.666666666666664"/>
    <x v="4"/>
    <x v="13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2T22:33:10"/>
    <b v="0"/>
    <n v="0"/>
    <b v="0"/>
    <s v="music/jazz"/>
    <n v="0"/>
    <e v="#DIV/0!"/>
    <x v="4"/>
    <x v="13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0T23:37:03"/>
    <b v="0"/>
    <n v="0"/>
    <b v="0"/>
    <s v="music/jazz"/>
    <n v="0"/>
    <e v="#DIV/0!"/>
    <x v="4"/>
    <x v="1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6T23:59:00"/>
    <b v="0"/>
    <n v="0"/>
    <b v="0"/>
    <s v="music/jazz"/>
    <n v="0"/>
    <e v="#DIV/0!"/>
    <x v="4"/>
    <x v="13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2T23:00:00"/>
    <b v="0"/>
    <n v="8"/>
    <b v="0"/>
    <s v="music/jazz"/>
    <n v="3.2500000000000001E-2"/>
    <n v="65"/>
    <x v="4"/>
    <x v="13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08:05:19"/>
    <b v="0"/>
    <n v="5"/>
    <b v="0"/>
    <s v="music/jazz"/>
    <n v="0.22363636363636363"/>
    <n v="24.6"/>
    <x v="4"/>
    <x v="13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3T19:07:25"/>
    <b v="0"/>
    <n v="0"/>
    <b v="0"/>
    <s v="music/jazz"/>
    <n v="0"/>
    <e v="#DIV/0!"/>
    <x v="4"/>
    <x v="13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0T22:37:27"/>
    <b v="0"/>
    <n v="2"/>
    <b v="0"/>
    <s v="music/jazz"/>
    <n v="8.5714285714285719E-3"/>
    <n v="15"/>
    <x v="4"/>
    <x v="13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4T22:20:19"/>
    <b v="0"/>
    <n v="24"/>
    <b v="0"/>
    <s v="music/jazz"/>
    <n v="6.6066666666666662E-2"/>
    <n v="82.583333333333329"/>
    <x v="4"/>
    <x v="13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3:19:07"/>
    <b v="0"/>
    <n v="0"/>
    <b v="0"/>
    <s v="music/jazz"/>
    <n v="0"/>
    <e v="#DIV/0!"/>
    <x v="4"/>
    <x v="1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2-29T23:59:00"/>
    <b v="0"/>
    <n v="9"/>
    <b v="0"/>
    <s v="music/jazz"/>
    <n v="5.7692307692307696E-2"/>
    <n v="41.666666666666664"/>
    <x v="4"/>
    <x v="13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0:00:00"/>
    <b v="0"/>
    <n v="0"/>
    <b v="0"/>
    <s v="music/jazz"/>
    <n v="0"/>
    <e v="#DIV/0!"/>
    <x v="4"/>
    <x v="13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3T21:30:00"/>
    <b v="0"/>
    <n v="1"/>
    <b v="0"/>
    <s v="music/jazz"/>
    <n v="6.0000000000000001E-3"/>
    <n v="30"/>
    <x v="4"/>
    <x v="13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17:59:21"/>
    <b v="0"/>
    <n v="10"/>
    <b v="0"/>
    <s v="music/jazz"/>
    <n v="5.0256410256410255E-2"/>
    <n v="19.600000000000001"/>
    <x v="4"/>
    <x v="13"/>
    <x v="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0:24:05"/>
    <b v="0"/>
    <n v="1"/>
    <b v="0"/>
    <s v="music/jazz"/>
    <n v="5.0000000000000001E-3"/>
    <n v="100"/>
    <x v="4"/>
    <x v="13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2:07:02"/>
    <b v="0"/>
    <n v="0"/>
    <b v="0"/>
    <s v="music/jazz"/>
    <n v="0"/>
    <e v="#DIV/0!"/>
    <x v="4"/>
    <x v="13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0:06:16"/>
    <b v="0"/>
    <n v="20"/>
    <b v="0"/>
    <s v="music/jazz"/>
    <n v="0.309"/>
    <n v="231.75"/>
    <x v="4"/>
    <x v="13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07:43:13"/>
    <b v="0"/>
    <n v="30"/>
    <b v="0"/>
    <s v="music/jazz"/>
    <n v="0.21037037037037037"/>
    <n v="189.33333333333334"/>
    <x v="4"/>
    <x v="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1T19:02:03"/>
    <b v="0"/>
    <n v="6"/>
    <b v="0"/>
    <s v="music/jazz"/>
    <n v="2.1999999999999999E-2"/>
    <n v="55"/>
    <x v="4"/>
    <x v="1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17:37:49"/>
    <b v="0"/>
    <n v="15"/>
    <b v="0"/>
    <s v="music/jazz"/>
    <n v="0.109"/>
    <n v="21.8"/>
    <x v="4"/>
    <x v="13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17:08:31"/>
    <b v="0"/>
    <n v="5"/>
    <b v="0"/>
    <s v="music/jazz"/>
    <n v="2.6666666666666668E-2"/>
    <n v="32"/>
    <x v="4"/>
    <x v="13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17:40:00"/>
    <b v="0"/>
    <n v="0"/>
    <b v="0"/>
    <s v="music/jazz"/>
    <n v="0"/>
    <e v="#DIV/0!"/>
    <x v="4"/>
    <x v="13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4:44:55"/>
    <b v="0"/>
    <n v="0"/>
    <b v="0"/>
    <s v="music/jazz"/>
    <n v="0"/>
    <e v="#DIV/0!"/>
    <x v="4"/>
    <x v="13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7T19:00:00"/>
    <b v="0"/>
    <n v="28"/>
    <b v="0"/>
    <s v="music/jazz"/>
    <n v="0.10862068965517241"/>
    <n v="56.25"/>
    <x v="4"/>
    <x v="13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8T23:42:49"/>
    <b v="0"/>
    <n v="0"/>
    <b v="0"/>
    <s v="music/jazz"/>
    <n v="0"/>
    <e v="#DIV/0!"/>
    <x v="4"/>
    <x v="13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16:32:00"/>
    <b v="0"/>
    <n v="5"/>
    <b v="0"/>
    <s v="music/jazz"/>
    <n v="0.38333333333333336"/>
    <n v="69"/>
    <x v="4"/>
    <x v="13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17:00:00"/>
    <b v="0"/>
    <n v="7"/>
    <b v="0"/>
    <s v="music/jazz"/>
    <n v="6.5500000000000003E-2"/>
    <n v="18.714285714285715"/>
    <x v="4"/>
    <x v="13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17:15:45"/>
    <b v="0"/>
    <n v="30"/>
    <b v="0"/>
    <s v="music/jazz"/>
    <n v="0.14536842105263159"/>
    <n v="46.033333333333331"/>
    <x v="4"/>
    <x v="13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1T23:03:29"/>
    <b v="0"/>
    <n v="2"/>
    <b v="0"/>
    <s v="music/jazz"/>
    <n v="0.06"/>
    <n v="60"/>
    <x v="4"/>
    <x v="1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1:00:00"/>
    <b v="0"/>
    <n v="30"/>
    <b v="0"/>
    <s v="music/jazz"/>
    <n v="0.30399999999999999"/>
    <n v="50.666666666666664"/>
    <x v="4"/>
    <x v="13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3:00:29"/>
    <b v="0"/>
    <n v="2"/>
    <b v="0"/>
    <s v="music/jazz"/>
    <n v="1.4285714285714285E-2"/>
    <n v="25"/>
    <x v="4"/>
    <x v="13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15:00:00"/>
    <b v="0"/>
    <n v="0"/>
    <b v="0"/>
    <s v="music/jazz"/>
    <n v="0"/>
    <e v="#DIV/0!"/>
    <x v="4"/>
    <x v="13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15:09:17"/>
    <b v="0"/>
    <n v="2"/>
    <b v="0"/>
    <s v="music/jazz"/>
    <n v="1.1428571428571429E-2"/>
    <n v="20"/>
    <x v="4"/>
    <x v="13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06:30:48"/>
    <b v="0"/>
    <n v="1"/>
    <b v="0"/>
    <s v="music/jazz"/>
    <n v="3.5714285714285713E-3"/>
    <n v="25"/>
    <x v="4"/>
    <x v="13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4:58:00"/>
    <b v="0"/>
    <n v="2"/>
    <b v="0"/>
    <s v="music/jazz"/>
    <n v="1.4545454545454545E-2"/>
    <n v="20"/>
    <x v="4"/>
    <x v="13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0T19:12:06"/>
    <b v="0"/>
    <n v="14"/>
    <b v="0"/>
    <s v="technology/wearables"/>
    <n v="0.17155555555555554"/>
    <n v="110.28571428571429"/>
    <x v="2"/>
    <x v="8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09T21:19:05"/>
    <b v="0"/>
    <n v="31"/>
    <b v="0"/>
    <s v="technology/wearables"/>
    <n v="2.3220000000000001E-2"/>
    <n v="37.451612903225808"/>
    <x v="2"/>
    <x v="8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15:14:20"/>
    <b v="0"/>
    <n v="16"/>
    <b v="0"/>
    <s v="technology/wearables"/>
    <n v="8.9066666666666669E-2"/>
    <n v="41.75"/>
    <x v="2"/>
    <x v="8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2:01:45"/>
    <b v="0"/>
    <n v="12"/>
    <b v="0"/>
    <s v="technology/wearables"/>
    <n v="9.633333333333334E-2"/>
    <n v="24.083333333333332"/>
    <x v="2"/>
    <x v="8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09:00:00"/>
    <b v="0"/>
    <n v="96"/>
    <b v="0"/>
    <s v="technology/wearables"/>
    <n v="0.13325999999999999"/>
    <n v="69.40625"/>
    <x v="2"/>
    <x v="8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18:59:00"/>
    <b v="0"/>
    <n v="16"/>
    <b v="0"/>
    <s v="technology/wearables"/>
    <n v="2.4840000000000001E-2"/>
    <n v="155.25"/>
    <x v="2"/>
    <x v="8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3:00:48"/>
    <b v="0"/>
    <n v="5"/>
    <b v="0"/>
    <s v="technology/wearables"/>
    <n v="1.9066666666666666E-2"/>
    <n v="57.2"/>
    <x v="2"/>
    <x v="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3:45:06"/>
    <b v="0"/>
    <n v="0"/>
    <b v="0"/>
    <s v="technology/wearables"/>
    <n v="0"/>
    <e v="#DIV/0!"/>
    <x v="2"/>
    <x v="8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4:52:44"/>
    <b v="0"/>
    <n v="8"/>
    <b v="0"/>
    <s v="technology/wearables"/>
    <n v="0.12"/>
    <n v="60"/>
    <x v="2"/>
    <x v="8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0T20:02:56"/>
    <b v="0"/>
    <n v="7"/>
    <b v="0"/>
    <s v="technology/wearables"/>
    <n v="1.3650000000000001E-2"/>
    <n v="39"/>
    <x v="2"/>
    <x v="8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3:01:01"/>
    <b v="0"/>
    <n v="24"/>
    <b v="0"/>
    <s v="technology/wearables"/>
    <n v="0.28039999999999998"/>
    <n v="58.416666666666664"/>
    <x v="2"/>
    <x v="8"/>
    <x v="0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0:41:12"/>
    <b v="0"/>
    <n v="121"/>
    <b v="0"/>
    <s v="technology/wearables"/>
    <n v="0.38390000000000002"/>
    <n v="158.63636363636363"/>
    <x v="2"/>
    <x v="8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0:43:32"/>
    <b v="0"/>
    <n v="196"/>
    <b v="0"/>
    <s v="technology/wearables"/>
    <n v="0.39942857142857141"/>
    <n v="99.857142857142861"/>
    <x v="2"/>
    <x v="8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4T22:56:39"/>
    <b v="0"/>
    <n v="5"/>
    <b v="0"/>
    <s v="technology/wearables"/>
    <n v="8.3999999999999995E-3"/>
    <n v="25.2"/>
    <x v="2"/>
    <x v="8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15:00:39"/>
    <b v="0"/>
    <n v="73"/>
    <b v="0"/>
    <s v="technology/wearables"/>
    <n v="0.43406666666666666"/>
    <n v="89.191780821917803"/>
    <x v="2"/>
    <x v="8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2:05:00"/>
    <b v="0"/>
    <n v="93"/>
    <b v="0"/>
    <s v="technology/wearables"/>
    <n v="5.6613333333333335E-2"/>
    <n v="182.6236559139785"/>
    <x v="2"/>
    <x v="8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15:55:59"/>
    <b v="0"/>
    <n v="17"/>
    <b v="0"/>
    <s v="technology/wearables"/>
    <n v="1.7219999999999999E-2"/>
    <n v="50.647058823529413"/>
    <x v="2"/>
    <x v="8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09:15:33"/>
    <b v="0"/>
    <n v="7"/>
    <b v="0"/>
    <s v="technology/wearables"/>
    <n v="1.9416666666666665E-2"/>
    <n v="33.285714285714285"/>
    <x v="2"/>
    <x v="8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09T23:59:00"/>
    <b v="0"/>
    <n v="17"/>
    <b v="0"/>
    <s v="technology/wearables"/>
    <n v="0.11328275684711328"/>
    <n v="51.823529411764703"/>
    <x v="2"/>
    <x v="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8T23:11:05"/>
    <b v="0"/>
    <n v="171"/>
    <b v="0"/>
    <s v="technology/wearables"/>
    <n v="0.3886"/>
    <n v="113.62573099415205"/>
    <x v="2"/>
    <x v="8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09:02:35"/>
    <b v="0"/>
    <n v="188"/>
    <b v="0"/>
    <s v="technology/wearables"/>
    <n v="0.46100628930817611"/>
    <n v="136.46276595744681"/>
    <x v="2"/>
    <x v="8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4:00:00"/>
    <b v="0"/>
    <n v="110"/>
    <b v="0"/>
    <s v="technology/wearables"/>
    <n v="0.42188421052631581"/>
    <n v="364.35454545454547"/>
    <x v="2"/>
    <x v="8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2:05:53"/>
    <b v="0"/>
    <n v="37"/>
    <b v="0"/>
    <s v="technology/wearables"/>
    <n v="0.2848"/>
    <n v="19.243243243243242"/>
    <x v="2"/>
    <x v="8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0:15:19"/>
    <b v="0"/>
    <n v="9"/>
    <b v="0"/>
    <s v="technology/wearables"/>
    <n v="1.0771428571428571E-2"/>
    <n v="41.888888888888886"/>
    <x v="2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0:05:19"/>
    <b v="0"/>
    <n v="29"/>
    <b v="0"/>
    <s v="technology/wearables"/>
    <n v="7.9909090909090902E-3"/>
    <n v="30.310344827586206"/>
    <x v="2"/>
    <x v="8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5T22:59:00"/>
    <b v="0"/>
    <n v="6"/>
    <b v="0"/>
    <s v="technology/wearables"/>
    <n v="1.192E-2"/>
    <n v="49.666666666666664"/>
    <x v="2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0:15:32"/>
    <b v="0"/>
    <n v="30"/>
    <b v="0"/>
    <s v="technology/wearables"/>
    <n v="0.14799999999999999"/>
    <n v="59.2"/>
    <x v="2"/>
    <x v="8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0:06:14"/>
    <b v="0"/>
    <n v="81"/>
    <b v="0"/>
    <s v="technology/wearables"/>
    <n v="0.17810000000000001"/>
    <n v="43.97530864197531"/>
    <x v="2"/>
    <x v="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15:20:34"/>
    <b v="0"/>
    <n v="4"/>
    <b v="0"/>
    <s v="technology/wearables"/>
    <n v="1.325E-2"/>
    <n v="26.5"/>
    <x v="2"/>
    <x v="8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2:16:47"/>
    <b v="0"/>
    <n v="11"/>
    <b v="0"/>
    <s v="technology/wearables"/>
    <n v="0.46666666666666667"/>
    <n v="1272.7272727272727"/>
    <x v="2"/>
    <x v="8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2T23:59:00"/>
    <b v="0"/>
    <n v="14"/>
    <b v="0"/>
    <s v="technology/wearables"/>
    <n v="0.4592"/>
    <n v="164"/>
    <x v="2"/>
    <x v="8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2:01:00"/>
    <b v="0"/>
    <n v="5"/>
    <b v="0"/>
    <s v="technology/wearables"/>
    <n v="2.2599999999999999E-3"/>
    <n v="45.2"/>
    <x v="2"/>
    <x v="8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1:59:00"/>
    <b v="0"/>
    <n v="45"/>
    <b v="0"/>
    <s v="technology/wearables"/>
    <n v="0.34625"/>
    <n v="153.88888888888889"/>
    <x v="2"/>
    <x v="8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8T20:21:33"/>
    <b v="0"/>
    <n v="8"/>
    <b v="0"/>
    <s v="technology/wearables"/>
    <n v="2.0549999999999999E-2"/>
    <n v="51.375"/>
    <x v="2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1:59:16"/>
    <b v="0"/>
    <n v="3"/>
    <b v="0"/>
    <s v="technology/wearables"/>
    <n v="5.5999999999999999E-3"/>
    <n v="93.333333333333329"/>
    <x v="2"/>
    <x v="8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1:43:05"/>
    <b v="0"/>
    <n v="24"/>
    <b v="0"/>
    <s v="technology/wearables"/>
    <n v="2.6069999999999999E-2"/>
    <n v="108.625"/>
    <x v="2"/>
    <x v="8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3T20:24:57"/>
    <b v="0"/>
    <n v="18"/>
    <b v="0"/>
    <s v="technology/wearables"/>
    <n v="1.9259999999999999E-2"/>
    <n v="160.5"/>
    <x v="2"/>
    <x v="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17:36:37"/>
    <b v="0"/>
    <n v="12"/>
    <b v="0"/>
    <s v="technology/wearables"/>
    <n v="0.33666666666666667"/>
    <n v="75.75"/>
    <x v="2"/>
    <x v="8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2:25:01"/>
    <b v="0"/>
    <n v="123"/>
    <b v="0"/>
    <s v="technology/wearables"/>
    <n v="0.5626326718299024"/>
    <n v="790.83739837398377"/>
    <x v="2"/>
    <x v="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3:59:00"/>
    <b v="0"/>
    <n v="96"/>
    <b v="0"/>
    <s v="technology/wearables"/>
    <n v="0.82817600000000002"/>
    <n v="301.93916666666667"/>
    <x v="2"/>
    <x v="8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17:42:02"/>
    <b v="0"/>
    <n v="31"/>
    <b v="0"/>
    <s v="technology/wearables"/>
    <n v="0.14860000000000001"/>
    <n v="47.935483870967744"/>
    <x v="2"/>
    <x v="8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17:43:42"/>
    <b v="0"/>
    <n v="4"/>
    <b v="0"/>
    <s v="technology/wearables"/>
    <n v="1.2375123751237513E-4"/>
    <n v="2.75"/>
    <x v="2"/>
    <x v="8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3:04:46"/>
    <b v="0"/>
    <n v="3"/>
    <b v="0"/>
    <s v="technology/wearables"/>
    <n v="1.7142857142857143E-4"/>
    <n v="1"/>
    <x v="2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15:54:00"/>
    <b v="0"/>
    <n v="179"/>
    <b v="0"/>
    <s v="technology/wearables"/>
    <n v="0.2950613611721471"/>
    <n v="171.79329608938548"/>
    <x v="2"/>
    <x v="8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7T20:46:48"/>
    <b v="0"/>
    <n v="3"/>
    <b v="0"/>
    <s v="technology/wearables"/>
    <n v="1.06E-2"/>
    <n v="35.333333333333336"/>
    <x v="2"/>
    <x v="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18:00:00"/>
    <b v="0"/>
    <n v="23"/>
    <b v="0"/>
    <s v="technology/wearables"/>
    <n v="6.2933333333333327E-2"/>
    <n v="82.086956521739125"/>
    <x v="2"/>
    <x v="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09T19:00:00"/>
    <b v="0"/>
    <n v="23"/>
    <b v="0"/>
    <s v="technology/wearables"/>
    <n v="0.1275"/>
    <n v="110.8695652173913"/>
    <x v="2"/>
    <x v="8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2:04:10"/>
    <b v="0"/>
    <n v="41"/>
    <b v="0"/>
    <s v="technology/wearables"/>
    <n v="0.13220000000000001"/>
    <n v="161.21951219512195"/>
    <x v="2"/>
    <x v="8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3:33:45"/>
    <b v="0"/>
    <n v="0"/>
    <b v="0"/>
    <s v="technology/wearables"/>
    <n v="0"/>
    <e v="#DIV/0!"/>
    <x v="2"/>
    <x v="8"/>
    <x v="2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17:24:55"/>
    <b v="0"/>
    <n v="32"/>
    <b v="0"/>
    <s v="technology/wearables"/>
    <n v="0.16769999999999999"/>
    <n v="52.40625"/>
    <x v="2"/>
    <x v="8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3:49:24"/>
    <b v="0"/>
    <n v="2"/>
    <b v="0"/>
    <s v="technology/wearables"/>
    <n v="1.0399999999999999E-3"/>
    <n v="13"/>
    <x v="2"/>
    <x v="8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3:51:00"/>
    <b v="0"/>
    <n v="7"/>
    <b v="0"/>
    <s v="technology/wearables"/>
    <n v="4.24E-2"/>
    <n v="30.285714285714285"/>
    <x v="2"/>
    <x v="8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16:11:59"/>
    <b v="0"/>
    <n v="4"/>
    <b v="0"/>
    <s v="technology/wearables"/>
    <n v="4.6699999999999997E-3"/>
    <n v="116.75"/>
    <x v="2"/>
    <x v="8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0:00:00"/>
    <b v="0"/>
    <n v="196"/>
    <b v="0"/>
    <s v="technology/wearables"/>
    <n v="0.25087142857142858"/>
    <n v="89.59693877551021"/>
    <x v="2"/>
    <x v="8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17:59:00"/>
    <b v="0"/>
    <n v="11"/>
    <b v="0"/>
    <s v="technology/wearables"/>
    <n v="2.3345000000000001E-2"/>
    <n v="424.45454545454544"/>
    <x v="2"/>
    <x v="8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1:00:00"/>
    <b v="0"/>
    <n v="9"/>
    <b v="0"/>
    <s v="technology/wearables"/>
    <n v="7.2599999999999998E-2"/>
    <n v="80.666666666666671"/>
    <x v="2"/>
    <x v="8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0:27:00"/>
    <b v="0"/>
    <n v="5"/>
    <b v="0"/>
    <s v="technology/wearables"/>
    <n v="1.6250000000000001E-2"/>
    <n v="13"/>
    <x v="2"/>
    <x v="8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7T22:28:17"/>
    <b v="0"/>
    <n v="8"/>
    <b v="0"/>
    <s v="technology/wearables"/>
    <n v="1.2999999999999999E-2"/>
    <n v="8.125"/>
    <x v="2"/>
    <x v="8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0:03:21"/>
    <b v="0"/>
    <n v="229"/>
    <b v="0"/>
    <s v="technology/wearables"/>
    <n v="0.58558333333333334"/>
    <n v="153.42794759825327"/>
    <x v="2"/>
    <x v="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3:02:00"/>
    <b v="0"/>
    <n v="40"/>
    <b v="0"/>
    <s v="technology/wearables"/>
    <n v="7.7886666666666673E-2"/>
    <n v="292.07499999999999"/>
    <x v="2"/>
    <x v="8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4T19:26:00"/>
    <b v="0"/>
    <n v="6"/>
    <b v="0"/>
    <s v="technology/wearables"/>
    <n v="2.2157147647256063E-2"/>
    <n v="3304"/>
    <x v="2"/>
    <x v="8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2:16:53"/>
    <b v="0"/>
    <n v="4"/>
    <b v="0"/>
    <s v="technology/wearables"/>
    <n v="1.04"/>
    <n v="1300"/>
    <x v="2"/>
    <x v="8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0:59:00"/>
    <b v="0"/>
    <n v="22"/>
    <b v="0"/>
    <s v="technology/wearables"/>
    <n v="0.29602960296029601"/>
    <n v="134.54545454545453"/>
    <x v="2"/>
    <x v="8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1:01:01"/>
    <b v="0"/>
    <n v="15"/>
    <b v="0"/>
    <s v="technology/wearables"/>
    <n v="0.16055"/>
    <n v="214.06666666666666"/>
    <x v="2"/>
    <x v="8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2:00:27"/>
    <b v="0"/>
    <n v="95"/>
    <b v="0"/>
    <s v="technology/wearables"/>
    <n v="0.82208000000000003"/>
    <n v="216.33684210526314"/>
    <x v="2"/>
    <x v="8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09:59:43"/>
    <b v="0"/>
    <n v="161"/>
    <b v="0"/>
    <s v="technology/wearables"/>
    <n v="0.75051000000000001"/>
    <n v="932.31055900621118"/>
    <x v="2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2:11:00"/>
    <b v="0"/>
    <n v="8"/>
    <b v="0"/>
    <s v="technology/wearables"/>
    <n v="5.8500000000000003E-2"/>
    <n v="29.25"/>
    <x v="2"/>
    <x v="8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0:00:23"/>
    <b v="0"/>
    <n v="76"/>
    <b v="0"/>
    <s v="technology/wearables"/>
    <n v="0.44319999999999998"/>
    <n v="174.94736842105263"/>
    <x v="2"/>
    <x v="8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4:25:15"/>
    <b v="0"/>
    <n v="1"/>
    <b v="0"/>
    <s v="technology/wearables"/>
    <n v="2.6737967914438501E-3"/>
    <n v="250"/>
    <x v="2"/>
    <x v="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09:30:46"/>
    <b v="0"/>
    <n v="101"/>
    <b v="0"/>
    <s v="technology/wearables"/>
    <n v="0.1313"/>
    <n v="65"/>
    <x v="2"/>
    <x v="8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4T21:59:00"/>
    <b v="0"/>
    <n v="4"/>
    <b v="0"/>
    <s v="technology/wearables"/>
    <n v="1.9088937093275488E-3"/>
    <n v="55"/>
    <x v="2"/>
    <x v="8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16:33:15"/>
    <b v="0"/>
    <n v="1"/>
    <b v="0"/>
    <s v="technology/wearables"/>
    <n v="3.7499999999999999E-3"/>
    <n v="75"/>
    <x v="2"/>
    <x v="8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05:34:12"/>
    <b v="0"/>
    <n v="775"/>
    <b v="0"/>
    <s v="technology/wearables"/>
    <n v="215.35021"/>
    <n v="1389.3561935483872"/>
    <x v="2"/>
    <x v="8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15:00:00"/>
    <b v="0"/>
    <n v="90"/>
    <b v="0"/>
    <s v="technology/wearables"/>
    <n v="0.34527999999999998"/>
    <n v="95.911111111111111"/>
    <x v="2"/>
    <x v="8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4-12-31T19:03:35"/>
    <b v="0"/>
    <n v="16"/>
    <b v="0"/>
    <s v="technology/wearables"/>
    <n v="0.30599999999999999"/>
    <n v="191.25"/>
    <x v="2"/>
    <x v="8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17:04:55"/>
    <b v="0"/>
    <n v="6"/>
    <b v="0"/>
    <s v="technology/wearables"/>
    <n v="2.6666666666666668E-2"/>
    <n v="40"/>
    <x v="2"/>
    <x v="8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6T20:34:16"/>
    <b v="0"/>
    <n v="38"/>
    <b v="0"/>
    <s v="technology/wearables"/>
    <n v="2.8420000000000001E-2"/>
    <n v="74.78947368421052"/>
    <x v="2"/>
    <x v="8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2:12:15"/>
    <b v="0"/>
    <n v="355"/>
    <b v="0"/>
    <s v="technology/wearables"/>
    <n v="0.22878799999999999"/>
    <n v="161.11830985915492"/>
    <x v="2"/>
    <x v="8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06:48:53"/>
    <b v="0"/>
    <n v="7"/>
    <b v="0"/>
    <s v="technology/wearables"/>
    <n v="3.1050000000000001E-2"/>
    <n v="88.714285714285708"/>
    <x v="2"/>
    <x v="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18:22:29"/>
    <b v="0"/>
    <n v="400"/>
    <b v="0"/>
    <s v="technology/wearables"/>
    <n v="0.47333333333333333"/>
    <n v="53.25"/>
    <x v="2"/>
    <x v="8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1T19:47:00"/>
    <b v="0"/>
    <n v="30"/>
    <b v="1"/>
    <s v="music/electronic music"/>
    <n v="2.0554838709677421"/>
    <n v="106.2"/>
    <x v="4"/>
    <x v="15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6T23:00:00"/>
    <b v="1"/>
    <n v="478"/>
    <b v="1"/>
    <s v="music/electronic music"/>
    <n v="3.5180366666666667"/>
    <n v="22.079728033472804"/>
    <x v="4"/>
    <x v="15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0:31:17"/>
    <b v="1"/>
    <n v="74"/>
    <b v="1"/>
    <s v="music/electronic music"/>
    <n v="1.149"/>
    <n v="31.054054054054053"/>
    <x v="4"/>
    <x v="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17:04:21"/>
    <b v="0"/>
    <n v="131"/>
    <b v="1"/>
    <s v="music/electronic music"/>
    <n v="2.3715000000000002"/>
    <n v="36.206106870229007"/>
    <x v="4"/>
    <x v="1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08:56:03"/>
    <b v="1"/>
    <n v="61"/>
    <b v="1"/>
    <s v="music/electronic music"/>
    <n v="1.1863774999999999"/>
    <n v="388.9762295081967"/>
    <x v="4"/>
    <x v="15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4:00:37"/>
    <b v="1"/>
    <n v="1071"/>
    <b v="1"/>
    <s v="music/electronic music"/>
    <n v="1.099283142857143"/>
    <n v="71.848571428571432"/>
    <x v="4"/>
    <x v="1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3:46:56"/>
    <b v="1"/>
    <n v="122"/>
    <b v="1"/>
    <s v="music/electronic music"/>
    <n v="1.0000828571428571"/>
    <n v="57.381803278688523"/>
    <x v="4"/>
    <x v="15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2T19:49:07"/>
    <b v="1"/>
    <n v="111"/>
    <b v="1"/>
    <s v="music/electronic music"/>
    <n v="1.0309292094387414"/>
    <n v="69.666666666666671"/>
    <x v="4"/>
    <x v="15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15:00:00"/>
    <b v="1"/>
    <n v="255"/>
    <b v="1"/>
    <s v="music/electronic music"/>
    <n v="1.1727000000000001"/>
    <n v="45.988235294117644"/>
    <x v="4"/>
    <x v="15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16:59:00"/>
    <b v="0"/>
    <n v="141"/>
    <b v="1"/>
    <s v="music/electronic music"/>
    <n v="1.1175999999999999"/>
    <n v="79.262411347517727"/>
    <x v="4"/>
    <x v="15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06:35:49"/>
    <b v="0"/>
    <n v="159"/>
    <b v="1"/>
    <s v="music/electronic music"/>
    <n v="3.4209999999999998"/>
    <n v="43.031446540880502"/>
    <x v="4"/>
    <x v="15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3:20:10"/>
    <b v="0"/>
    <n v="99"/>
    <b v="1"/>
    <s v="music/electronic music"/>
    <n v="1.0740000000000001"/>
    <n v="108.48484848484848"/>
    <x v="4"/>
    <x v="15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1:00:25"/>
    <b v="0"/>
    <n v="96"/>
    <b v="1"/>
    <s v="music/electronic music"/>
    <n v="1.0849703703703704"/>
    <n v="61.029583333333335"/>
    <x v="4"/>
    <x v="1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2:34:40"/>
    <b v="0"/>
    <n v="27"/>
    <b v="1"/>
    <s v="music/electronic music"/>
    <n v="1.0286144578313252"/>
    <n v="50.592592592592595"/>
    <x v="4"/>
    <x v="15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4T22:59:00"/>
    <b v="0"/>
    <n v="166"/>
    <b v="1"/>
    <s v="music/electronic music"/>
    <n v="1.3000180000000001"/>
    <n v="39.157168674698795"/>
    <x v="4"/>
    <x v="15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0:23:40"/>
    <b v="0"/>
    <n v="76"/>
    <b v="1"/>
    <s v="music/electronic music"/>
    <n v="1.0765217391304347"/>
    <n v="65.15789473684211"/>
    <x v="4"/>
    <x v="15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3:00:00"/>
    <b v="0"/>
    <n v="211"/>
    <b v="1"/>
    <s v="music/electronic music"/>
    <n v="1.1236044444444444"/>
    <n v="23.963127962085309"/>
    <x v="4"/>
    <x v="15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0:00:00"/>
    <b v="0"/>
    <n v="21"/>
    <b v="1"/>
    <s v="music/electronic music"/>
    <n v="1.0209999999999999"/>
    <n v="48.61904761904762"/>
    <x v="4"/>
    <x v="15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8T23:33:43"/>
    <b v="0"/>
    <n v="61"/>
    <b v="1"/>
    <s v="music/electronic music"/>
    <n v="1.4533333333333334"/>
    <n v="35.73770491803279"/>
    <x v="4"/>
    <x v="1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2:59:00"/>
    <b v="0"/>
    <n v="30"/>
    <b v="1"/>
    <s v="music/electronic music"/>
    <n v="1.282"/>
    <n v="21.366666666666667"/>
    <x v="4"/>
    <x v="15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2:00:09"/>
    <b v="0"/>
    <n v="1"/>
    <b v="0"/>
    <s v="journalism/audio"/>
    <n v="2.9411764705882353E-3"/>
    <n v="250"/>
    <x v="5"/>
    <x v="16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0T20:26:32"/>
    <b v="0"/>
    <n v="0"/>
    <b v="0"/>
    <s v="journalism/audio"/>
    <n v="0"/>
    <e v="#DIV/0!"/>
    <x v="5"/>
    <x v="16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05:00:00"/>
    <b v="0"/>
    <n v="1"/>
    <b v="0"/>
    <s v="journalism/audio"/>
    <n v="1.5384615384615385E-2"/>
    <n v="10"/>
    <x v="5"/>
    <x v="16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1:04:15"/>
    <b v="0"/>
    <n v="292"/>
    <b v="0"/>
    <s v="journalism/audio"/>
    <n v="8.5370000000000001E-2"/>
    <n v="29.236301369863014"/>
    <x v="5"/>
    <x v="1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15:27:00"/>
    <b v="0"/>
    <n v="2"/>
    <b v="0"/>
    <s v="journalism/audio"/>
    <n v="8.571428571428571E-4"/>
    <n v="3"/>
    <x v="5"/>
    <x v="16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15:59:10"/>
    <b v="0"/>
    <n v="8"/>
    <b v="0"/>
    <s v="journalism/audio"/>
    <n v="2.6599999999999999E-2"/>
    <n v="33.25"/>
    <x v="5"/>
    <x v="16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15:26:00"/>
    <b v="0"/>
    <n v="0"/>
    <b v="0"/>
    <s v="journalism/audio"/>
    <n v="0"/>
    <e v="#DIV/0!"/>
    <x v="5"/>
    <x v="16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15:38:35"/>
    <b v="0"/>
    <n v="1"/>
    <b v="0"/>
    <s v="journalism/audio"/>
    <n v="5.0000000000000001E-4"/>
    <n v="1"/>
    <x v="5"/>
    <x v="16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4T20:16:29"/>
    <b v="0"/>
    <n v="4"/>
    <b v="0"/>
    <s v="journalism/audio"/>
    <n v="1.4133333333333333E-2"/>
    <n v="53"/>
    <x v="5"/>
    <x v="16"/>
    <x v="2"/>
  </r>
  <r>
    <n v="1049"/>
    <s v="J1 (Canceled)"/>
    <s v="------"/>
    <n v="12000"/>
    <n v="0"/>
    <x v="1"/>
    <x v="0"/>
    <s v="USD"/>
    <n v="1455272445"/>
    <n v="1452680445"/>
    <x v="1049"/>
    <d v="2016-02-12T05:20:45"/>
    <b v="0"/>
    <n v="0"/>
    <b v="0"/>
    <s v="journalism/audio"/>
    <n v="0"/>
    <e v="#DIV/0!"/>
    <x v="5"/>
    <x v="16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4:07:57"/>
    <b v="0"/>
    <n v="0"/>
    <b v="0"/>
    <s v="journalism/audio"/>
    <n v="0"/>
    <e v="#DIV/0!"/>
    <x v="5"/>
    <x v="16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6T19:20:25"/>
    <b v="0"/>
    <n v="0"/>
    <b v="0"/>
    <s v="journalism/audio"/>
    <n v="0"/>
    <e v="#DIV/0!"/>
    <x v="5"/>
    <x v="16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15:09:00"/>
    <b v="0"/>
    <n v="0"/>
    <b v="0"/>
    <s v="journalism/audio"/>
    <n v="0"/>
    <e v="#DIV/0!"/>
    <x v="5"/>
    <x v="1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5T23:08:52"/>
    <b v="0"/>
    <n v="1"/>
    <b v="0"/>
    <s v="journalism/audio"/>
    <n v="0.01"/>
    <n v="15"/>
    <x v="5"/>
    <x v="16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17:00:00"/>
    <b v="0"/>
    <n v="0"/>
    <b v="0"/>
    <s v="journalism/audio"/>
    <n v="0"/>
    <e v="#DIV/0!"/>
    <x v="5"/>
    <x v="16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18:49:05"/>
    <b v="0"/>
    <n v="0"/>
    <b v="0"/>
    <s v="journalism/audio"/>
    <n v="0"/>
    <e v="#DIV/0!"/>
    <x v="5"/>
    <x v="16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1:16:17"/>
    <b v="0"/>
    <n v="0"/>
    <b v="0"/>
    <s v="journalism/audio"/>
    <n v="0"/>
    <e v="#DIV/0!"/>
    <x v="5"/>
    <x v="16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16:54:43"/>
    <b v="0"/>
    <n v="0"/>
    <b v="0"/>
    <s v="journalism/audio"/>
    <n v="0"/>
    <e v="#DIV/0!"/>
    <x v="5"/>
    <x v="16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5T19:00:00"/>
    <b v="0"/>
    <n v="0"/>
    <b v="0"/>
    <s v="journalism/audio"/>
    <n v="0"/>
    <e v="#DIV/0!"/>
    <x v="5"/>
    <x v="16"/>
    <x v="0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2:57:36"/>
    <b v="0"/>
    <n v="0"/>
    <b v="0"/>
    <s v="journalism/audio"/>
    <n v="0"/>
    <e v="#DIV/0!"/>
    <x v="5"/>
    <x v="1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16:54:53"/>
    <b v="0"/>
    <n v="1"/>
    <b v="0"/>
    <s v="journalism/audio"/>
    <n v="0.01"/>
    <n v="50"/>
    <x v="5"/>
    <x v="16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1T20:00:00"/>
    <b v="0"/>
    <n v="0"/>
    <b v="0"/>
    <s v="journalism/audio"/>
    <n v="0"/>
    <e v="#DIV/0!"/>
    <x v="5"/>
    <x v="16"/>
    <x v="2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4:22:21"/>
    <b v="0"/>
    <n v="4"/>
    <b v="0"/>
    <s v="journalism/audio"/>
    <n v="0.95477386934673369"/>
    <n v="47.5"/>
    <x v="5"/>
    <x v="16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0T19:44:22"/>
    <b v="0"/>
    <n v="0"/>
    <b v="0"/>
    <s v="journalism/audio"/>
    <n v="0"/>
    <e v="#DIV/0!"/>
    <x v="5"/>
    <x v="16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0:28:23"/>
    <b v="0"/>
    <n v="123"/>
    <b v="0"/>
    <s v="games/video games"/>
    <n v="8.9744444444444446E-2"/>
    <n v="65.666666666666671"/>
    <x v="6"/>
    <x v="17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4:08:42"/>
    <b v="0"/>
    <n v="5"/>
    <b v="0"/>
    <s v="games/video games"/>
    <n v="2.7E-2"/>
    <n v="16.2"/>
    <x v="6"/>
    <x v="17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18:06:22"/>
    <b v="0"/>
    <n v="148"/>
    <b v="0"/>
    <s v="games/video games"/>
    <n v="3.3673333333333333E-2"/>
    <n v="34.128378378378379"/>
    <x v="6"/>
    <x v="17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15:32:11"/>
    <b v="0"/>
    <n v="10"/>
    <b v="0"/>
    <s v="games/video games"/>
    <n v="0.26"/>
    <n v="13"/>
    <x v="6"/>
    <x v="1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2:54:24"/>
    <b v="0"/>
    <n v="4"/>
    <b v="0"/>
    <s v="games/video games"/>
    <n v="1.5E-3"/>
    <n v="11.25"/>
    <x v="6"/>
    <x v="17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1:30:59"/>
    <b v="0"/>
    <n v="21"/>
    <b v="0"/>
    <s v="games/video games"/>
    <n v="0.38636363636363635"/>
    <n v="40.476190476190474"/>
    <x v="6"/>
    <x v="17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09-30T19:17:02"/>
    <b v="0"/>
    <n v="2"/>
    <b v="0"/>
    <s v="games/video games"/>
    <n v="7.0000000000000001E-3"/>
    <n v="35"/>
    <x v="6"/>
    <x v="17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4:04:53"/>
    <b v="0"/>
    <n v="0"/>
    <b v="0"/>
    <s v="games/video games"/>
    <n v="0"/>
    <e v="#DIV/0!"/>
    <x v="6"/>
    <x v="17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4:58:17"/>
    <b v="0"/>
    <n v="4"/>
    <b v="0"/>
    <s v="games/video games"/>
    <n v="6.8000000000000005E-4"/>
    <n v="12.75"/>
    <x v="6"/>
    <x v="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18:09:01"/>
    <b v="0"/>
    <n v="1"/>
    <b v="0"/>
    <s v="games/video games"/>
    <n v="1.3333333333333334E-2"/>
    <n v="10"/>
    <x v="6"/>
    <x v="17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3T23:09:05"/>
    <b v="0"/>
    <n v="30"/>
    <b v="0"/>
    <s v="games/video games"/>
    <n v="6.3092592592592589E-2"/>
    <n v="113.56666666666666"/>
    <x v="6"/>
    <x v="17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16:41:56"/>
    <b v="0"/>
    <n v="3"/>
    <b v="0"/>
    <s v="games/video games"/>
    <n v="4.4999999999999998E-2"/>
    <n v="15"/>
    <x v="6"/>
    <x v="17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4:04:10"/>
    <b v="0"/>
    <n v="975"/>
    <b v="0"/>
    <s v="games/video games"/>
    <n v="0.62765333333333329"/>
    <n v="48.281025641025643"/>
    <x v="6"/>
    <x v="17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3T23:00:11"/>
    <b v="0"/>
    <n v="167"/>
    <b v="0"/>
    <s v="games/video games"/>
    <n v="0.29376000000000002"/>
    <n v="43.976047904191617"/>
    <x v="6"/>
    <x v="1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1T23:42:01"/>
    <b v="0"/>
    <n v="5"/>
    <b v="0"/>
    <s v="games/video games"/>
    <n v="7.4999999999999997E-2"/>
    <n v="9"/>
    <x v="6"/>
    <x v="17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08:35:36"/>
    <b v="0"/>
    <n v="18"/>
    <b v="0"/>
    <s v="games/video games"/>
    <n v="2.6076923076923077E-2"/>
    <n v="37.666666666666664"/>
    <x v="6"/>
    <x v="17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0T22:18:53"/>
    <b v="0"/>
    <n v="98"/>
    <b v="0"/>
    <s v="games/video games"/>
    <n v="9.1050000000000006E-2"/>
    <n v="18.581632653061224"/>
    <x v="6"/>
    <x v="17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17:14:52"/>
    <b v="0"/>
    <n v="4"/>
    <b v="0"/>
    <s v="games/video games"/>
    <n v="1.7647058823529413E-4"/>
    <n v="3"/>
    <x v="6"/>
    <x v="17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16:44:48"/>
    <b v="0"/>
    <n v="3"/>
    <b v="0"/>
    <s v="games/video games"/>
    <n v="5.5999999999999999E-3"/>
    <n v="18.666666666666668"/>
    <x v="6"/>
    <x v="17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0:49:43"/>
    <b v="0"/>
    <n v="1"/>
    <b v="0"/>
    <s v="games/video games"/>
    <n v="8.2000000000000007E-3"/>
    <n v="410"/>
    <x v="6"/>
    <x v="17"/>
    <x v="3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16:53:24"/>
    <b v="0"/>
    <n v="0"/>
    <b v="0"/>
    <s v="games/video games"/>
    <n v="0"/>
    <e v="#DIV/0!"/>
    <x v="6"/>
    <x v="17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0:06:15"/>
    <b v="0"/>
    <n v="9"/>
    <b v="0"/>
    <s v="games/video games"/>
    <n v="3.4200000000000001E-2"/>
    <n v="114"/>
    <x v="6"/>
    <x v="17"/>
    <x v="2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15:48:11"/>
    <b v="0"/>
    <n v="2"/>
    <b v="0"/>
    <s v="games/video games"/>
    <n v="8.3333333333333339E-4"/>
    <n v="7.5"/>
    <x v="6"/>
    <x v="17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2:08:07"/>
    <b v="0"/>
    <n v="0"/>
    <b v="0"/>
    <s v="games/video games"/>
    <n v="0"/>
    <e v="#DIV/0!"/>
    <x v="6"/>
    <x v="1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4:11:07"/>
    <b v="0"/>
    <n v="147"/>
    <b v="0"/>
    <s v="games/video games"/>
    <n v="0.14182977777777778"/>
    <n v="43.41727891156463"/>
    <x v="6"/>
    <x v="1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5T23:32:55"/>
    <b v="0"/>
    <n v="49"/>
    <b v="0"/>
    <s v="games/video games"/>
    <n v="7.8266666666666665E-2"/>
    <n v="23.959183673469386"/>
    <x v="6"/>
    <x v="17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8T23:27:33"/>
    <b v="0"/>
    <n v="1"/>
    <b v="0"/>
    <s v="games/video games"/>
    <n v="3.8464497269020693E-4"/>
    <n v="5"/>
    <x v="6"/>
    <x v="17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3:41:12"/>
    <b v="0"/>
    <n v="2"/>
    <b v="0"/>
    <s v="games/video games"/>
    <n v="0.125"/>
    <n v="12.5"/>
    <x v="6"/>
    <x v="1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5T19:37:18"/>
    <b v="0"/>
    <n v="7"/>
    <b v="0"/>
    <s v="games/video games"/>
    <n v="1.0500000000000001E-2"/>
    <n v="3"/>
    <x v="6"/>
    <x v="17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18:22:17"/>
    <b v="0"/>
    <n v="4"/>
    <b v="0"/>
    <s v="games/video games"/>
    <n v="0.14083333333333334"/>
    <n v="10.5625"/>
    <x v="6"/>
    <x v="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2:07:13"/>
    <b v="0"/>
    <n v="27"/>
    <b v="0"/>
    <s v="games/video games"/>
    <n v="0.18300055555555556"/>
    <n v="122.00037037037038"/>
    <x v="6"/>
    <x v="17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07:53:40"/>
    <b v="0"/>
    <n v="94"/>
    <b v="0"/>
    <s v="games/video games"/>
    <n v="5.0347999999999997E-2"/>
    <n v="267.80851063829789"/>
    <x v="6"/>
    <x v="17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3T22:30:00"/>
    <b v="0"/>
    <n v="29"/>
    <b v="0"/>
    <s v="games/video games"/>
    <n v="0.17933333333333334"/>
    <n v="74.206896551724142"/>
    <x v="6"/>
    <x v="17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4:01:17"/>
    <b v="0"/>
    <n v="7"/>
    <b v="0"/>
    <s v="games/video games"/>
    <n v="4.6999999999999999E-4"/>
    <n v="6.7142857142857144"/>
    <x v="6"/>
    <x v="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3:18:15"/>
    <b v="0"/>
    <n v="22"/>
    <b v="0"/>
    <s v="games/video games"/>
    <n v="7.2120000000000004E-2"/>
    <n v="81.954545454545453"/>
    <x v="6"/>
    <x v="1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15:04:28"/>
    <b v="0"/>
    <n v="1"/>
    <b v="0"/>
    <s v="games/video games"/>
    <n v="5.0000000000000001E-3"/>
    <n v="25"/>
    <x v="6"/>
    <x v="17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3T21:39:31"/>
    <b v="0"/>
    <n v="10"/>
    <b v="0"/>
    <s v="games/video games"/>
    <n v="2.5000000000000001E-2"/>
    <n v="10"/>
    <x v="6"/>
    <x v="17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3:12:00"/>
    <b v="0"/>
    <n v="6"/>
    <b v="0"/>
    <s v="games/video games"/>
    <n v="4.0999999999999999E-4"/>
    <n v="6.833333333333333"/>
    <x v="6"/>
    <x v="17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0:59:00"/>
    <b v="0"/>
    <n v="24"/>
    <b v="0"/>
    <s v="games/video games"/>
    <n v="5.3124999999999999E-2"/>
    <n v="17.708333333333332"/>
    <x v="6"/>
    <x v="17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0:19:50"/>
    <b v="0"/>
    <n v="15"/>
    <b v="0"/>
    <s v="games/video games"/>
    <n v="1.6199999999999999E-2"/>
    <n v="16.2"/>
    <x v="6"/>
    <x v="1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4:50:21"/>
    <b v="0"/>
    <n v="37"/>
    <b v="0"/>
    <s v="games/video games"/>
    <n v="4.9516666666666667E-2"/>
    <n v="80.297297297297291"/>
    <x v="6"/>
    <x v="17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3T21:15:27"/>
    <b v="0"/>
    <n v="20"/>
    <b v="0"/>
    <s v="games/video games"/>
    <n v="1.5900000000000001E-3"/>
    <n v="71.55"/>
    <x v="6"/>
    <x v="1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1:46:15"/>
    <b v="0"/>
    <n v="7"/>
    <b v="0"/>
    <s v="games/video games"/>
    <n v="0.41249999999999998"/>
    <n v="23.571428571428573"/>
    <x v="6"/>
    <x v="1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15:40:24"/>
    <b v="0"/>
    <n v="0"/>
    <b v="0"/>
    <s v="games/video games"/>
    <n v="0"/>
    <e v="#DIV/0!"/>
    <x v="6"/>
    <x v="1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09:17:15"/>
    <b v="0"/>
    <n v="21"/>
    <b v="0"/>
    <s v="games/video games"/>
    <n v="2.93E-2"/>
    <n v="34.88095238095238"/>
    <x v="6"/>
    <x v="17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4:03:10"/>
    <b v="0"/>
    <n v="3"/>
    <b v="0"/>
    <s v="games/video games"/>
    <n v="4.4999999999999997E-3"/>
    <n v="15"/>
    <x v="6"/>
    <x v="17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17:23:42"/>
    <b v="0"/>
    <n v="11"/>
    <b v="0"/>
    <s v="games/video games"/>
    <n v="5.1000000000000004E-3"/>
    <n v="23.181818181818183"/>
    <x v="6"/>
    <x v="17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7T23:53:10"/>
    <b v="0"/>
    <n v="1"/>
    <b v="0"/>
    <s v="games/video games"/>
    <n v="4.0000000000000002E-4"/>
    <n v="1"/>
    <x v="6"/>
    <x v="17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3:30:00"/>
    <b v="0"/>
    <n v="312"/>
    <b v="0"/>
    <s v="games/video games"/>
    <n v="0.35537409090909089"/>
    <n v="100.23371794871794"/>
    <x v="6"/>
    <x v="17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18:27:00"/>
    <b v="0"/>
    <n v="1"/>
    <b v="0"/>
    <s v="games/video games"/>
    <n v="5.0000000000000001E-3"/>
    <n v="5"/>
    <x v="6"/>
    <x v="17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3:18:07"/>
    <b v="0"/>
    <n v="3"/>
    <b v="0"/>
    <s v="games/video games"/>
    <n v="1.6666666666666668E-3"/>
    <n v="3.3333333333333335"/>
    <x v="6"/>
    <x v="1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0:41:35"/>
    <b v="0"/>
    <n v="4"/>
    <b v="0"/>
    <s v="games/video games"/>
    <n v="1.325E-3"/>
    <n v="13.25"/>
    <x v="6"/>
    <x v="17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15:20:08"/>
    <b v="0"/>
    <n v="10"/>
    <b v="0"/>
    <s v="games/video games"/>
    <n v="3.5704000000000004E-4"/>
    <n v="17.852"/>
    <x v="6"/>
    <x v="17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09:21:53"/>
    <b v="0"/>
    <n v="8"/>
    <b v="0"/>
    <s v="games/video games"/>
    <n v="8.3000000000000004E-2"/>
    <n v="10.375"/>
    <x v="6"/>
    <x v="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4T21:59:39"/>
    <b v="0"/>
    <n v="3"/>
    <b v="0"/>
    <s v="games/video games"/>
    <n v="2.4222222222222221E-2"/>
    <n v="36.333333333333336"/>
    <x v="6"/>
    <x v="1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4:01:04"/>
    <b v="0"/>
    <n v="1"/>
    <b v="0"/>
    <s v="games/video games"/>
    <n v="2.3809523809523812E-3"/>
    <n v="5"/>
    <x v="6"/>
    <x v="17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15:56:40"/>
    <b v="0"/>
    <n v="0"/>
    <b v="0"/>
    <s v="games/video games"/>
    <n v="0"/>
    <e v="#DIV/0!"/>
    <x v="6"/>
    <x v="17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16:25:16"/>
    <b v="0"/>
    <n v="5"/>
    <b v="0"/>
    <s v="games/video games"/>
    <n v="1.16E-4"/>
    <n v="5.8"/>
    <x v="6"/>
    <x v="17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1:53:45"/>
    <b v="0"/>
    <n v="0"/>
    <b v="0"/>
    <s v="games/video games"/>
    <n v="0"/>
    <e v="#DIV/0!"/>
    <x v="6"/>
    <x v="17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07:34:08"/>
    <b v="0"/>
    <n v="3"/>
    <b v="0"/>
    <s v="games/video games"/>
    <n v="2.2000000000000001E-3"/>
    <n v="3.6666666666666665"/>
    <x v="6"/>
    <x v="1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1:00:51"/>
    <b v="0"/>
    <n v="7"/>
    <b v="0"/>
    <s v="games/mobile games"/>
    <n v="4.7222222222222223E-3"/>
    <n v="60.714285714285715"/>
    <x v="6"/>
    <x v="18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09:58:50"/>
    <b v="0"/>
    <n v="0"/>
    <b v="0"/>
    <s v="games/mobile games"/>
    <n v="0"/>
    <e v="#DIV/0!"/>
    <x v="6"/>
    <x v="18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2:51:34"/>
    <b v="0"/>
    <n v="2"/>
    <b v="0"/>
    <s v="games/mobile games"/>
    <n v="5.0000000000000001E-3"/>
    <n v="5"/>
    <x v="6"/>
    <x v="18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16:30:00"/>
    <b v="0"/>
    <n v="23"/>
    <b v="0"/>
    <s v="games/mobile games"/>
    <n v="1.6714285714285713E-2"/>
    <n v="25.434782608695652"/>
    <x v="6"/>
    <x v="18"/>
    <x v="3"/>
  </r>
  <r>
    <n v="1128"/>
    <s v="Flying Turds"/>
    <s v="#havingfunFTW"/>
    <n v="1000"/>
    <n v="1"/>
    <x v="2"/>
    <x v="1"/>
    <s v="GBP"/>
    <n v="1407425717"/>
    <n v="1404833717"/>
    <x v="1128"/>
    <d v="2014-08-07T10:35:17"/>
    <b v="0"/>
    <n v="1"/>
    <b v="0"/>
    <s v="games/mobile games"/>
    <n v="1E-3"/>
    <n v="1"/>
    <x v="6"/>
    <x v="18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1:21:33"/>
    <b v="0"/>
    <n v="2"/>
    <b v="0"/>
    <s v="games/mobile games"/>
    <n v="1.0499999999999999E-3"/>
    <n v="10.5"/>
    <x v="6"/>
    <x v="1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5T19:55:00"/>
    <b v="0"/>
    <n v="3"/>
    <b v="0"/>
    <s v="games/mobile games"/>
    <n v="2.2000000000000001E-3"/>
    <n v="3.6666666666666665"/>
    <x v="6"/>
    <x v="1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16:47:48"/>
    <b v="0"/>
    <n v="0"/>
    <b v="0"/>
    <s v="games/mobile games"/>
    <n v="0"/>
    <e v="#DIV/0!"/>
    <x v="6"/>
    <x v="1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6-12-31T21:46:11"/>
    <b v="0"/>
    <n v="13"/>
    <b v="0"/>
    <s v="games/mobile games"/>
    <n v="0.14380000000000001"/>
    <n v="110.61538461538461"/>
    <x v="6"/>
    <x v="18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4:46:21"/>
    <b v="0"/>
    <n v="1"/>
    <b v="0"/>
    <s v="games/mobile games"/>
    <n v="6.6666666666666671E-3"/>
    <n v="20"/>
    <x v="6"/>
    <x v="18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8T23:33:00"/>
    <b v="0"/>
    <n v="1"/>
    <b v="0"/>
    <s v="games/mobile games"/>
    <n v="4.0000000000000003E-5"/>
    <n v="1"/>
    <x v="6"/>
    <x v="18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18:44:54"/>
    <b v="0"/>
    <n v="1"/>
    <b v="0"/>
    <s v="games/mobile games"/>
    <n v="0.05"/>
    <n v="50"/>
    <x v="6"/>
    <x v="18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1:07:09"/>
    <b v="0"/>
    <n v="6"/>
    <b v="0"/>
    <s v="games/mobile games"/>
    <n v="6.4439140811455853E-2"/>
    <n v="45"/>
    <x v="6"/>
    <x v="18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4:40:21"/>
    <b v="0"/>
    <n v="39"/>
    <b v="0"/>
    <s v="games/mobile games"/>
    <n v="0.39500000000000002"/>
    <n v="253.2051282051282"/>
    <x v="6"/>
    <x v="18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16:45:31"/>
    <b v="0"/>
    <n v="4"/>
    <b v="0"/>
    <s v="games/mobile games"/>
    <n v="3.5714285714285713E-3"/>
    <n v="31.25"/>
    <x v="6"/>
    <x v="18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3:20:26"/>
    <b v="0"/>
    <n v="1"/>
    <b v="0"/>
    <s v="games/mobile games"/>
    <n v="6.2500000000000001E-4"/>
    <n v="5"/>
    <x v="6"/>
    <x v="18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06:05:21"/>
    <b v="0"/>
    <n v="0"/>
    <b v="0"/>
    <s v="games/mobile games"/>
    <n v="0"/>
    <e v="#DIV/0!"/>
    <x v="6"/>
    <x v="18"/>
    <x v="0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1:47:30"/>
    <b v="0"/>
    <n v="0"/>
    <b v="0"/>
    <s v="games/mobile games"/>
    <n v="0"/>
    <e v="#DIV/0!"/>
    <x v="6"/>
    <x v="18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6T19:08:47"/>
    <b v="0"/>
    <n v="0"/>
    <b v="0"/>
    <s v="games/mobile games"/>
    <n v="0"/>
    <e v="#DIV/0!"/>
    <x v="6"/>
    <x v="18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6T23:38:46"/>
    <b v="0"/>
    <n v="8"/>
    <b v="0"/>
    <s v="games/mobile games"/>
    <n v="4.1333333333333335E-3"/>
    <n v="23.25"/>
    <x v="6"/>
    <x v="18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8T23:22:00"/>
    <b v="0"/>
    <n v="0"/>
    <b v="0"/>
    <s v="food/food trucks"/>
    <n v="0"/>
    <e v="#DIV/0!"/>
    <x v="7"/>
    <x v="19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2:56:32"/>
    <b v="0"/>
    <n v="1"/>
    <b v="0"/>
    <s v="food/food trucks"/>
    <n v="1.25E-3"/>
    <n v="100"/>
    <x v="7"/>
    <x v="19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17:52:53"/>
    <b v="0"/>
    <n v="12"/>
    <b v="0"/>
    <s v="food/food trucks"/>
    <n v="8.8333333333333333E-2"/>
    <n v="44.166666666666664"/>
    <x v="7"/>
    <x v="19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18:19:43"/>
    <b v="0"/>
    <n v="0"/>
    <b v="0"/>
    <s v="food/food trucks"/>
    <n v="0"/>
    <e v="#DIV/0!"/>
    <x v="7"/>
    <x v="19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0:06:21"/>
    <b v="0"/>
    <n v="3"/>
    <b v="0"/>
    <s v="food/food trucks"/>
    <n v="4.8666666666666667E-3"/>
    <n v="24.333333333333332"/>
    <x v="7"/>
    <x v="19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2:02:46"/>
    <b v="0"/>
    <n v="2"/>
    <b v="0"/>
    <s v="food/food trucks"/>
    <n v="1.5E-3"/>
    <n v="37.5"/>
    <x v="7"/>
    <x v="19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17:54:35"/>
    <b v="0"/>
    <n v="6"/>
    <b v="0"/>
    <s v="food/food trucks"/>
    <n v="0.1008"/>
    <n v="42"/>
    <x v="7"/>
    <x v="19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6T21:27:43"/>
    <b v="0"/>
    <n v="0"/>
    <b v="0"/>
    <s v="food/food trucks"/>
    <n v="0"/>
    <e v="#DIV/0!"/>
    <x v="7"/>
    <x v="19"/>
    <x v="0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2:01:52"/>
    <b v="0"/>
    <n v="15"/>
    <b v="0"/>
    <s v="food/food trucks"/>
    <n v="5.6937500000000002E-2"/>
    <n v="60.733333333333334"/>
    <x v="7"/>
    <x v="19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2:08:25"/>
    <b v="0"/>
    <n v="1"/>
    <b v="0"/>
    <s v="food/food trucks"/>
    <n v="6.2500000000000003E-3"/>
    <n v="50"/>
    <x v="7"/>
    <x v="19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5T21:36:46"/>
    <b v="0"/>
    <n v="3"/>
    <b v="0"/>
    <s v="food/food trucks"/>
    <n v="6.5000000000000002E-2"/>
    <n v="108.33333333333333"/>
    <x v="7"/>
    <x v="19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3:20:08"/>
    <b v="0"/>
    <n v="8"/>
    <b v="0"/>
    <s v="food/food trucks"/>
    <n v="7.5199999999999998E-3"/>
    <n v="23.5"/>
    <x v="7"/>
    <x v="19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3T20:42:42"/>
    <b v="0"/>
    <n v="0"/>
    <b v="0"/>
    <s v="food/food trucks"/>
    <n v="0"/>
    <e v="#DIV/0!"/>
    <x v="7"/>
    <x v="19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1:04:40"/>
    <b v="0"/>
    <n v="3"/>
    <b v="0"/>
    <s v="food/food trucks"/>
    <n v="1.5100000000000001E-2"/>
    <n v="50.333333333333336"/>
    <x v="7"/>
    <x v="1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8T21:12:08"/>
    <b v="0"/>
    <n v="3"/>
    <b v="0"/>
    <s v="food/food trucks"/>
    <n v="4.6666666666666671E-3"/>
    <n v="11.666666666666666"/>
    <x v="7"/>
    <x v="19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0:45:00"/>
    <b v="0"/>
    <n v="0"/>
    <b v="0"/>
    <s v="food/food trucks"/>
    <n v="0"/>
    <e v="#DIV/0!"/>
    <x v="7"/>
    <x v="1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7T21:43:06"/>
    <b v="0"/>
    <n v="19"/>
    <b v="0"/>
    <s v="food/food trucks"/>
    <n v="3.85E-2"/>
    <n v="60.789473684210527"/>
    <x v="7"/>
    <x v="1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0:06:29"/>
    <b v="0"/>
    <n v="0"/>
    <b v="0"/>
    <s v="food/food trucks"/>
    <n v="0"/>
    <e v="#DIV/0!"/>
    <x v="7"/>
    <x v="1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1:24:24"/>
    <b v="0"/>
    <n v="2"/>
    <b v="0"/>
    <s v="food/food trucks"/>
    <n v="5.8333333333333338E-4"/>
    <n v="17.5"/>
    <x v="7"/>
    <x v="19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2:22:00"/>
    <b v="0"/>
    <n v="0"/>
    <b v="0"/>
    <s v="food/food trucks"/>
    <n v="0"/>
    <e v="#DIV/0!"/>
    <x v="7"/>
    <x v="19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2:23:02"/>
    <b v="0"/>
    <n v="0"/>
    <b v="0"/>
    <s v="food/food trucks"/>
    <n v="0"/>
    <e v="#DIV/0!"/>
    <x v="7"/>
    <x v="19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0:08:50"/>
    <b v="0"/>
    <n v="25"/>
    <b v="0"/>
    <s v="food/food trucks"/>
    <n v="0.20705000000000001"/>
    <n v="82.82"/>
    <x v="7"/>
    <x v="19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5T23:00:00"/>
    <b v="0"/>
    <n v="8"/>
    <b v="0"/>
    <s v="food/food trucks"/>
    <n v="0.19139999999999999"/>
    <n v="358.875"/>
    <x v="7"/>
    <x v="19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2:38:15"/>
    <b v="0"/>
    <n v="16"/>
    <b v="0"/>
    <s v="food/food trucks"/>
    <n v="1.6316666666666667E-2"/>
    <n v="61.1875"/>
    <x v="7"/>
    <x v="19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1T20:17:45"/>
    <b v="0"/>
    <n v="3"/>
    <b v="0"/>
    <s v="food/food trucks"/>
    <n v="5.6666666666666664E-2"/>
    <n v="340"/>
    <x v="7"/>
    <x v="19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3:29:23"/>
    <b v="0"/>
    <n v="3"/>
    <b v="0"/>
    <s v="food/food trucks"/>
    <n v="1.6999999999999999E-3"/>
    <n v="5.666666666666667"/>
    <x v="7"/>
    <x v="19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16:26:11"/>
    <b v="0"/>
    <n v="2"/>
    <b v="0"/>
    <s v="food/food trucks"/>
    <n v="4.0000000000000001E-3"/>
    <n v="50"/>
    <x v="7"/>
    <x v="19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15:18:47"/>
    <b v="0"/>
    <n v="1"/>
    <b v="0"/>
    <s v="food/food trucks"/>
    <n v="1E-3"/>
    <n v="25"/>
    <x v="7"/>
    <x v="19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1:22:32"/>
    <b v="0"/>
    <n v="0"/>
    <b v="0"/>
    <s v="food/food trucks"/>
    <n v="0"/>
    <e v="#DIV/0!"/>
    <x v="7"/>
    <x v="19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2T23:27:37"/>
    <b v="0"/>
    <n v="1"/>
    <b v="0"/>
    <s v="food/food trucks"/>
    <n v="2.4000000000000001E-4"/>
    <n v="30"/>
    <x v="7"/>
    <x v="19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15:12:07"/>
    <b v="0"/>
    <n v="19"/>
    <b v="0"/>
    <s v="food/food trucks"/>
    <n v="5.906666666666667E-2"/>
    <n v="46.631578947368418"/>
    <x v="7"/>
    <x v="19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2:28:59"/>
    <b v="0"/>
    <n v="9"/>
    <b v="0"/>
    <s v="food/food trucks"/>
    <n v="2.9250000000000002E-2"/>
    <n v="65"/>
    <x v="7"/>
    <x v="1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08:00:00"/>
    <b v="0"/>
    <n v="1"/>
    <b v="0"/>
    <s v="food/food trucks"/>
    <n v="5.7142857142857142E-5"/>
    <n v="10"/>
    <x v="7"/>
    <x v="19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0:51:36"/>
    <b v="0"/>
    <n v="0"/>
    <b v="0"/>
    <s v="food/food trucks"/>
    <n v="0"/>
    <e v="#DIV/0!"/>
    <x v="7"/>
    <x v="19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16:44:12"/>
    <b v="0"/>
    <n v="1"/>
    <b v="0"/>
    <s v="food/food trucks"/>
    <n v="6.666666666666667E-5"/>
    <n v="5"/>
    <x v="7"/>
    <x v="19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2:17:07"/>
    <b v="0"/>
    <n v="5"/>
    <b v="0"/>
    <s v="food/food trucks"/>
    <n v="5.3333333333333337E-2"/>
    <n v="640"/>
    <x v="7"/>
    <x v="1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4:21:54"/>
    <b v="0"/>
    <n v="85"/>
    <b v="0"/>
    <s v="food/food trucks"/>
    <n v="0.11749999999999999"/>
    <n v="69.117647058823536"/>
    <x v="7"/>
    <x v="19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3:08:41"/>
    <b v="0"/>
    <n v="3"/>
    <b v="0"/>
    <s v="food/food trucks"/>
    <n v="8.0000000000000007E-5"/>
    <n v="1.3333333333333333"/>
    <x v="7"/>
    <x v="19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1:42:00"/>
    <b v="0"/>
    <n v="4"/>
    <b v="0"/>
    <s v="food/food trucks"/>
    <n v="4.2000000000000003E-2"/>
    <n v="10.5"/>
    <x v="7"/>
    <x v="19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1T22:59:00"/>
    <b v="0"/>
    <n v="3"/>
    <b v="0"/>
    <s v="food/food trucks"/>
    <n v="0.04"/>
    <n v="33.333333333333336"/>
    <x v="7"/>
    <x v="1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09:23:31"/>
    <b v="0"/>
    <n v="375"/>
    <b v="1"/>
    <s v="photography/photobooks"/>
    <n v="1.0493636363636363"/>
    <n v="61.562666666666665"/>
    <x v="8"/>
    <x v="20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7T23:00:00"/>
    <b v="0"/>
    <n v="111"/>
    <b v="1"/>
    <s v="photography/photobooks"/>
    <n v="1.0544"/>
    <n v="118.73873873873873"/>
    <x v="8"/>
    <x v="2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17:42:00"/>
    <b v="0"/>
    <n v="123"/>
    <b v="1"/>
    <s v="photography/photobooks"/>
    <n v="1.0673333333333332"/>
    <n v="65.081300813008127"/>
    <x v="8"/>
    <x v="2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3:00:00"/>
    <b v="0"/>
    <n v="70"/>
    <b v="1"/>
    <s v="photography/photobooks"/>
    <n v="1.0412571428571429"/>
    <n v="130.15714285714284"/>
    <x v="8"/>
    <x v="2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1:49:00"/>
    <b v="0"/>
    <n v="85"/>
    <b v="1"/>
    <s v="photography/photobooks"/>
    <n v="1.6054999999999999"/>
    <n v="37.776470588235291"/>
    <x v="8"/>
    <x v="2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18:29:55"/>
    <b v="0"/>
    <n v="86"/>
    <b v="1"/>
    <s v="photography/photobooks"/>
    <n v="1.0777777777777777"/>
    <n v="112.79069767441861"/>
    <x v="8"/>
    <x v="20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0:58:45"/>
    <b v="0"/>
    <n v="13"/>
    <b v="1"/>
    <s v="photography/photobooks"/>
    <n v="1.35"/>
    <n v="51.92307692307692"/>
    <x v="8"/>
    <x v="2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08:29:20"/>
    <b v="0"/>
    <n v="33"/>
    <b v="1"/>
    <s v="photography/photobooks"/>
    <n v="1.0907407407407408"/>
    <n v="89.242424242424249"/>
    <x v="8"/>
    <x v="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07:09:38"/>
    <b v="0"/>
    <n v="15"/>
    <b v="1"/>
    <s v="photography/photobooks"/>
    <n v="2.9"/>
    <n v="19.333333333333332"/>
    <x v="8"/>
    <x v="2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2:37:33"/>
    <b v="0"/>
    <n v="273"/>
    <b v="1"/>
    <s v="photography/photobooks"/>
    <n v="1.0395714285714286"/>
    <n v="79.967032967032964"/>
    <x v="8"/>
    <x v="2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06:42:59"/>
    <b v="0"/>
    <n v="714"/>
    <b v="1"/>
    <s v="photography/photobooks"/>
    <n v="3.2223999999999999"/>
    <n v="56.414565826330531"/>
    <x v="8"/>
    <x v="2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4:00:00"/>
    <b v="0"/>
    <n v="170"/>
    <b v="1"/>
    <s v="photography/photobooks"/>
    <n v="1.35"/>
    <n v="79.411764705882348"/>
    <x v="8"/>
    <x v="2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4:38:59"/>
    <b v="0"/>
    <n v="512"/>
    <b v="1"/>
    <s v="photography/photobooks"/>
    <n v="2.6991034482758622"/>
    <n v="76.439453125"/>
    <x v="8"/>
    <x v="2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0:59:00"/>
    <b v="0"/>
    <n v="314"/>
    <b v="1"/>
    <s v="photography/photobooks"/>
    <n v="2.5329333333333333"/>
    <n v="121"/>
    <x v="8"/>
    <x v="2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0T22:00:00"/>
    <b v="0"/>
    <n v="167"/>
    <b v="1"/>
    <s v="photography/photobooks"/>
    <n v="2.6059999999999999"/>
    <n v="54.616766467065865"/>
    <x v="8"/>
    <x v="2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3:30:00"/>
    <b v="0"/>
    <n v="9"/>
    <b v="1"/>
    <s v="photography/photobooks"/>
    <n v="1.0131677953348381"/>
    <n v="299.22222222222223"/>
    <x v="8"/>
    <x v="2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06:27:36"/>
    <b v="0"/>
    <n v="103"/>
    <b v="1"/>
    <s v="photography/photobooks"/>
    <n v="1.2560416666666667"/>
    <n v="58.533980582524272"/>
    <x v="8"/>
    <x v="2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09:34:06"/>
    <b v="0"/>
    <n v="111"/>
    <b v="1"/>
    <s v="photography/photobooks"/>
    <n v="1.0243783333333334"/>
    <n v="55.371801801801809"/>
    <x v="8"/>
    <x v="2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1:55:54"/>
    <b v="0"/>
    <n v="271"/>
    <b v="1"/>
    <s v="photography/photobooks"/>
    <n v="1.99244"/>
    <n v="183.80442804428046"/>
    <x v="8"/>
    <x v="2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09:45:27"/>
    <b v="0"/>
    <n v="101"/>
    <b v="1"/>
    <s v="photography/photobooks"/>
    <n v="1.0245398773006136"/>
    <n v="165.34653465346534"/>
    <x v="8"/>
    <x v="2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0:00:00"/>
    <b v="0"/>
    <n v="57"/>
    <b v="1"/>
    <s v="photography/photobooks"/>
    <n v="1.0294615384615384"/>
    <n v="234.78947368421052"/>
    <x v="8"/>
    <x v="2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07:09:11"/>
    <b v="0"/>
    <n v="62"/>
    <b v="1"/>
    <s v="photography/photobooks"/>
    <n v="1.0086153846153847"/>
    <n v="211.48387096774192"/>
    <x v="8"/>
    <x v="2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08:29:00"/>
    <b v="0"/>
    <n v="32"/>
    <b v="1"/>
    <s v="photography/photobooks"/>
    <n v="1.1499999999999999"/>
    <n v="32.34375"/>
    <x v="8"/>
    <x v="2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05:00:00"/>
    <b v="0"/>
    <n v="141"/>
    <b v="1"/>
    <s v="photography/photobooks"/>
    <n v="1.0416766467065868"/>
    <n v="123.37588652482269"/>
    <x v="8"/>
    <x v="2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1:01:04"/>
    <b v="0"/>
    <n v="75"/>
    <b v="1"/>
    <s v="photography/photobooks"/>
    <n v="1.5529999999999999"/>
    <n v="207.06666666666666"/>
    <x v="8"/>
    <x v="20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15:18:25"/>
    <b v="0"/>
    <n v="46"/>
    <b v="1"/>
    <s v="photography/photobooks"/>
    <n v="1.06"/>
    <n v="138.2608695652174"/>
    <x v="8"/>
    <x v="20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16:00:00"/>
    <b v="0"/>
    <n v="103"/>
    <b v="1"/>
    <s v="photography/photobooks"/>
    <n v="2.5431499999999998"/>
    <n v="493.81553398058253"/>
    <x v="8"/>
    <x v="2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15:47:41"/>
    <b v="0"/>
    <n v="6"/>
    <b v="1"/>
    <s v="photography/photobooks"/>
    <n v="1.0109999999999999"/>
    <n v="168.5"/>
    <x v="8"/>
    <x v="20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6T20:00:00"/>
    <b v="0"/>
    <n v="83"/>
    <b v="1"/>
    <s v="photography/photobooks"/>
    <n v="1.2904"/>
    <n v="38.867469879518069"/>
    <x v="8"/>
    <x v="2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3:08:20"/>
    <b v="0"/>
    <n v="108"/>
    <b v="1"/>
    <s v="photography/photobooks"/>
    <n v="1.0223076923076924"/>
    <n v="61.527777777777779"/>
    <x v="8"/>
    <x v="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15:10:05"/>
    <b v="0"/>
    <n v="25"/>
    <b v="1"/>
    <s v="photography/photobooks"/>
    <n v="1.3180000000000001"/>
    <n v="105.44"/>
    <x v="8"/>
    <x v="2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17:09:16"/>
    <b v="0"/>
    <n v="549"/>
    <b v="1"/>
    <s v="photography/photobooks"/>
    <n v="7.8608020000000005"/>
    <n v="71.592003642987251"/>
    <x v="8"/>
    <x v="20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18:03:00"/>
    <b v="0"/>
    <n v="222"/>
    <b v="1"/>
    <s v="photography/photobooks"/>
    <n v="1.4570000000000001"/>
    <n v="91.882882882882882"/>
    <x v="8"/>
    <x v="2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4:25:40"/>
    <b v="0"/>
    <n v="183"/>
    <b v="1"/>
    <s v="photography/photobooks"/>
    <n v="1.026"/>
    <n v="148.57377049180329"/>
    <x v="8"/>
    <x v="2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0-31T22:00:00"/>
    <b v="0"/>
    <n v="89"/>
    <b v="1"/>
    <s v="photography/photobooks"/>
    <n v="1.7227777777777777"/>
    <n v="174.2134831460674"/>
    <x v="8"/>
    <x v="2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06:05:13"/>
    <b v="0"/>
    <n v="253"/>
    <b v="1"/>
    <s v="photography/photobooks"/>
    <n v="1.5916819571865444"/>
    <n v="102.86166007905139"/>
    <x v="8"/>
    <x v="20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0:05:12"/>
    <b v="0"/>
    <n v="140"/>
    <b v="1"/>
    <s v="photography/photobooks"/>
    <n v="1.0376666666666667"/>
    <n v="111.17857142857143"/>
    <x v="8"/>
    <x v="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3T19:00:00"/>
    <b v="0"/>
    <n v="103"/>
    <b v="1"/>
    <s v="photography/photobooks"/>
    <n v="1.1140954545454547"/>
    <n v="23.796213592233013"/>
    <x v="8"/>
    <x v="2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3-31T23:00:00"/>
    <b v="0"/>
    <n v="138"/>
    <b v="1"/>
    <s v="photography/photobooks"/>
    <n v="2.80375"/>
    <n v="81.268115942028984"/>
    <x v="8"/>
    <x v="2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0:15:09"/>
    <b v="0"/>
    <n v="191"/>
    <b v="1"/>
    <s v="photography/photobooks"/>
    <n v="1.1210606060606061"/>
    <n v="116.21465968586388"/>
    <x v="8"/>
    <x v="20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08:11:42"/>
    <b v="0"/>
    <n v="18"/>
    <b v="0"/>
    <s v="music/world music"/>
    <n v="7.0666666666666669E-2"/>
    <n v="58.888888888888886"/>
    <x v="4"/>
    <x v="21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16:44:38"/>
    <b v="0"/>
    <n v="3"/>
    <b v="0"/>
    <s v="music/world music"/>
    <n v="4.3999999999999997E-2"/>
    <n v="44"/>
    <x v="4"/>
    <x v="21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0T20:00:00"/>
    <b v="0"/>
    <n v="40"/>
    <b v="0"/>
    <s v="music/world music"/>
    <n v="3.8739999999999997E-2"/>
    <n v="48.424999999999997"/>
    <x v="4"/>
    <x v="21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2:00:00"/>
    <b v="0"/>
    <n v="0"/>
    <b v="0"/>
    <s v="music/world music"/>
    <n v="0"/>
    <e v="#DIV/0!"/>
    <x v="4"/>
    <x v="21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2:30:08"/>
    <b v="0"/>
    <n v="24"/>
    <b v="0"/>
    <s v="music/world music"/>
    <n v="0.29299999999999998"/>
    <n v="61.041666666666664"/>
    <x v="4"/>
    <x v="21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1:00:00"/>
    <b v="0"/>
    <n v="1"/>
    <b v="0"/>
    <s v="music/world music"/>
    <n v="9.0909090909090905E-3"/>
    <n v="25"/>
    <x v="4"/>
    <x v="21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18:20:30"/>
    <b v="0"/>
    <n v="0"/>
    <b v="0"/>
    <s v="music/world music"/>
    <n v="0"/>
    <e v="#DIV/0!"/>
    <x v="4"/>
    <x v="2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7T20:00:00"/>
    <b v="0"/>
    <n v="0"/>
    <b v="0"/>
    <s v="music/world music"/>
    <n v="0"/>
    <e v="#DIV/0!"/>
    <x v="4"/>
    <x v="2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15:21:10"/>
    <b v="0"/>
    <n v="1"/>
    <b v="0"/>
    <s v="music/world music"/>
    <n v="8.0000000000000002E-3"/>
    <n v="40"/>
    <x v="4"/>
    <x v="21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17:46:14"/>
    <b v="0"/>
    <n v="6"/>
    <b v="0"/>
    <s v="music/world music"/>
    <n v="0.11600000000000001"/>
    <n v="19.333333333333332"/>
    <x v="4"/>
    <x v="2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3:55:42"/>
    <b v="0"/>
    <n v="0"/>
    <b v="0"/>
    <s v="music/world music"/>
    <n v="0"/>
    <e v="#DIV/0!"/>
    <x v="4"/>
    <x v="2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4T22:14:59"/>
    <b v="0"/>
    <n v="6"/>
    <b v="0"/>
    <s v="music/world music"/>
    <n v="2.787363950092912E-2"/>
    <n v="35"/>
    <x v="4"/>
    <x v="21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1:00:00"/>
    <b v="0"/>
    <n v="0"/>
    <b v="0"/>
    <s v="music/world music"/>
    <n v="0"/>
    <e v="#DIV/0!"/>
    <x v="4"/>
    <x v="21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1:47:45"/>
    <b v="0"/>
    <n v="0"/>
    <b v="0"/>
    <s v="music/world music"/>
    <n v="0"/>
    <e v="#DIV/0!"/>
    <x v="4"/>
    <x v="21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09:38:56"/>
    <b v="0"/>
    <n v="3"/>
    <b v="0"/>
    <s v="music/world music"/>
    <n v="0.17799999999999999"/>
    <n v="59.333333333333336"/>
    <x v="4"/>
    <x v="21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18:06:07"/>
    <b v="0"/>
    <n v="0"/>
    <b v="0"/>
    <s v="music/world music"/>
    <n v="0"/>
    <e v="#DIV/0!"/>
    <x v="4"/>
    <x v="21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16:51:00"/>
    <b v="0"/>
    <n v="8"/>
    <b v="0"/>
    <s v="music/world music"/>
    <n v="3.0124999999999999E-2"/>
    <n v="30.125"/>
    <x v="4"/>
    <x v="21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0:59:00"/>
    <b v="0"/>
    <n v="34"/>
    <b v="0"/>
    <s v="music/world music"/>
    <n v="0.50739999999999996"/>
    <n v="74.617647058823536"/>
    <x v="4"/>
    <x v="2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08:18:00"/>
    <b v="0"/>
    <n v="1"/>
    <b v="0"/>
    <s v="music/world music"/>
    <n v="5.4884742041712408E-3"/>
    <n v="5"/>
    <x v="4"/>
    <x v="21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16:00:00"/>
    <b v="0"/>
    <n v="38"/>
    <b v="0"/>
    <s v="music/world music"/>
    <n v="0.14091666666666666"/>
    <n v="44.5"/>
    <x v="4"/>
    <x v="21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16:00:00"/>
    <b v="1"/>
    <n v="45"/>
    <b v="1"/>
    <s v="music/rock"/>
    <n v="1.038"/>
    <n v="46.133333333333333"/>
    <x v="4"/>
    <x v="1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09:23:54"/>
    <b v="1"/>
    <n v="17"/>
    <b v="1"/>
    <s v="music/rock"/>
    <n v="1.2024999999999999"/>
    <n v="141.47058823529412"/>
    <x v="4"/>
    <x v="11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5T21:02:29"/>
    <b v="1"/>
    <n v="31"/>
    <b v="1"/>
    <s v="music/rock"/>
    <n v="1.17"/>
    <n v="75.483870967741936"/>
    <x v="4"/>
    <x v="11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2:00:55"/>
    <b v="1"/>
    <n v="50"/>
    <b v="1"/>
    <s v="music/rock"/>
    <n v="1.2214285714285715"/>
    <n v="85.5"/>
    <x v="4"/>
    <x v="11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1:59:00"/>
    <b v="1"/>
    <n v="59"/>
    <b v="1"/>
    <s v="music/rock"/>
    <n v="1.5164"/>
    <n v="64.254237288135599"/>
    <x v="4"/>
    <x v="11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2:46:51"/>
    <b v="1"/>
    <n v="81"/>
    <b v="1"/>
    <s v="music/rock"/>
    <n v="1.0444"/>
    <n v="64.46913580246914"/>
    <x v="4"/>
    <x v="1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0:25:31"/>
    <b v="1"/>
    <n v="508"/>
    <b v="1"/>
    <s v="music/rock"/>
    <n v="2.0015333333333332"/>
    <n v="118.2007874015748"/>
    <x v="4"/>
    <x v="1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4:32:47"/>
    <b v="1"/>
    <n v="74"/>
    <b v="1"/>
    <s v="music/rock"/>
    <n v="1.018"/>
    <n v="82.540540540540547"/>
    <x v="4"/>
    <x v="1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18:42:49"/>
    <b v="1"/>
    <n v="141"/>
    <b v="1"/>
    <s v="music/rock"/>
    <n v="1.3765714285714286"/>
    <n v="34.170212765957444"/>
    <x v="4"/>
    <x v="11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3:48:27"/>
    <b v="1"/>
    <n v="711"/>
    <b v="1"/>
    <s v="music/rock"/>
    <n v="3038.3319999999999"/>
    <n v="42.73322081575246"/>
    <x v="4"/>
    <x v="11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0-12-31T23:59:00"/>
    <b v="1"/>
    <n v="141"/>
    <b v="1"/>
    <s v="music/rock"/>
    <n v="1.9885074626865671"/>
    <n v="94.489361702127653"/>
    <x v="4"/>
    <x v="11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16:17:32"/>
    <b v="1"/>
    <n v="109"/>
    <b v="1"/>
    <s v="music/rock"/>
    <n v="2.0236666666666667"/>
    <n v="55.697247706422019"/>
    <x v="4"/>
    <x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17:03:51"/>
    <b v="1"/>
    <n v="361"/>
    <b v="1"/>
    <s v="music/rock"/>
    <n v="1.1796376666666666"/>
    <n v="98.030831024930734"/>
    <x v="4"/>
    <x v="1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2T20:03:10"/>
    <b v="1"/>
    <n v="176"/>
    <b v="1"/>
    <s v="music/rock"/>
    <n v="2.9472727272727273"/>
    <n v="92.102272727272734"/>
    <x v="4"/>
    <x v="11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09:40:12"/>
    <b v="1"/>
    <n v="670"/>
    <b v="1"/>
    <s v="music/rock"/>
    <n v="2.1314633333333335"/>
    <n v="38.175462686567165"/>
    <x v="4"/>
    <x v="11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8T22:59:00"/>
    <b v="1"/>
    <n v="96"/>
    <b v="1"/>
    <s v="music/rock"/>
    <n v="1.0424"/>
    <n v="27.145833333333332"/>
    <x v="4"/>
    <x v="11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15:13:40"/>
    <b v="1"/>
    <n v="74"/>
    <b v="1"/>
    <s v="music/rock"/>
    <n v="1.1366666666666667"/>
    <n v="50.689189189189186"/>
    <x v="4"/>
    <x v="11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3:13:47"/>
    <b v="1"/>
    <n v="52"/>
    <b v="1"/>
    <s v="music/rock"/>
    <n v="1.0125"/>
    <n v="38.942307692307693"/>
    <x v="4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3:18:12"/>
    <b v="1"/>
    <n v="105"/>
    <b v="1"/>
    <s v="music/rock"/>
    <n v="1.2541538461538462"/>
    <n v="77.638095238095232"/>
    <x v="4"/>
    <x v="11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8T20:00:00"/>
    <b v="1"/>
    <n v="41"/>
    <b v="1"/>
    <s v="music/rock"/>
    <n v="1.19"/>
    <n v="43.536585365853661"/>
    <x v="4"/>
    <x v="11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0:54:43"/>
    <b v="1"/>
    <n v="34"/>
    <b v="1"/>
    <s v="music/rock"/>
    <n v="1.6646153846153846"/>
    <n v="31.823529411764707"/>
    <x v="4"/>
    <x v="11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0:43:35"/>
    <b v="1"/>
    <n v="66"/>
    <b v="1"/>
    <s v="music/rock"/>
    <n v="1.1914771428571429"/>
    <n v="63.184393939393942"/>
    <x v="4"/>
    <x v="11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16:02:25"/>
    <b v="1"/>
    <n v="50"/>
    <b v="1"/>
    <s v="music/rock"/>
    <n v="1.0047368421052632"/>
    <n v="190.9"/>
    <x v="4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09:02:38"/>
    <b v="1"/>
    <n v="159"/>
    <b v="1"/>
    <s v="music/rock"/>
    <n v="1.018"/>
    <n v="140.85534591194968"/>
    <x v="4"/>
    <x v="11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15:17:27"/>
    <b v="1"/>
    <n v="182"/>
    <b v="1"/>
    <s v="music/rock"/>
    <n v="1.1666666666666667"/>
    <n v="76.92307692307692"/>
    <x v="4"/>
    <x v="11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5T19:00:00"/>
    <b v="1"/>
    <n v="206"/>
    <b v="1"/>
    <s v="music/rock"/>
    <n v="1.0864893617021276"/>
    <n v="99.15533980582525"/>
    <x v="4"/>
    <x v="11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4:34:02"/>
    <b v="1"/>
    <n v="169"/>
    <b v="1"/>
    <s v="music/rock"/>
    <n v="1.1472"/>
    <n v="67.881656804733723"/>
    <x v="4"/>
    <x v="1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2:24:19"/>
    <b v="1"/>
    <n v="31"/>
    <b v="1"/>
    <s v="music/rock"/>
    <n v="1.018"/>
    <n v="246.29032258064515"/>
    <x v="4"/>
    <x v="1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4T23:00:00"/>
    <b v="1"/>
    <n v="28"/>
    <b v="1"/>
    <s v="music/rock"/>
    <n v="1.06"/>
    <n v="189.28571428571428"/>
    <x v="4"/>
    <x v="11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2:31:31"/>
    <b v="1"/>
    <n v="54"/>
    <b v="1"/>
    <s v="music/rock"/>
    <n v="1.0349999999999999"/>
    <n v="76.666666666666671"/>
    <x v="4"/>
    <x v="1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1:33:45"/>
    <b v="1"/>
    <n v="467"/>
    <b v="1"/>
    <s v="music/rock"/>
    <n v="1.5497535999999998"/>
    <n v="82.963254817987149"/>
    <x v="4"/>
    <x v="11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15:49:47"/>
    <b v="1"/>
    <n v="389"/>
    <b v="1"/>
    <s v="music/rock"/>
    <n v="1.6214066666666667"/>
    <n v="62.522107969151669"/>
    <x v="4"/>
    <x v="11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8-31T23:00:00"/>
    <b v="1"/>
    <n v="68"/>
    <b v="1"/>
    <s v="music/rock"/>
    <n v="1.0442100000000001"/>
    <n v="46.06808823529412"/>
    <x v="4"/>
    <x v="11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08:29:07"/>
    <b v="1"/>
    <n v="413"/>
    <b v="1"/>
    <s v="music/rock"/>
    <n v="1.0612433333333333"/>
    <n v="38.543946731234868"/>
    <x v="4"/>
    <x v="11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4T21:00:00"/>
    <b v="1"/>
    <n v="190"/>
    <b v="1"/>
    <s v="music/rock"/>
    <n v="1.5493846153846154"/>
    <n v="53.005263157894738"/>
    <x v="4"/>
    <x v="11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3T20:22:50"/>
    <b v="1"/>
    <n v="189"/>
    <b v="1"/>
    <s v="music/rock"/>
    <n v="1.1077157238734421"/>
    <n v="73.355396825396824"/>
    <x v="4"/>
    <x v="11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3:10:54"/>
    <b v="1"/>
    <n v="130"/>
    <b v="1"/>
    <s v="music/rock"/>
    <n v="1.1091186666666666"/>
    <n v="127.97523076923076"/>
    <x v="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2:50:36"/>
    <b v="1"/>
    <n v="74"/>
    <b v="1"/>
    <s v="music/rock"/>
    <n v="1.1071428571428572"/>
    <n v="104.72972972972973"/>
    <x v="4"/>
    <x v="1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8T23:59:00"/>
    <b v="1"/>
    <n v="274"/>
    <b v="1"/>
    <s v="music/rock"/>
    <n v="1.2361333333333333"/>
    <n v="67.671532846715323"/>
    <x v="4"/>
    <x v="11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0T23:00:00"/>
    <b v="1"/>
    <n v="22"/>
    <b v="1"/>
    <s v="music/rock"/>
    <n v="2.1105"/>
    <n v="95.931818181818187"/>
    <x v="4"/>
    <x v="11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1:59:00"/>
    <b v="0"/>
    <n v="31"/>
    <b v="1"/>
    <s v="theater/plays"/>
    <n v="1.01"/>
    <n v="65.161290322580641"/>
    <x v="1"/>
    <x v="6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08:59:35"/>
    <b v="0"/>
    <n v="63"/>
    <b v="1"/>
    <s v="theater/plays"/>
    <n v="1.0165"/>
    <n v="32.269841269841272"/>
    <x v="1"/>
    <x v="6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09:00:00"/>
    <b v="0"/>
    <n v="20"/>
    <b v="1"/>
    <s v="theater/plays"/>
    <n v="1.0833333333333333"/>
    <n v="81.25"/>
    <x v="1"/>
    <x v="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09:54:16"/>
    <b v="0"/>
    <n v="25"/>
    <b v="1"/>
    <s v="theater/plays"/>
    <n v="2.42"/>
    <n v="24.2"/>
    <x v="1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09T23:00:00"/>
    <b v="0"/>
    <n v="61"/>
    <b v="1"/>
    <s v="theater/plays"/>
    <n v="1.0044999999999999"/>
    <n v="65.868852459016395"/>
    <x v="1"/>
    <x v="6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3T22:14:05"/>
    <b v="0"/>
    <n v="52"/>
    <b v="1"/>
    <s v="theater/plays"/>
    <n v="1.2506666666666666"/>
    <n v="36.07692307692308"/>
    <x v="1"/>
    <x v="6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1:59:00"/>
    <b v="0"/>
    <n v="86"/>
    <b v="1"/>
    <s v="theater/plays"/>
    <n v="1.0857142857142856"/>
    <n v="44.186046511627907"/>
    <x v="1"/>
    <x v="6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2:00:00"/>
    <b v="0"/>
    <n v="42"/>
    <b v="1"/>
    <s v="theater/plays"/>
    <n v="1.4570000000000001"/>
    <n v="104.07142857142857"/>
    <x v="1"/>
    <x v="6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17:59:00"/>
    <b v="0"/>
    <n v="52"/>
    <b v="1"/>
    <s v="theater/plays"/>
    <n v="1.1000000000000001"/>
    <n v="35.96153846153846"/>
    <x v="1"/>
    <x v="6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2:49:31"/>
    <b v="0"/>
    <n v="120"/>
    <b v="1"/>
    <s v="theater/plays"/>
    <n v="1.0223333333333333"/>
    <n v="127.79166666666667"/>
    <x v="1"/>
    <x v="6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06:00:00"/>
    <b v="0"/>
    <n v="22"/>
    <b v="1"/>
    <s v="theater/plays"/>
    <n v="1.22"/>
    <n v="27.727272727272727"/>
    <x v="1"/>
    <x v="6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2:00:00"/>
    <b v="0"/>
    <n v="64"/>
    <b v="1"/>
    <s v="theater/plays"/>
    <n v="1.0196000000000001"/>
    <n v="39.828125"/>
    <x v="1"/>
    <x v="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3T19:12:53"/>
    <b v="0"/>
    <n v="23"/>
    <b v="1"/>
    <s v="theater/plays"/>
    <n v="1.411764705882353"/>
    <n v="52.173913043478258"/>
    <x v="1"/>
    <x v="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2:55:58"/>
    <b v="0"/>
    <n v="238"/>
    <b v="1"/>
    <s v="theater/plays"/>
    <n v="1.0952500000000001"/>
    <n v="92.037815126050418"/>
    <x v="1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1:20:32"/>
    <b v="0"/>
    <n v="33"/>
    <b v="1"/>
    <s v="theater/plays"/>
    <n v="1.0465"/>
    <n v="63.424242424242422"/>
    <x v="1"/>
    <x v="6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4:32:39"/>
    <b v="0"/>
    <n v="32"/>
    <b v="1"/>
    <s v="theater/plays"/>
    <n v="1.24"/>
    <n v="135.625"/>
    <x v="1"/>
    <x v="6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3:57:00"/>
    <b v="0"/>
    <n v="24"/>
    <b v="1"/>
    <s v="theater/plays"/>
    <n v="1.35"/>
    <n v="168.75"/>
    <x v="1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0T22:00:00"/>
    <b v="0"/>
    <n v="29"/>
    <b v="1"/>
    <s v="theater/plays"/>
    <n v="1.0275000000000001"/>
    <n v="70.862068965517238"/>
    <x v="1"/>
    <x v="6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1-30T21:23:31"/>
    <b v="0"/>
    <n v="50"/>
    <b v="1"/>
    <s v="theater/plays"/>
    <n v="1"/>
    <n v="50"/>
    <x v="1"/>
    <x v="6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06:00:00"/>
    <b v="0"/>
    <n v="108"/>
    <b v="1"/>
    <s v="theater/plays"/>
    <n v="1.3026085714285716"/>
    <n v="42.214166666666671"/>
    <x v="1"/>
    <x v="6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2T22:40:05"/>
    <b v="0"/>
    <n v="104"/>
    <b v="0"/>
    <s v="technology/wearables"/>
    <n v="0.39627499999999999"/>
    <n v="152.41346153846155"/>
    <x v="2"/>
    <x v="8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2:30:00"/>
    <b v="0"/>
    <n v="86"/>
    <b v="0"/>
    <s v="technology/wearables"/>
    <n v="0.25976666666666665"/>
    <n v="90.616279069767444"/>
    <x v="2"/>
    <x v="8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05:58:54"/>
    <b v="0"/>
    <n v="356"/>
    <b v="0"/>
    <s v="technology/wearables"/>
    <n v="0.65246363636363636"/>
    <n v="201.60393258426967"/>
    <x v="2"/>
    <x v="8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07:04:39"/>
    <b v="0"/>
    <n v="45"/>
    <b v="0"/>
    <s v="technology/wearables"/>
    <n v="0.11514000000000001"/>
    <n v="127.93333333333334"/>
    <x v="2"/>
    <x v="8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09:43:32"/>
    <b v="0"/>
    <n v="38"/>
    <b v="0"/>
    <s v="technology/wearables"/>
    <n v="0.11360000000000001"/>
    <n v="29.894736842105264"/>
    <x v="2"/>
    <x v="8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16:11:08"/>
    <b v="0"/>
    <n v="35"/>
    <b v="0"/>
    <s v="technology/wearables"/>
    <n v="1.1199130434782609"/>
    <n v="367.97142857142859"/>
    <x v="2"/>
    <x v="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1:00:50"/>
    <b v="0"/>
    <n v="24"/>
    <b v="0"/>
    <s v="technology/wearables"/>
    <n v="0.155"/>
    <n v="129.16666666666666"/>
    <x v="2"/>
    <x v="8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15:15:19"/>
    <b v="0"/>
    <n v="100"/>
    <b v="0"/>
    <s v="technology/wearables"/>
    <n v="0.32028000000000001"/>
    <n v="800.7"/>
    <x v="2"/>
    <x v="8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1:52:02"/>
    <b v="0"/>
    <n v="1"/>
    <b v="0"/>
    <s v="technology/wearables"/>
    <n v="6.0869565217391303E-3"/>
    <n v="28"/>
    <x v="2"/>
    <x v="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2:01:54"/>
    <b v="0"/>
    <n v="122"/>
    <b v="0"/>
    <s v="technology/wearables"/>
    <n v="0.31114999999999998"/>
    <n v="102.01639344262296"/>
    <x v="2"/>
    <x v="8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1:04:20"/>
    <b v="0"/>
    <n v="11"/>
    <b v="0"/>
    <s v="technology/wearables"/>
    <n v="1.1266666666666666E-2"/>
    <n v="184.36363636363637"/>
    <x v="2"/>
    <x v="8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5T20:00:00"/>
    <b v="0"/>
    <n v="248"/>
    <b v="0"/>
    <s v="technology/wearables"/>
    <n v="0.40404000000000001"/>
    <n v="162.91935483870967"/>
    <x v="2"/>
    <x v="8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18:05:09"/>
    <b v="0"/>
    <n v="1"/>
    <b v="0"/>
    <s v="technology/wearables"/>
    <n v="1.3333333333333333E-5"/>
    <n v="1"/>
    <x v="2"/>
    <x v="8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09:00:00"/>
    <b v="0"/>
    <n v="19"/>
    <b v="0"/>
    <s v="technology/wearables"/>
    <n v="5.7334999999999997E-2"/>
    <n v="603.52631578947364"/>
    <x v="2"/>
    <x v="8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0T20:02:52"/>
    <b v="0"/>
    <n v="135"/>
    <b v="0"/>
    <s v="technology/wearables"/>
    <n v="0.15325"/>
    <n v="45.407407407407405"/>
    <x v="2"/>
    <x v="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1:00:00"/>
    <b v="0"/>
    <n v="9"/>
    <b v="0"/>
    <s v="technology/wearables"/>
    <n v="0.15103448275862069"/>
    <n v="97.333333333333329"/>
    <x v="2"/>
    <x v="8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18:00:00"/>
    <b v="0"/>
    <n v="3"/>
    <b v="0"/>
    <s v="technology/wearables"/>
    <n v="5.0299999999999997E-3"/>
    <n v="167.66666666666666"/>
    <x v="2"/>
    <x v="8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2:58:57"/>
    <b v="0"/>
    <n v="7"/>
    <b v="0"/>
    <s v="technology/wearables"/>
    <n v="1.3028138528138528E-2"/>
    <n v="859.85714285714289"/>
    <x v="2"/>
    <x v="8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0:45:25"/>
    <b v="0"/>
    <n v="4"/>
    <b v="0"/>
    <s v="technology/wearables"/>
    <n v="3.0285714285714286E-3"/>
    <n v="26.5"/>
    <x v="2"/>
    <x v="8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1:55:00"/>
    <b v="0"/>
    <n v="44"/>
    <b v="0"/>
    <s v="technology/wearables"/>
    <n v="8.8800000000000004E-2"/>
    <n v="30.272727272727273"/>
    <x v="2"/>
    <x v="8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0:12:32"/>
    <b v="0"/>
    <n v="90"/>
    <b v="0"/>
    <s v="technology/wearables"/>
    <n v="9.8400000000000001E-2"/>
    <n v="54.666666666666664"/>
    <x v="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29T21:03:55"/>
    <b v="0"/>
    <n v="8"/>
    <b v="0"/>
    <s v="technology/wearables"/>
    <n v="2.4299999999999999E-2"/>
    <n v="60.75"/>
    <x v="2"/>
    <x v="8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4:00:28"/>
    <b v="0"/>
    <n v="11"/>
    <b v="0"/>
    <s v="technology/wearables"/>
    <n v="1.1299999999999999E-2"/>
    <n v="102.72727272727273"/>
    <x v="2"/>
    <x v="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1:17:15"/>
    <b v="0"/>
    <n v="41"/>
    <b v="0"/>
    <s v="technology/wearables"/>
    <n v="3.5520833333333335E-2"/>
    <n v="41.585365853658537"/>
    <x v="2"/>
    <x v="8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0:25:34"/>
    <b v="0"/>
    <n v="15"/>
    <b v="0"/>
    <s v="technology/wearables"/>
    <n v="2.3306666666666667E-2"/>
    <n v="116.53333333333333"/>
    <x v="2"/>
    <x v="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1:19:05"/>
    <b v="0"/>
    <n v="9"/>
    <b v="0"/>
    <s v="technology/wearables"/>
    <n v="8.1600000000000006E-3"/>
    <n v="45.333333333333336"/>
    <x v="2"/>
    <x v="8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1T23:00:00"/>
    <b v="0"/>
    <n v="50"/>
    <b v="0"/>
    <s v="technology/wearables"/>
    <n v="0.22494285714285714"/>
    <n v="157.46"/>
    <x v="2"/>
    <x v="8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07:05:54"/>
    <b v="0"/>
    <n v="34"/>
    <b v="0"/>
    <s v="technology/wearables"/>
    <n v="1.3668E-2"/>
    <n v="100.5"/>
    <x v="2"/>
    <x v="8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6T20:26:48"/>
    <b v="0"/>
    <n v="0"/>
    <b v="0"/>
    <s v="technology/wearables"/>
    <n v="0"/>
    <e v="#DIV/0!"/>
    <x v="2"/>
    <x v="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5T21:33:45"/>
    <b v="0"/>
    <n v="0"/>
    <b v="0"/>
    <s v="technology/wearables"/>
    <n v="0"/>
    <e v="#DIV/0!"/>
    <x v="2"/>
    <x v="8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3:34:47"/>
    <b v="0"/>
    <n v="276"/>
    <b v="0"/>
    <s v="technology/wearables"/>
    <n v="0.10754135338345865"/>
    <n v="51.822463768115945"/>
    <x v="2"/>
    <x v="8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17:28:22"/>
    <b v="0"/>
    <n v="16"/>
    <b v="0"/>
    <s v="technology/wearables"/>
    <n v="0.1976"/>
    <n v="308.75"/>
    <x v="2"/>
    <x v="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15:43:48"/>
    <b v="0"/>
    <n v="224"/>
    <b v="0"/>
    <s v="technology/wearables"/>
    <n v="0.84946999999999995"/>
    <n v="379.22767857142856"/>
    <x v="2"/>
    <x v="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08:51:19"/>
    <b v="0"/>
    <n v="140"/>
    <b v="0"/>
    <s v="technology/wearables"/>
    <n v="0.49381999999999998"/>
    <n v="176.36428571428573"/>
    <x v="2"/>
    <x v="8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4:17:13"/>
    <b v="0"/>
    <n v="15"/>
    <b v="0"/>
    <s v="technology/wearables"/>
    <n v="3.3033333333333331E-2"/>
    <n v="66.066666666666663"/>
    <x v="2"/>
    <x v="8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1:31:55"/>
    <b v="0"/>
    <n v="37"/>
    <b v="0"/>
    <s v="technology/wearables"/>
    <n v="6.6339999999999996E-2"/>
    <n v="89.648648648648646"/>
    <x v="2"/>
    <x v="8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09:17:33"/>
    <b v="0"/>
    <n v="0"/>
    <b v="0"/>
    <s v="technology/wearables"/>
    <n v="0"/>
    <e v="#DIV/0!"/>
    <x v="2"/>
    <x v="8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09:58:37"/>
    <b v="0"/>
    <n v="46"/>
    <b v="0"/>
    <s v="technology/wearables"/>
    <n v="0.7036"/>
    <n v="382.39130434782606"/>
    <x v="2"/>
    <x v="8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4:35:39"/>
    <b v="0"/>
    <n v="1"/>
    <b v="0"/>
    <s v="technology/wearables"/>
    <n v="2E-3"/>
    <n v="100"/>
    <x v="2"/>
    <x v="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8T22:59:00"/>
    <b v="0"/>
    <n v="323"/>
    <b v="0"/>
    <s v="technology/wearables"/>
    <n v="1.02298"/>
    <n v="158.35603715170279"/>
    <x v="2"/>
    <x v="8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3:57:19"/>
    <b v="0"/>
    <n v="139"/>
    <b v="1"/>
    <s v="publishing/nonfiction"/>
    <n v="3.7773333333333334"/>
    <n v="40.762589928057551"/>
    <x v="3"/>
    <x v="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4:32:39"/>
    <b v="0"/>
    <n v="7"/>
    <b v="1"/>
    <s v="publishing/nonfiction"/>
    <n v="1.25"/>
    <n v="53.571428571428569"/>
    <x v="3"/>
    <x v="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6T20:49:11"/>
    <b v="0"/>
    <n v="149"/>
    <b v="1"/>
    <s v="publishing/nonfiction"/>
    <n v="1.473265306122449"/>
    <n v="48.449664429530202"/>
    <x v="3"/>
    <x v="9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0:18:45"/>
    <b v="0"/>
    <n v="31"/>
    <b v="1"/>
    <s v="publishing/nonfiction"/>
    <n v="1.022"/>
    <n v="82.41935483870968"/>
    <x v="3"/>
    <x v="9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07:08:53"/>
    <b v="0"/>
    <n v="26"/>
    <b v="1"/>
    <s v="publishing/nonfiction"/>
    <n v="1.018723404255319"/>
    <n v="230.19230769230768"/>
    <x v="3"/>
    <x v="9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1:59:00"/>
    <b v="0"/>
    <n v="172"/>
    <b v="1"/>
    <s v="publishing/nonfiction"/>
    <n v="2.0419999999999998"/>
    <n v="59.360465116279073"/>
    <x v="3"/>
    <x v="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5T19:18:54"/>
    <b v="0"/>
    <n v="78"/>
    <b v="1"/>
    <s v="publishing/nonfiction"/>
    <n v="1.0405"/>
    <n v="66.698717948717942"/>
    <x v="3"/>
    <x v="9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2:45:44"/>
    <b v="0"/>
    <n v="120"/>
    <b v="1"/>
    <s v="publishing/nonfiction"/>
    <n v="1.0126500000000001"/>
    <n v="168.77500000000001"/>
    <x v="3"/>
    <x v="9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4T22:59:00"/>
    <b v="0"/>
    <n v="227"/>
    <b v="1"/>
    <s v="publishing/nonfiction"/>
    <n v="1.3613999999999999"/>
    <n v="59.973568281938327"/>
    <x v="3"/>
    <x v="9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0T19:00:00"/>
    <b v="0"/>
    <n v="42"/>
    <b v="1"/>
    <s v="publishing/nonfiction"/>
    <n v="1.3360000000000001"/>
    <n v="31.80952380952381"/>
    <x v="3"/>
    <x v="9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4:22:59"/>
    <b v="0"/>
    <n v="64"/>
    <b v="1"/>
    <s v="publishing/nonfiction"/>
    <n v="1.3025"/>
    <n v="24.421875"/>
    <x v="3"/>
    <x v="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05:00:00"/>
    <b v="0"/>
    <n v="121"/>
    <b v="1"/>
    <s v="publishing/nonfiction"/>
    <n v="1.2267999999999999"/>
    <n v="25.347107438016529"/>
    <x v="3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4T19:56:00"/>
    <b v="0"/>
    <n v="87"/>
    <b v="1"/>
    <s v="publishing/nonfiction"/>
    <n v="1.8281058823529412"/>
    <n v="71.443218390804603"/>
    <x v="3"/>
    <x v="9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0:59:00"/>
    <b v="0"/>
    <n v="65"/>
    <b v="1"/>
    <s v="publishing/nonfiction"/>
    <n v="1.2529999999999999"/>
    <n v="38.553846153846152"/>
    <x v="3"/>
    <x v="9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08:42:03"/>
    <b v="0"/>
    <n v="49"/>
    <b v="1"/>
    <s v="publishing/nonfiction"/>
    <n v="1.1166666666666667"/>
    <n v="68.367346938775512"/>
    <x v="3"/>
    <x v="9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4:33:10"/>
    <b v="0"/>
    <n v="19"/>
    <b v="1"/>
    <s v="publishing/nonfiction"/>
    <n v="1.1575757575757575"/>
    <n v="40.210526315789473"/>
    <x v="3"/>
    <x v="9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16:37:00"/>
    <b v="0"/>
    <n v="81"/>
    <b v="1"/>
    <s v="publishing/nonfiction"/>
    <n v="1.732"/>
    <n v="32.074074074074076"/>
    <x v="3"/>
    <x v="9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2:12:52"/>
    <b v="0"/>
    <n v="264"/>
    <b v="1"/>
    <s v="publishing/nonfiction"/>
    <n v="1.2598333333333334"/>
    <n v="28.632575757575758"/>
    <x v="3"/>
    <x v="9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17:25:31"/>
    <b v="0"/>
    <n v="25"/>
    <b v="1"/>
    <s v="publishing/nonfiction"/>
    <n v="1.091"/>
    <n v="43.64"/>
    <x v="3"/>
    <x v="9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2:59:00"/>
    <b v="0"/>
    <n v="5"/>
    <b v="1"/>
    <s v="publishing/nonfiction"/>
    <n v="1"/>
    <n v="40"/>
    <x v="3"/>
    <x v="9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1:41:46"/>
    <b v="0"/>
    <n v="144"/>
    <b v="1"/>
    <s v="music/rock"/>
    <n v="1.1864285714285714"/>
    <n v="346.04166666666669"/>
    <x v="4"/>
    <x v="11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1:35:52"/>
    <b v="0"/>
    <n v="92"/>
    <b v="1"/>
    <s v="music/rock"/>
    <n v="1.0026666666666666"/>
    <n v="81.739130434782609"/>
    <x v="4"/>
    <x v="11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6T19:54:23"/>
    <b v="0"/>
    <n v="147"/>
    <b v="1"/>
    <s v="music/rock"/>
    <n v="1.2648920000000001"/>
    <n v="64.535306122448986"/>
    <x v="4"/>
    <x v="11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3T20:04:10"/>
    <b v="0"/>
    <n v="90"/>
    <b v="1"/>
    <s v="music/rock"/>
    <n v="1.1426000000000001"/>
    <n v="63.477777777777774"/>
    <x v="4"/>
    <x v="11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4T23:34:54"/>
    <b v="0"/>
    <n v="87"/>
    <b v="1"/>
    <s v="music/rock"/>
    <n v="1.107"/>
    <n v="63.620689655172413"/>
    <x v="4"/>
    <x v="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09:15:46"/>
    <b v="0"/>
    <n v="406"/>
    <b v="1"/>
    <s v="music/rock"/>
    <n v="1.0534805315203954"/>
    <n v="83.967068965517228"/>
    <x v="4"/>
    <x v="11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5T19:04:50"/>
    <b v="0"/>
    <n v="20"/>
    <b v="1"/>
    <s v="music/rock"/>
    <n v="1.0366666666666666"/>
    <n v="77.75"/>
    <x v="4"/>
    <x v="11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3:12:22"/>
    <b v="0"/>
    <n v="70"/>
    <b v="1"/>
    <s v="music/rock"/>
    <n v="1.0708672667523933"/>
    <n v="107.07142857142857"/>
    <x v="4"/>
    <x v="11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2:45:32"/>
    <b v="0"/>
    <n v="16"/>
    <b v="1"/>
    <s v="music/rock"/>
    <n v="1.24"/>
    <n v="38.75"/>
    <x v="4"/>
    <x v="11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17:50:33"/>
    <b v="0"/>
    <n v="52"/>
    <b v="1"/>
    <s v="music/rock"/>
    <n v="1.0501"/>
    <n v="201.94230769230768"/>
    <x v="4"/>
    <x v="11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4T21:53:08"/>
    <b v="0"/>
    <n v="66"/>
    <b v="1"/>
    <s v="music/rock"/>
    <n v="1.8946666666666667"/>
    <n v="43.060606060606062"/>
    <x v="4"/>
    <x v="11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4T20:35:19"/>
    <b v="0"/>
    <n v="109"/>
    <b v="1"/>
    <s v="music/rock"/>
    <n v="1.7132499999999999"/>
    <n v="62.871559633027523"/>
    <x v="4"/>
    <x v="11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2:03:26"/>
    <b v="0"/>
    <n v="168"/>
    <b v="1"/>
    <s v="music/rock"/>
    <n v="2.5248648648648651"/>
    <n v="55.607142857142854"/>
    <x v="4"/>
    <x v="11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2T23:11:00"/>
    <b v="0"/>
    <n v="31"/>
    <b v="1"/>
    <s v="music/rock"/>
    <n v="1.1615384615384616"/>
    <n v="48.70967741935484"/>
    <x v="4"/>
    <x v="11"/>
    <x v="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3:13:30"/>
    <b v="0"/>
    <n v="133"/>
    <b v="1"/>
    <s v="music/rock"/>
    <n v="2.0335000000000001"/>
    <n v="30.578947368421051"/>
    <x v="4"/>
    <x v="11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06:47:56"/>
    <b v="0"/>
    <n v="151"/>
    <b v="1"/>
    <s v="music/rock"/>
    <n v="1.1160000000000001"/>
    <n v="73.907284768211923"/>
    <x v="4"/>
    <x v="11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8T21:00:00"/>
    <b v="0"/>
    <n v="5"/>
    <b v="1"/>
    <s v="music/rock"/>
    <n v="4.24"/>
    <n v="21.2"/>
    <x v="4"/>
    <x v="1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0:08:45"/>
    <b v="0"/>
    <n v="73"/>
    <b v="1"/>
    <s v="music/rock"/>
    <n v="1.071"/>
    <n v="73.356164383561648"/>
    <x v="4"/>
    <x v="11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4:12:16"/>
    <b v="0"/>
    <n v="148"/>
    <b v="1"/>
    <s v="music/rock"/>
    <n v="1.043625"/>
    <n v="56.412162162162161"/>
    <x v="4"/>
    <x v="1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2T20:47:58"/>
    <b v="0"/>
    <n v="93"/>
    <b v="1"/>
    <s v="music/rock"/>
    <n v="2.124090909090909"/>
    <n v="50.247311827956992"/>
    <x v="4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2:38:42"/>
    <b v="0"/>
    <n v="63"/>
    <b v="1"/>
    <s v="music/rock"/>
    <n v="1.2408571428571429"/>
    <n v="68.936507936507937"/>
    <x v="4"/>
    <x v="11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07:11:00"/>
    <b v="0"/>
    <n v="134"/>
    <b v="1"/>
    <s v="music/rock"/>
    <n v="1.10406125"/>
    <n v="65.914104477611943"/>
    <x v="4"/>
    <x v="11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0:31:29"/>
    <b v="0"/>
    <n v="14"/>
    <b v="1"/>
    <s v="music/rock"/>
    <n v="2.1875"/>
    <n v="62.5"/>
    <x v="4"/>
    <x v="11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2T23:30:00"/>
    <b v="0"/>
    <n v="78"/>
    <b v="1"/>
    <s v="music/rock"/>
    <n v="1.36625"/>
    <n v="70.064102564102569"/>
    <x v="4"/>
    <x v="11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1:14:00"/>
    <b v="0"/>
    <n v="112"/>
    <b v="1"/>
    <s v="music/rock"/>
    <n v="1.348074"/>
    <n v="60.181874999999998"/>
    <x v="4"/>
    <x v="11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06:32:37"/>
    <b v="0"/>
    <n v="34"/>
    <b v="1"/>
    <s v="music/rock"/>
    <n v="1.454"/>
    <n v="21.382352941176471"/>
    <x v="4"/>
    <x v="11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2:12:00"/>
    <b v="0"/>
    <n v="19"/>
    <b v="1"/>
    <s v="music/rock"/>
    <n v="1.0910714285714285"/>
    <n v="160.78947368421052"/>
    <x v="4"/>
    <x v="11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1T23:59:00"/>
    <b v="0"/>
    <n v="13"/>
    <b v="1"/>
    <s v="music/rock"/>
    <n v="1.1020000000000001"/>
    <n v="42.384615384615387"/>
    <x v="4"/>
    <x v="11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2T22:43:06"/>
    <b v="0"/>
    <n v="104"/>
    <b v="1"/>
    <s v="music/rock"/>
    <n v="1.1364000000000001"/>
    <n v="27.317307692307693"/>
    <x v="4"/>
    <x v="11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1:22:03"/>
    <b v="0"/>
    <n v="52"/>
    <b v="1"/>
    <s v="music/rock"/>
    <n v="1.0235000000000001"/>
    <n v="196.82692307692307"/>
    <x v="4"/>
    <x v="11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2-28T22:00:00"/>
    <b v="0"/>
    <n v="17"/>
    <b v="1"/>
    <s v="music/rock"/>
    <n v="1.2213333333333334"/>
    <n v="53.882352941176471"/>
    <x v="4"/>
    <x v="11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16:48:01"/>
    <b v="0"/>
    <n v="82"/>
    <b v="1"/>
    <s v="music/rock"/>
    <n v="1.1188571428571428"/>
    <n v="47.756097560975611"/>
    <x v="4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18:58:02"/>
    <b v="0"/>
    <n v="73"/>
    <b v="1"/>
    <s v="music/rock"/>
    <n v="1.073"/>
    <n v="88.191780821917803"/>
    <x v="4"/>
    <x v="1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16:19:00"/>
    <b v="0"/>
    <n v="158"/>
    <b v="1"/>
    <s v="music/rock"/>
    <n v="1.1385000000000001"/>
    <n v="72.056962025316452"/>
    <x v="4"/>
    <x v="11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15:58:54"/>
    <b v="0"/>
    <n v="65"/>
    <b v="1"/>
    <s v="music/rock"/>
    <n v="1.0968181818181819"/>
    <n v="74.246153846153845"/>
    <x v="4"/>
    <x v="11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6T19:06:13"/>
    <b v="0"/>
    <n v="184"/>
    <b v="1"/>
    <s v="music/rock"/>
    <n v="1.2614444444444444"/>
    <n v="61.701086956521742"/>
    <x v="4"/>
    <x v="11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0:30:00"/>
    <b v="0"/>
    <n v="34"/>
    <b v="1"/>
    <s v="music/rock"/>
    <n v="1.6742857142857144"/>
    <n v="17.235294117647058"/>
    <x v="4"/>
    <x v="11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18:54:34"/>
    <b v="0"/>
    <n v="240"/>
    <b v="1"/>
    <s v="music/rock"/>
    <n v="4.9652000000000003"/>
    <n v="51.720833333333331"/>
    <x v="4"/>
    <x v="1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4-30T19:16:51"/>
    <b v="0"/>
    <n v="113"/>
    <b v="1"/>
    <s v="music/rock"/>
    <n v="1.0915999999999999"/>
    <n v="24.150442477876105"/>
    <x v="4"/>
    <x v="1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5T20:30:35"/>
    <b v="0"/>
    <n v="66"/>
    <b v="1"/>
    <s v="music/rock"/>
    <n v="1.0257499999999999"/>
    <n v="62.166666666666664"/>
    <x v="4"/>
    <x v="11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07:14:45"/>
    <b v="1"/>
    <n v="5"/>
    <b v="0"/>
    <s v="publishing/translations"/>
    <n v="1.6620689655172414E-2"/>
    <n v="48.2"/>
    <x v="3"/>
    <x v="22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2:20:01"/>
    <b v="1"/>
    <n v="17"/>
    <b v="0"/>
    <s v="publishing/translations"/>
    <n v="4.1999999999999997E-3"/>
    <n v="6.1764705882352944"/>
    <x v="3"/>
    <x v="22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05:00:00"/>
    <b v="0"/>
    <n v="3"/>
    <b v="0"/>
    <s v="publishing/translations"/>
    <n v="1.25E-3"/>
    <n v="5"/>
    <x v="3"/>
    <x v="22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07:52:58"/>
    <b v="0"/>
    <n v="2"/>
    <b v="0"/>
    <s v="publishing/translations"/>
    <n v="5.0000000000000001E-3"/>
    <n v="7.5"/>
    <x v="3"/>
    <x v="22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16:55:56"/>
    <b v="0"/>
    <n v="6"/>
    <b v="0"/>
    <s v="publishing/translations"/>
    <n v="7.1999999999999995E-2"/>
    <n v="12"/>
    <x v="3"/>
    <x v="22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4-12-31T23:12:15"/>
    <b v="0"/>
    <n v="0"/>
    <b v="0"/>
    <s v="publishing/translations"/>
    <n v="0"/>
    <e v="#DIV/0!"/>
    <x v="3"/>
    <x v="22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2:38:40"/>
    <b v="0"/>
    <n v="1"/>
    <b v="0"/>
    <s v="publishing/translations"/>
    <n v="1.6666666666666666E-4"/>
    <n v="1"/>
    <x v="3"/>
    <x v="22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5T20:25:00"/>
    <b v="0"/>
    <n v="3"/>
    <b v="0"/>
    <s v="publishing/translations"/>
    <n v="2.3333333333333335E-3"/>
    <n v="2.3333333333333335"/>
    <x v="3"/>
    <x v="22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3T20:31:39"/>
    <b v="0"/>
    <n v="13"/>
    <b v="0"/>
    <s v="publishing/translations"/>
    <n v="4.5714285714285714E-2"/>
    <n v="24.615384615384617"/>
    <x v="3"/>
    <x v="2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05:29:30"/>
    <b v="0"/>
    <n v="1"/>
    <b v="0"/>
    <s v="publishing/translations"/>
    <n v="0.05"/>
    <n v="100"/>
    <x v="3"/>
    <x v="22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1:04:27"/>
    <b v="0"/>
    <n v="1"/>
    <b v="0"/>
    <s v="publishing/translations"/>
    <n v="2E-3"/>
    <n v="1"/>
    <x v="3"/>
    <x v="22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1:13:11"/>
    <b v="0"/>
    <n v="9"/>
    <b v="0"/>
    <s v="publishing/translations"/>
    <n v="0.18181818181818182"/>
    <n v="88.888888888888886"/>
    <x v="3"/>
    <x v="22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18:13:39"/>
    <b v="0"/>
    <n v="0"/>
    <b v="0"/>
    <s v="publishing/translations"/>
    <n v="0"/>
    <e v="#DIV/0!"/>
    <x v="3"/>
    <x v="22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06:11:00"/>
    <b v="0"/>
    <n v="2"/>
    <b v="0"/>
    <s v="publishing/translations"/>
    <n v="1.2222222222222223E-2"/>
    <n v="27.5"/>
    <x v="3"/>
    <x v="22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05:57:14"/>
    <b v="0"/>
    <n v="1"/>
    <b v="0"/>
    <s v="publishing/translations"/>
    <n v="2E-3"/>
    <n v="6"/>
    <x v="3"/>
    <x v="22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05:56:59"/>
    <b v="0"/>
    <n v="10"/>
    <b v="0"/>
    <s v="publishing/translations"/>
    <n v="7.0634920634920634E-2"/>
    <n v="44.5"/>
    <x v="3"/>
    <x v="22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1:01:26"/>
    <b v="0"/>
    <n v="3"/>
    <b v="0"/>
    <s v="publishing/translations"/>
    <n v="2.7272727272727271E-2"/>
    <n v="1"/>
    <x v="3"/>
    <x v="22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16:58:29"/>
    <b v="0"/>
    <n v="2"/>
    <b v="0"/>
    <s v="publishing/translations"/>
    <n v="1E-3"/>
    <n v="100"/>
    <x v="3"/>
    <x v="2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0:45:04"/>
    <b v="0"/>
    <n v="2"/>
    <b v="0"/>
    <s v="publishing/translations"/>
    <n v="1.0399999999999999E-3"/>
    <n v="13"/>
    <x v="3"/>
    <x v="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3:38:51"/>
    <b v="0"/>
    <n v="1"/>
    <b v="0"/>
    <s v="publishing/translations"/>
    <n v="3.3333333333333335E-3"/>
    <n v="100"/>
    <x v="3"/>
    <x v="22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3:13:22"/>
    <b v="0"/>
    <n v="14"/>
    <b v="0"/>
    <s v="publishing/translations"/>
    <n v="0.2036"/>
    <n v="109.07142857142857"/>
    <x v="3"/>
    <x v="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8T22:09:19"/>
    <b v="0"/>
    <n v="0"/>
    <b v="0"/>
    <s v="publishing/translations"/>
    <n v="0"/>
    <e v="#DIV/0!"/>
    <x v="3"/>
    <x v="22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4:22:00"/>
    <b v="0"/>
    <n v="0"/>
    <b v="0"/>
    <s v="publishing/translations"/>
    <n v="0"/>
    <e v="#DIV/0!"/>
    <x v="3"/>
    <x v="22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15:26:25"/>
    <b v="0"/>
    <n v="4"/>
    <b v="0"/>
    <s v="publishing/translations"/>
    <n v="8.3799999999999999E-2"/>
    <n v="104.75"/>
    <x v="3"/>
    <x v="22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3:06:57"/>
    <b v="0"/>
    <n v="3"/>
    <b v="0"/>
    <s v="publishing/translations"/>
    <n v="4.4999999999999998E-2"/>
    <n v="15"/>
    <x v="3"/>
    <x v="22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09T20:27:22"/>
    <b v="0"/>
    <n v="0"/>
    <b v="0"/>
    <s v="publishing/translations"/>
    <n v="0"/>
    <e v="#DIV/0!"/>
    <x v="3"/>
    <x v="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4:31:28"/>
    <b v="0"/>
    <n v="5"/>
    <b v="0"/>
    <s v="publishing/translations"/>
    <n v="8.0600000000000005E-2"/>
    <n v="80.599999999999994"/>
    <x v="3"/>
    <x v="22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1:03:36"/>
    <b v="0"/>
    <n v="47"/>
    <b v="0"/>
    <s v="publishing/translations"/>
    <n v="0.31947058823529412"/>
    <n v="115.55319148936171"/>
    <x v="3"/>
    <x v="2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3:43:48"/>
    <b v="0"/>
    <n v="0"/>
    <b v="0"/>
    <s v="publishing/translations"/>
    <n v="0"/>
    <e v="#DIV/0!"/>
    <x v="3"/>
    <x v="2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06:00:00"/>
    <b v="0"/>
    <n v="10"/>
    <b v="0"/>
    <s v="publishing/translations"/>
    <n v="6.7083333333333328E-2"/>
    <n v="80.5"/>
    <x v="3"/>
    <x v="22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0:00:00"/>
    <b v="0"/>
    <n v="11"/>
    <b v="0"/>
    <s v="publishing/translations"/>
    <n v="9.987804878048781E-2"/>
    <n v="744.5454545454545"/>
    <x v="3"/>
    <x v="22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3:43:40"/>
    <b v="0"/>
    <n v="2"/>
    <b v="0"/>
    <s v="publishing/translations"/>
    <n v="1E-3"/>
    <n v="7.5"/>
    <x v="3"/>
    <x v="22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3:24:17"/>
    <b v="0"/>
    <n v="2"/>
    <b v="0"/>
    <s v="publishing/translations"/>
    <n v="7.7000000000000002E-3"/>
    <n v="38.5"/>
    <x v="3"/>
    <x v="22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2T23:59:00"/>
    <b v="0"/>
    <n v="22"/>
    <b v="0"/>
    <s v="publishing/translations"/>
    <n v="0.26900000000000002"/>
    <n v="36.68181818181818"/>
    <x v="3"/>
    <x v="22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08:55:00"/>
    <b v="0"/>
    <n v="8"/>
    <b v="0"/>
    <s v="publishing/translations"/>
    <n v="0.03"/>
    <n v="75"/>
    <x v="3"/>
    <x v="22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4:55:01"/>
    <b v="0"/>
    <n v="6"/>
    <b v="0"/>
    <s v="publishing/translations"/>
    <n v="6.6055045871559637E-2"/>
    <n v="30"/>
    <x v="3"/>
    <x v="2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2:57:43"/>
    <b v="0"/>
    <n v="1"/>
    <b v="0"/>
    <s v="publishing/translations"/>
    <n v="7.6923076923076926E-5"/>
    <n v="1"/>
    <x v="3"/>
    <x v="22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3:22:49"/>
    <b v="0"/>
    <n v="3"/>
    <b v="0"/>
    <s v="publishing/translations"/>
    <n v="1.1222222222222222E-2"/>
    <n v="673.33333333333337"/>
    <x v="3"/>
    <x v="22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0:29:18"/>
    <b v="0"/>
    <n v="0"/>
    <b v="0"/>
    <s v="publishing/translations"/>
    <n v="0"/>
    <e v="#DIV/0!"/>
    <x v="3"/>
    <x v="2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17:13:29"/>
    <b v="0"/>
    <n v="0"/>
    <b v="0"/>
    <s v="publishing/translations"/>
    <n v="0"/>
    <e v="#DIV/0!"/>
    <x v="3"/>
    <x v="22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15:57:42"/>
    <b v="0"/>
    <n v="0"/>
    <b v="0"/>
    <s v="publishing/translations"/>
    <n v="0"/>
    <e v="#DIV/0!"/>
    <x v="3"/>
    <x v="2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08:00:55"/>
    <b v="0"/>
    <n v="0"/>
    <b v="0"/>
    <s v="publishing/translations"/>
    <n v="0"/>
    <e v="#DIV/0!"/>
    <x v="3"/>
    <x v="22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05:44:38"/>
    <b v="0"/>
    <n v="0"/>
    <b v="0"/>
    <s v="publishing/translations"/>
    <n v="0"/>
    <e v="#DIV/0!"/>
    <x v="3"/>
    <x v="22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2:32:14"/>
    <b v="0"/>
    <n v="3"/>
    <b v="0"/>
    <s v="publishing/translations"/>
    <n v="1.4999999999999999E-4"/>
    <n v="25"/>
    <x v="3"/>
    <x v="22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0:25:00"/>
    <b v="0"/>
    <n v="0"/>
    <b v="0"/>
    <s v="publishing/translations"/>
    <n v="0"/>
    <e v="#DIV/0!"/>
    <x v="3"/>
    <x v="22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4:28:25"/>
    <b v="0"/>
    <n v="0"/>
    <b v="0"/>
    <s v="publishing/translations"/>
    <n v="0"/>
    <e v="#DIV/0!"/>
    <x v="3"/>
    <x v="22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19T23:06:37"/>
    <b v="0"/>
    <n v="1"/>
    <b v="0"/>
    <s v="publishing/translations"/>
    <n v="1.0000000000000001E-5"/>
    <n v="1"/>
    <x v="3"/>
    <x v="22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8T19:00:59"/>
    <b v="0"/>
    <n v="2"/>
    <b v="0"/>
    <s v="publishing/translations"/>
    <n v="1.0554089709762533E-4"/>
    <n v="1"/>
    <x v="3"/>
    <x v="22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1:52:43"/>
    <b v="0"/>
    <n v="0"/>
    <b v="0"/>
    <s v="publishing/translations"/>
    <n v="0"/>
    <e v="#DIV/0!"/>
    <x v="3"/>
    <x v="2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0:42:27"/>
    <b v="0"/>
    <n v="0"/>
    <b v="0"/>
    <s v="publishing/translations"/>
    <n v="0"/>
    <e v="#DIV/0!"/>
    <x v="3"/>
    <x v="22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16:59:00"/>
    <b v="0"/>
    <n v="1"/>
    <b v="0"/>
    <s v="publishing/translations"/>
    <n v="8.5714285714285719E-3"/>
    <n v="15"/>
    <x v="3"/>
    <x v="22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08:39:00"/>
    <b v="0"/>
    <n v="7"/>
    <b v="0"/>
    <s v="publishing/translations"/>
    <n v="0.105"/>
    <n v="225"/>
    <x v="3"/>
    <x v="22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1:02:45"/>
    <b v="0"/>
    <n v="3"/>
    <b v="0"/>
    <s v="publishing/translations"/>
    <n v="2.9000000000000001E-2"/>
    <n v="48.333333333333336"/>
    <x v="3"/>
    <x v="22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17:30:44"/>
    <b v="0"/>
    <n v="0"/>
    <b v="0"/>
    <s v="publishing/translations"/>
    <n v="0"/>
    <e v="#DIV/0!"/>
    <x v="3"/>
    <x v="22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0T23:00:00"/>
    <b v="0"/>
    <n v="0"/>
    <b v="0"/>
    <s v="publishing/translations"/>
    <n v="0"/>
    <e v="#DIV/0!"/>
    <x v="3"/>
    <x v="22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2:25:00"/>
    <b v="0"/>
    <n v="0"/>
    <b v="0"/>
    <s v="publishing/translations"/>
    <n v="0"/>
    <e v="#DIV/0!"/>
    <x v="3"/>
    <x v="22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18:45:00"/>
    <b v="0"/>
    <n v="0"/>
    <b v="0"/>
    <s v="publishing/translations"/>
    <n v="0"/>
    <e v="#DIV/0!"/>
    <x v="3"/>
    <x v="22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0T19:00:00"/>
    <b v="1"/>
    <n v="340"/>
    <b v="1"/>
    <s v="publishing/radio &amp; podcasts"/>
    <n v="1.012446"/>
    <n v="44.66673529411765"/>
    <x v="3"/>
    <x v="23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0:54:31"/>
    <b v="1"/>
    <n v="150"/>
    <b v="1"/>
    <s v="publishing/radio &amp; podcasts"/>
    <n v="1.085175"/>
    <n v="28.937999999999999"/>
    <x v="3"/>
    <x v="23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15:52:18"/>
    <b v="1"/>
    <n v="25"/>
    <b v="1"/>
    <s v="publishing/radio &amp; podcasts"/>
    <n v="1.4766666666666666"/>
    <n v="35.44"/>
    <x v="3"/>
    <x v="23"/>
    <x v="4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0:52:38"/>
    <b v="1"/>
    <n v="234"/>
    <b v="1"/>
    <s v="publishing/radio &amp; podcasts"/>
    <n v="1.6319999999999999"/>
    <n v="34.871794871794869"/>
    <x v="3"/>
    <x v="23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1T22:00:00"/>
    <b v="1"/>
    <n v="2602"/>
    <b v="1"/>
    <s v="publishing/radio &amp; podcasts"/>
    <n v="4.5641449999999999"/>
    <n v="52.622732513451197"/>
    <x v="3"/>
    <x v="23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0:00:00"/>
    <b v="1"/>
    <n v="248"/>
    <b v="1"/>
    <s v="publishing/radio &amp; podcasts"/>
    <n v="1.0787731249999999"/>
    <n v="69.598266129032254"/>
    <x v="3"/>
    <x v="23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3:14:45"/>
    <b v="1"/>
    <n v="600"/>
    <b v="1"/>
    <s v="publishing/radio &amp; podcasts"/>
    <n v="1.1508"/>
    <n v="76.72"/>
    <x v="3"/>
    <x v="23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1T19:20:49"/>
    <b v="1"/>
    <n v="293"/>
    <b v="1"/>
    <s v="publishing/radio &amp; podcasts"/>
    <n v="1.0236842105263158"/>
    <n v="33.191126279863482"/>
    <x v="3"/>
    <x v="23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09:21:49"/>
    <b v="1"/>
    <n v="321"/>
    <b v="1"/>
    <s v="publishing/radio &amp; podcasts"/>
    <n v="1.0842485875706214"/>
    <n v="149.46417445482865"/>
    <x v="3"/>
    <x v="23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4:51:03"/>
    <b v="1"/>
    <n v="81"/>
    <b v="1"/>
    <s v="publishing/radio &amp; podcasts"/>
    <n v="1.2513333333333334"/>
    <n v="23.172839506172838"/>
    <x v="3"/>
    <x v="2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17:58:54"/>
    <b v="1"/>
    <n v="343"/>
    <b v="1"/>
    <s v="publishing/radio &amp; podcasts"/>
    <n v="1.03840625"/>
    <n v="96.877551020408163"/>
    <x v="3"/>
    <x v="2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08:01:43"/>
    <b v="1"/>
    <n v="336"/>
    <b v="1"/>
    <s v="publishing/radio &amp; podcasts"/>
    <n v="1.3870400000000001"/>
    <n v="103.20238095238095"/>
    <x v="3"/>
    <x v="23"/>
    <x v="4"/>
  </r>
  <r>
    <n v="1473"/>
    <s v="ONE LOVES ONLY FORM"/>
    <s v="Public Radio Project"/>
    <n v="1500"/>
    <n v="1807.74"/>
    <x v="0"/>
    <x v="0"/>
    <s v="USD"/>
    <n v="1330644639"/>
    <n v="1328052639"/>
    <x v="1473"/>
    <d v="2012-03-01T18:30:39"/>
    <b v="1"/>
    <n v="47"/>
    <b v="1"/>
    <s v="publishing/radio &amp; podcasts"/>
    <n v="1.20516"/>
    <n v="38.462553191489363"/>
    <x v="3"/>
    <x v="2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2:28:12"/>
    <b v="1"/>
    <n v="76"/>
    <b v="1"/>
    <s v="publishing/radio &amp; podcasts"/>
    <n v="1.1226666666666667"/>
    <n v="44.315789473684212"/>
    <x v="3"/>
    <x v="23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19T23:59:00"/>
    <b v="1"/>
    <n v="441"/>
    <b v="1"/>
    <s v="publishing/radio &amp; podcasts"/>
    <n v="1.8866966666666667"/>
    <n v="64.173356009070289"/>
    <x v="3"/>
    <x v="23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09T20:00:22"/>
    <b v="1"/>
    <n v="916"/>
    <b v="1"/>
    <s v="publishing/radio &amp; podcasts"/>
    <n v="6.6155466666666669"/>
    <n v="43.333275109170302"/>
    <x v="3"/>
    <x v="23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2T22:00:00"/>
    <b v="1"/>
    <n v="369"/>
    <b v="1"/>
    <s v="publishing/radio &amp; podcasts"/>
    <n v="1.1131"/>
    <n v="90.495934959349597"/>
    <x v="3"/>
    <x v="23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15:55:13"/>
    <b v="1"/>
    <n v="20242"/>
    <b v="1"/>
    <s v="publishing/radio &amp; podcasts"/>
    <n v="11.8161422"/>
    <n v="29.187190495010373"/>
    <x v="3"/>
    <x v="2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09T22:59:00"/>
    <b v="1"/>
    <n v="71"/>
    <b v="1"/>
    <s v="publishing/radio &amp; podcasts"/>
    <n v="1.37375"/>
    <n v="30.95774647887324"/>
    <x v="3"/>
    <x v="23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2:00:00"/>
    <b v="1"/>
    <n v="635"/>
    <b v="1"/>
    <s v="publishing/radio &amp; podcasts"/>
    <n v="1.170404"/>
    <n v="92.157795275590544"/>
    <x v="3"/>
    <x v="2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17:09:05"/>
    <b v="0"/>
    <n v="6"/>
    <b v="0"/>
    <s v="publishing/fiction"/>
    <n v="2.1000000000000001E-2"/>
    <n v="17.5"/>
    <x v="3"/>
    <x v="10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2:51:00"/>
    <b v="0"/>
    <n v="1"/>
    <b v="0"/>
    <s v="publishing/fiction"/>
    <n v="1E-3"/>
    <n v="5"/>
    <x v="3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1T23:37:55"/>
    <b v="0"/>
    <n v="2"/>
    <b v="0"/>
    <s v="publishing/fiction"/>
    <n v="7.1428571428571426E-3"/>
    <n v="25"/>
    <x v="3"/>
    <x v="10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09:51:00"/>
    <b v="0"/>
    <n v="0"/>
    <b v="0"/>
    <s v="publishing/fiction"/>
    <n v="0"/>
    <e v="#DIV/0!"/>
    <x v="3"/>
    <x v="1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4:06:13"/>
    <b v="0"/>
    <n v="3"/>
    <b v="0"/>
    <s v="publishing/fiction"/>
    <n v="2.2388059701492536E-2"/>
    <n v="50"/>
    <x v="3"/>
    <x v="1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6T23:02:41"/>
    <b v="0"/>
    <n v="3"/>
    <b v="0"/>
    <s v="publishing/fiction"/>
    <n v="2.3999999999999998E-3"/>
    <n v="16"/>
    <x v="3"/>
    <x v="10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17:01:11"/>
    <b v="0"/>
    <n v="0"/>
    <b v="0"/>
    <s v="publishing/fiction"/>
    <n v="0"/>
    <e v="#DIV/0!"/>
    <x v="3"/>
    <x v="10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08:31:00"/>
    <b v="0"/>
    <n v="6"/>
    <b v="0"/>
    <s v="publishing/fiction"/>
    <n v="2.4E-2"/>
    <n v="60"/>
    <x v="3"/>
    <x v="1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0:40:52"/>
    <b v="0"/>
    <n v="0"/>
    <b v="0"/>
    <s v="publishing/fiction"/>
    <n v="0"/>
    <e v="#DIV/0!"/>
    <x v="3"/>
    <x v="10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08:27:54"/>
    <b v="0"/>
    <n v="19"/>
    <b v="0"/>
    <s v="publishing/fiction"/>
    <n v="0.30862068965517242"/>
    <n v="47.10526315789474"/>
    <x v="3"/>
    <x v="10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0:38:00"/>
    <b v="0"/>
    <n v="1"/>
    <b v="0"/>
    <s v="publishing/fiction"/>
    <n v="8.3333333333333329E-2"/>
    <n v="100"/>
    <x v="3"/>
    <x v="1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16:14:06"/>
    <b v="0"/>
    <n v="2"/>
    <b v="0"/>
    <s v="publishing/fiction"/>
    <n v="7.4999999999999997E-3"/>
    <n v="15"/>
    <x v="3"/>
    <x v="10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15:47:55"/>
    <b v="0"/>
    <n v="0"/>
    <b v="0"/>
    <s v="publishing/fiction"/>
    <n v="0"/>
    <e v="#DIV/0!"/>
    <x v="3"/>
    <x v="10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0:38:00"/>
    <b v="0"/>
    <n v="11"/>
    <b v="0"/>
    <s v="publishing/fiction"/>
    <n v="8.8999999999999996E-2"/>
    <n v="40.454545454545453"/>
    <x v="3"/>
    <x v="1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3:57:11"/>
    <b v="0"/>
    <n v="0"/>
    <b v="0"/>
    <s v="publishing/fiction"/>
    <n v="0"/>
    <e v="#DIV/0!"/>
    <x v="3"/>
    <x v="10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06:24:19"/>
    <b v="0"/>
    <n v="0"/>
    <b v="0"/>
    <s v="publishing/fiction"/>
    <n v="0"/>
    <e v="#DIV/0!"/>
    <x v="3"/>
    <x v="10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4:43:00"/>
    <b v="0"/>
    <n v="1"/>
    <b v="0"/>
    <s v="publishing/fiction"/>
    <n v="6.666666666666667E-5"/>
    <n v="1"/>
    <x v="3"/>
    <x v="1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18:36:18"/>
    <b v="0"/>
    <n v="3"/>
    <b v="0"/>
    <s v="publishing/fiction"/>
    <n v="1.9E-2"/>
    <n v="19"/>
    <x v="3"/>
    <x v="1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4T19:10:33"/>
    <b v="0"/>
    <n v="1"/>
    <b v="0"/>
    <s v="publishing/fiction"/>
    <n v="2.5000000000000001E-3"/>
    <n v="5"/>
    <x v="3"/>
    <x v="1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16:42:37"/>
    <b v="0"/>
    <n v="15"/>
    <b v="0"/>
    <s v="publishing/fiction"/>
    <n v="0.25035714285714283"/>
    <n v="46.733333333333334"/>
    <x v="3"/>
    <x v="10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09:00:23"/>
    <b v="1"/>
    <n v="885"/>
    <b v="1"/>
    <s v="photography/photobooks"/>
    <n v="1.6633076923076924"/>
    <n v="97.731073446327684"/>
    <x v="8"/>
    <x v="20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17:00:00"/>
    <b v="1"/>
    <n v="329"/>
    <b v="1"/>
    <s v="photography/photobooks"/>
    <n v="1.0144545454545455"/>
    <n v="67.835866261398181"/>
    <x v="8"/>
    <x v="2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3:20:01"/>
    <b v="1"/>
    <n v="71"/>
    <b v="1"/>
    <s v="photography/photobooks"/>
    <n v="1.0789146666666667"/>
    <n v="56.98492957746479"/>
    <x v="8"/>
    <x v="20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3:33:00"/>
    <b v="1"/>
    <n v="269"/>
    <b v="1"/>
    <s v="photography/photobooks"/>
    <n v="2.7793846153846156"/>
    <n v="67.159851301115239"/>
    <x v="8"/>
    <x v="2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15:01:00"/>
    <b v="1"/>
    <n v="345"/>
    <b v="1"/>
    <s v="photography/photobooks"/>
    <n v="1.0358125"/>
    <n v="48.037681159420288"/>
    <x v="8"/>
    <x v="2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3:51:44"/>
    <b v="1"/>
    <n v="43"/>
    <b v="1"/>
    <s v="photography/photobooks"/>
    <n v="1.1140000000000001"/>
    <n v="38.860465116279073"/>
    <x v="8"/>
    <x v="2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3:10:00"/>
    <b v="1"/>
    <n v="33"/>
    <b v="1"/>
    <s v="photography/photobooks"/>
    <n v="2.15"/>
    <n v="78.181818181818187"/>
    <x v="8"/>
    <x v="2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09:44:41"/>
    <b v="1"/>
    <n v="211"/>
    <b v="1"/>
    <s v="photography/photobooks"/>
    <n v="1.1076216216216217"/>
    <n v="97.113744075829388"/>
    <x v="8"/>
    <x v="20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17:59:00"/>
    <b v="1"/>
    <n v="196"/>
    <b v="1"/>
    <s v="photography/photobooks"/>
    <n v="1.2364125714285714"/>
    <n v="110.39397959183674"/>
    <x v="8"/>
    <x v="2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4:14:38"/>
    <b v="1"/>
    <n v="405"/>
    <b v="1"/>
    <s v="photography/photobooks"/>
    <n v="1.0103500000000001"/>
    <n v="39.91506172839506"/>
    <x v="8"/>
    <x v="2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0:00:04"/>
    <b v="1"/>
    <n v="206"/>
    <b v="1"/>
    <s v="photography/photobooks"/>
    <n v="1.1179285714285714"/>
    <n v="75.975728155339809"/>
    <x v="8"/>
    <x v="2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1:25:39"/>
    <b v="1"/>
    <n v="335"/>
    <b v="1"/>
    <s v="photography/photobooks"/>
    <n v="5.5877142857142861"/>
    <n v="58.379104477611939"/>
    <x v="8"/>
    <x v="20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0:17:46"/>
    <b v="1"/>
    <n v="215"/>
    <b v="1"/>
    <s v="photography/photobooks"/>
    <n v="1.5001875"/>
    <n v="55.82093023255814"/>
    <x v="8"/>
    <x v="20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09:20:40"/>
    <b v="1"/>
    <n v="176"/>
    <b v="1"/>
    <s v="photography/photobooks"/>
    <n v="1.0647599999999999"/>
    <n v="151.24431818181819"/>
    <x v="8"/>
    <x v="2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0:04:57"/>
    <b v="1"/>
    <n v="555"/>
    <b v="1"/>
    <s v="photography/photobooks"/>
    <n v="1.57189"/>
    <n v="849.67027027027029"/>
    <x v="8"/>
    <x v="20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09:00:00"/>
    <b v="1"/>
    <n v="116"/>
    <b v="1"/>
    <s v="photography/photobooks"/>
    <n v="1.0865882352941176"/>
    <n v="159.24137931034483"/>
    <x v="8"/>
    <x v="2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1:00:00"/>
    <b v="1"/>
    <n v="615"/>
    <b v="1"/>
    <s v="photography/photobooks"/>
    <n v="1.6197999999999999"/>
    <n v="39.507317073170732"/>
    <x v="8"/>
    <x v="2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4:40:52"/>
    <b v="1"/>
    <n v="236"/>
    <b v="1"/>
    <s v="photography/photobooks"/>
    <n v="2.0536666666666665"/>
    <n v="130.52966101694915"/>
    <x v="8"/>
    <x v="20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16:59:00"/>
    <b v="1"/>
    <n v="145"/>
    <b v="1"/>
    <s v="photography/photobooks"/>
    <n v="1.033638888888889"/>
    <n v="64.156896551724131"/>
    <x v="8"/>
    <x v="2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8T23:00:00"/>
    <b v="1"/>
    <n v="167"/>
    <b v="1"/>
    <s v="photography/photobooks"/>
    <n v="1.0347222222222223"/>
    <n v="111.52694610778443"/>
    <x v="8"/>
    <x v="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6T23:01:31"/>
    <b v="1"/>
    <n v="235"/>
    <b v="1"/>
    <s v="photography/photobooks"/>
    <n v="1.0681333333333334"/>
    <n v="170.44680851063831"/>
    <x v="8"/>
    <x v="20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4:55:39"/>
    <b v="1"/>
    <n v="452"/>
    <b v="1"/>
    <s v="photography/photobooks"/>
    <n v="1.3896574712643677"/>
    <n v="133.7391592920354"/>
    <x v="8"/>
    <x v="20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2T19:00:00"/>
    <b v="1"/>
    <n v="241"/>
    <b v="1"/>
    <s v="photography/photobooks"/>
    <n v="1.2484324324324325"/>
    <n v="95.834024896265561"/>
    <x v="8"/>
    <x v="2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07:01:30"/>
    <b v="1"/>
    <n v="28"/>
    <b v="1"/>
    <s v="photography/photobooks"/>
    <n v="2.0699999999999998"/>
    <n v="221.78571428571428"/>
    <x v="8"/>
    <x v="2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1:52:18"/>
    <b v="1"/>
    <n v="140"/>
    <b v="1"/>
    <s v="photography/photobooks"/>
    <n v="1.7400576923076922"/>
    <n v="32.315357142857138"/>
    <x v="8"/>
    <x v="20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1:37:27"/>
    <b v="1"/>
    <n v="280"/>
    <b v="1"/>
    <s v="photography/photobooks"/>
    <n v="1.2032608695652174"/>
    <n v="98.839285714285708"/>
    <x v="8"/>
    <x v="2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08:24:46"/>
    <b v="1"/>
    <n v="70"/>
    <b v="1"/>
    <s v="photography/photobooks"/>
    <n v="1.1044428571428573"/>
    <n v="55.222142857142863"/>
    <x v="8"/>
    <x v="20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1-31T19:00:00"/>
    <b v="1"/>
    <n v="160"/>
    <b v="1"/>
    <s v="photography/photobooks"/>
    <n v="2.8156666666666665"/>
    <n v="52.793750000000003"/>
    <x v="8"/>
    <x v="2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09:05:20"/>
    <b v="1"/>
    <n v="141"/>
    <b v="1"/>
    <s v="photography/photobooks"/>
    <n v="1.0067894736842105"/>
    <n v="135.66666666666666"/>
    <x v="8"/>
    <x v="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3:24:55"/>
    <b v="1"/>
    <n v="874"/>
    <b v="1"/>
    <s v="photography/photobooks"/>
    <n v="1.3482571428571428"/>
    <n v="53.991990846681922"/>
    <x v="8"/>
    <x v="2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1-30T22:00:00"/>
    <b v="1"/>
    <n v="73"/>
    <b v="1"/>
    <s v="photography/photobooks"/>
    <n v="1.7595744680851064"/>
    <n v="56.643835616438359"/>
    <x v="8"/>
    <x v="2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0:00:00"/>
    <b v="1"/>
    <n v="294"/>
    <b v="1"/>
    <s v="photography/photobooks"/>
    <n v="4.8402000000000003"/>
    <n v="82.316326530612244"/>
    <x v="8"/>
    <x v="2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1T22:59:00"/>
    <b v="1"/>
    <n v="740"/>
    <b v="1"/>
    <s v="photography/photobooks"/>
    <n v="1.4514"/>
    <n v="88.26081081081081"/>
    <x v="8"/>
    <x v="2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1:11:02"/>
    <b v="1"/>
    <n v="369"/>
    <b v="1"/>
    <s v="photography/photobooks"/>
    <n v="4.1773333333333333"/>
    <n v="84.905149051490511"/>
    <x v="8"/>
    <x v="2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17:00:00"/>
    <b v="1"/>
    <n v="110"/>
    <b v="1"/>
    <s v="photography/photobooks"/>
    <n v="1.3242499999999999"/>
    <n v="48.154545454545456"/>
    <x v="8"/>
    <x v="2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4:15:10"/>
    <b v="1"/>
    <n v="455"/>
    <b v="1"/>
    <s v="photography/photobooks"/>
    <n v="2.5030841666666666"/>
    <n v="66.015406593406595"/>
    <x v="8"/>
    <x v="2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3:00:00"/>
    <b v="1"/>
    <n v="224"/>
    <b v="1"/>
    <s v="photography/photobooks"/>
    <n v="1.7989999999999999"/>
    <n v="96.375"/>
    <x v="8"/>
    <x v="2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3:46:10"/>
    <b v="1"/>
    <n v="46"/>
    <b v="1"/>
    <s v="photography/photobooks"/>
    <n v="1.0262857142857142"/>
    <n v="156.17391304347825"/>
    <x v="8"/>
    <x v="2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17:03:39"/>
    <b v="0"/>
    <n v="284"/>
    <b v="1"/>
    <s v="photography/photobooks"/>
    <n v="1.359861"/>
    <n v="95.764859154929582"/>
    <x v="8"/>
    <x v="2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5T20:15:00"/>
    <b v="1"/>
    <n v="98"/>
    <b v="1"/>
    <s v="photography/photobooks"/>
    <n v="1.1786666666666668"/>
    <n v="180.40816326530611"/>
    <x v="8"/>
    <x v="2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2:05:38"/>
    <b v="0"/>
    <n v="2"/>
    <b v="0"/>
    <s v="photography/nature"/>
    <n v="3.3333333333333332E-4"/>
    <n v="3"/>
    <x v="8"/>
    <x v="24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18:55:00"/>
    <b v="0"/>
    <n v="1"/>
    <b v="0"/>
    <s v="photography/nature"/>
    <n v="0.04"/>
    <n v="20"/>
    <x v="8"/>
    <x v="24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08:13:54"/>
    <b v="0"/>
    <n v="1"/>
    <b v="0"/>
    <s v="photography/nature"/>
    <n v="4.4444444444444444E-3"/>
    <n v="10"/>
    <x v="8"/>
    <x v="2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3-31T19:18:00"/>
    <b v="0"/>
    <n v="0"/>
    <b v="0"/>
    <s v="photography/nature"/>
    <n v="0"/>
    <e v="#DIV/0!"/>
    <x v="8"/>
    <x v="24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16:16:00"/>
    <b v="0"/>
    <n v="1"/>
    <b v="0"/>
    <s v="photography/nature"/>
    <n v="3.3333333333333332E-4"/>
    <n v="1"/>
    <x v="8"/>
    <x v="24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0:06:39"/>
    <b v="0"/>
    <n v="11"/>
    <b v="0"/>
    <s v="photography/nature"/>
    <n v="0.28899999999999998"/>
    <n v="26.272727272727273"/>
    <x v="8"/>
    <x v="24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05:14:42"/>
    <b v="0"/>
    <n v="0"/>
    <b v="0"/>
    <s v="photography/nature"/>
    <n v="0"/>
    <e v="#DIV/0!"/>
    <x v="8"/>
    <x v="24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17:10:20"/>
    <b v="0"/>
    <n v="1"/>
    <b v="0"/>
    <s v="photography/nature"/>
    <n v="8.5714285714285715E-2"/>
    <n v="60"/>
    <x v="8"/>
    <x v="24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2T23:15:59"/>
    <b v="0"/>
    <n v="6"/>
    <b v="0"/>
    <s v="photography/nature"/>
    <n v="0.34"/>
    <n v="28.333333333333332"/>
    <x v="8"/>
    <x v="2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05:47:14"/>
    <b v="0"/>
    <n v="7"/>
    <b v="0"/>
    <s v="photography/nature"/>
    <n v="0.13466666666666666"/>
    <n v="14.428571428571429"/>
    <x v="8"/>
    <x v="2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4:47:19"/>
    <b v="0"/>
    <n v="0"/>
    <b v="0"/>
    <s v="photography/nature"/>
    <n v="0"/>
    <e v="#DIV/0!"/>
    <x v="8"/>
    <x v="24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09-30T22:59:00"/>
    <b v="0"/>
    <n v="16"/>
    <b v="0"/>
    <s v="photography/nature"/>
    <n v="0.49186046511627907"/>
    <n v="132.1875"/>
    <x v="8"/>
    <x v="24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1:47:27"/>
    <b v="0"/>
    <n v="0"/>
    <b v="0"/>
    <s v="photography/nature"/>
    <n v="0"/>
    <e v="#DIV/0!"/>
    <x v="8"/>
    <x v="24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1:03:10"/>
    <b v="0"/>
    <n v="0"/>
    <b v="0"/>
    <s v="photography/nature"/>
    <n v="0"/>
    <e v="#DIV/0!"/>
    <x v="8"/>
    <x v="24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2:00:00"/>
    <b v="0"/>
    <n v="0"/>
    <b v="0"/>
    <s v="photography/nature"/>
    <n v="0"/>
    <e v="#DIV/0!"/>
    <x v="8"/>
    <x v="24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3T22:40:24"/>
    <b v="0"/>
    <n v="12"/>
    <b v="0"/>
    <s v="photography/nature"/>
    <n v="0.45133333333333331"/>
    <n v="56.416666666666664"/>
    <x v="8"/>
    <x v="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0:40:33"/>
    <b v="0"/>
    <n v="1"/>
    <b v="0"/>
    <s v="photography/nature"/>
    <n v="0.04"/>
    <n v="100"/>
    <x v="8"/>
    <x v="24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07:12:00"/>
    <b v="0"/>
    <n v="3"/>
    <b v="0"/>
    <s v="photography/nature"/>
    <n v="4.6666666666666669E-2"/>
    <n v="11.666666666666666"/>
    <x v="8"/>
    <x v="24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8T20:16:39"/>
    <b v="0"/>
    <n v="1"/>
    <b v="0"/>
    <s v="photography/nature"/>
    <n v="3.3333333333333335E-3"/>
    <n v="50"/>
    <x v="8"/>
    <x v="24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2T20:29:53"/>
    <b v="0"/>
    <n v="4"/>
    <b v="0"/>
    <s v="photography/nature"/>
    <n v="3.7600000000000001E-2"/>
    <n v="23.5"/>
    <x v="8"/>
    <x v="24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6T21:00:03"/>
    <b v="0"/>
    <n v="1"/>
    <b v="0"/>
    <s v="publishing/art books"/>
    <n v="6.7000000000000002E-3"/>
    <n v="67"/>
    <x v="3"/>
    <x v="25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1T19:50:00"/>
    <b v="0"/>
    <n v="0"/>
    <b v="0"/>
    <s v="publishing/art books"/>
    <n v="0"/>
    <e v="#DIV/0!"/>
    <x v="3"/>
    <x v="25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1:49:11"/>
    <b v="0"/>
    <n v="2"/>
    <b v="0"/>
    <s v="publishing/art books"/>
    <n v="1.4166666666666666E-2"/>
    <n v="42.5"/>
    <x v="3"/>
    <x v="25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15:05:00"/>
    <b v="0"/>
    <n v="1"/>
    <b v="0"/>
    <s v="publishing/art books"/>
    <n v="1E-3"/>
    <n v="10"/>
    <x v="3"/>
    <x v="2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2:31:01"/>
    <b v="0"/>
    <n v="1"/>
    <b v="0"/>
    <s v="publishing/art books"/>
    <n v="2.5000000000000001E-2"/>
    <n v="100"/>
    <x v="3"/>
    <x v="2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17:00:00"/>
    <b v="0"/>
    <n v="59"/>
    <b v="0"/>
    <s v="publishing/art books"/>
    <n v="0.21249999999999999"/>
    <n v="108.05084745762711"/>
    <x v="3"/>
    <x v="2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6T19:00:00"/>
    <b v="0"/>
    <n v="13"/>
    <b v="0"/>
    <s v="publishing/art books"/>
    <n v="4.1176470588235294E-2"/>
    <n v="26.923076923076923"/>
    <x v="3"/>
    <x v="25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3T20:29:45"/>
    <b v="0"/>
    <n v="22"/>
    <b v="0"/>
    <s v="publishing/art books"/>
    <n v="0.13639999999999999"/>
    <n v="155"/>
    <x v="3"/>
    <x v="25"/>
    <x v="3"/>
  </r>
  <r>
    <n v="1569"/>
    <s v="to be removed (Canceled)"/>
    <s v="to be removed"/>
    <n v="30000"/>
    <n v="0"/>
    <x v="1"/>
    <x v="0"/>
    <s v="USD"/>
    <n v="1369498714"/>
    <n v="1366906714"/>
    <x v="1569"/>
    <d v="2013-05-25T11:18:34"/>
    <b v="0"/>
    <n v="0"/>
    <b v="0"/>
    <s v="publishing/art books"/>
    <n v="0"/>
    <e v="#DIV/0!"/>
    <x v="3"/>
    <x v="25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3:31:22"/>
    <b v="0"/>
    <n v="52"/>
    <b v="0"/>
    <s v="publishing/art books"/>
    <n v="0.41399999999999998"/>
    <n v="47.769230769230766"/>
    <x v="3"/>
    <x v="25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3:28:03"/>
    <b v="0"/>
    <n v="4"/>
    <b v="0"/>
    <s v="publishing/art books"/>
    <n v="6.6115702479338841E-3"/>
    <n v="20"/>
    <x v="3"/>
    <x v="2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18:59:00"/>
    <b v="0"/>
    <n v="3"/>
    <b v="0"/>
    <s v="publishing/art books"/>
    <n v="0.05"/>
    <n v="41.666666666666664"/>
    <x v="3"/>
    <x v="2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3-31T22:59:00"/>
    <b v="0"/>
    <n v="3"/>
    <b v="0"/>
    <s v="publishing/art books"/>
    <n v="2.4777777777777777E-2"/>
    <n v="74.333333333333329"/>
    <x v="3"/>
    <x v="25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17:15:29"/>
    <b v="0"/>
    <n v="6"/>
    <b v="0"/>
    <s v="publishing/art books"/>
    <n v="5.0599999999999999E-2"/>
    <n v="84.333333333333329"/>
    <x v="3"/>
    <x v="2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07:34:56"/>
    <b v="0"/>
    <n v="35"/>
    <b v="0"/>
    <s v="publishing/art books"/>
    <n v="0.2291"/>
    <n v="65.457142857142856"/>
    <x v="3"/>
    <x v="25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16:06:08"/>
    <b v="0"/>
    <n v="10"/>
    <b v="0"/>
    <s v="publishing/art books"/>
    <n v="0.13"/>
    <n v="65"/>
    <x v="3"/>
    <x v="2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15:20:48"/>
    <b v="0"/>
    <n v="2"/>
    <b v="0"/>
    <s v="publishing/art books"/>
    <n v="5.4999999999999997E-3"/>
    <n v="27.5"/>
    <x v="3"/>
    <x v="2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1T21:00:00"/>
    <b v="0"/>
    <n v="4"/>
    <b v="0"/>
    <s v="publishing/art books"/>
    <n v="0.10806536636794939"/>
    <n v="51.25"/>
    <x v="3"/>
    <x v="25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18:54:51"/>
    <b v="0"/>
    <n v="2"/>
    <b v="0"/>
    <s v="publishing/art books"/>
    <n v="8.4008400840084006E-3"/>
    <n v="14"/>
    <x v="3"/>
    <x v="25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0T20:12:06"/>
    <b v="0"/>
    <n v="0"/>
    <b v="0"/>
    <s v="publishing/art books"/>
    <n v="0"/>
    <e v="#DIV/0!"/>
    <x v="3"/>
    <x v="25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05:46:30"/>
    <b v="0"/>
    <n v="1"/>
    <b v="0"/>
    <s v="photography/places"/>
    <n v="5.0000000000000001E-3"/>
    <n v="5"/>
    <x v="8"/>
    <x v="26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16:20:00"/>
    <b v="0"/>
    <n v="3"/>
    <b v="0"/>
    <s v="photography/places"/>
    <n v="9.2999999999999999E-2"/>
    <n v="31"/>
    <x v="8"/>
    <x v="26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16:43:11"/>
    <b v="0"/>
    <n v="1"/>
    <b v="0"/>
    <s v="photography/places"/>
    <n v="7.5000000000000002E-4"/>
    <n v="15"/>
    <x v="8"/>
    <x v="2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0:35:01"/>
    <b v="0"/>
    <n v="0"/>
    <b v="0"/>
    <s v="photography/places"/>
    <n v="0"/>
    <e v="#DIV/0!"/>
    <x v="8"/>
    <x v="26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06:00:00"/>
    <b v="0"/>
    <n v="12"/>
    <b v="0"/>
    <s v="photography/places"/>
    <n v="0.79"/>
    <n v="131.66666666666666"/>
    <x v="8"/>
    <x v="26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4T20:30:22"/>
    <b v="0"/>
    <n v="0"/>
    <b v="0"/>
    <s v="photography/places"/>
    <n v="0"/>
    <e v="#DIV/0!"/>
    <x v="8"/>
    <x v="2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17:49:25"/>
    <b v="0"/>
    <n v="1"/>
    <b v="0"/>
    <s v="photography/places"/>
    <n v="1.3333333333333334E-4"/>
    <n v="1"/>
    <x v="8"/>
    <x v="26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15:12:00"/>
    <b v="0"/>
    <n v="0"/>
    <b v="0"/>
    <s v="photography/places"/>
    <n v="0"/>
    <e v="#DIV/0!"/>
    <x v="8"/>
    <x v="26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18:38:06"/>
    <b v="0"/>
    <n v="0"/>
    <b v="0"/>
    <s v="photography/places"/>
    <n v="0"/>
    <e v="#DIV/0!"/>
    <x v="8"/>
    <x v="26"/>
    <x v="0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15:34:24"/>
    <b v="0"/>
    <n v="2"/>
    <b v="0"/>
    <s v="photography/places"/>
    <n v="1.7000000000000001E-2"/>
    <n v="510"/>
    <x v="8"/>
    <x v="2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1:25:41"/>
    <b v="0"/>
    <n v="92"/>
    <b v="0"/>
    <s v="photography/places"/>
    <n v="0.29228571428571426"/>
    <n v="44.478260869565219"/>
    <x v="8"/>
    <x v="26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7T19:44:45"/>
    <b v="0"/>
    <n v="0"/>
    <b v="0"/>
    <s v="photography/places"/>
    <n v="0"/>
    <e v="#DIV/0!"/>
    <x v="8"/>
    <x v="26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15:17:35"/>
    <b v="0"/>
    <n v="3"/>
    <b v="0"/>
    <s v="photography/places"/>
    <n v="1.3636363636363637E-4"/>
    <n v="1"/>
    <x v="8"/>
    <x v="26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1:21:00"/>
    <b v="0"/>
    <n v="10"/>
    <b v="0"/>
    <s v="photography/places"/>
    <n v="0.20499999999999999"/>
    <n v="20.5"/>
    <x v="8"/>
    <x v="26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15:13:00"/>
    <b v="0"/>
    <n v="7"/>
    <b v="0"/>
    <s v="photography/places"/>
    <n v="2.8E-3"/>
    <n v="40"/>
    <x v="8"/>
    <x v="26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06:19:29"/>
    <b v="0"/>
    <n v="3"/>
    <b v="0"/>
    <s v="photography/places"/>
    <n v="2.3076923076923078E-2"/>
    <n v="25"/>
    <x v="8"/>
    <x v="26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3:29:57"/>
    <b v="0"/>
    <n v="0"/>
    <b v="0"/>
    <s v="photography/places"/>
    <n v="0"/>
    <e v="#DIV/0!"/>
    <x v="8"/>
    <x v="2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1:00:58"/>
    <b v="0"/>
    <n v="1"/>
    <b v="0"/>
    <s v="photography/places"/>
    <n v="1.25E-3"/>
    <n v="1"/>
    <x v="8"/>
    <x v="26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06:56:16"/>
    <b v="0"/>
    <n v="0"/>
    <b v="0"/>
    <s v="photography/places"/>
    <n v="0"/>
    <e v="#DIV/0!"/>
    <x v="8"/>
    <x v="2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0:11:00"/>
    <b v="0"/>
    <n v="9"/>
    <b v="0"/>
    <s v="photography/places"/>
    <n v="7.3400000000000007E-2"/>
    <n v="40.777777777777779"/>
    <x v="8"/>
    <x v="26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4T21:13:53"/>
    <b v="0"/>
    <n v="56"/>
    <b v="1"/>
    <s v="music/rock"/>
    <n v="1.082492"/>
    <n v="48.325535714285714"/>
    <x v="4"/>
    <x v="1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18:00:00"/>
    <b v="0"/>
    <n v="32"/>
    <b v="1"/>
    <s v="music/rock"/>
    <n v="1.0016666666666667"/>
    <n v="46.953125"/>
    <x v="4"/>
    <x v="11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7T23:04:19"/>
    <b v="0"/>
    <n v="30"/>
    <b v="1"/>
    <s v="music/rock"/>
    <n v="1.0003299999999999"/>
    <n v="66.688666666666663"/>
    <x v="4"/>
    <x v="11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4:17:15"/>
    <b v="0"/>
    <n v="70"/>
    <b v="1"/>
    <s v="music/rock"/>
    <n v="1.2210714285714286"/>
    <n v="48.842857142857142"/>
    <x v="4"/>
    <x v="11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2:00:00"/>
    <b v="0"/>
    <n v="44"/>
    <b v="1"/>
    <s v="music/rock"/>
    <n v="1.0069333333333335"/>
    <n v="137.30909090909091"/>
    <x v="4"/>
    <x v="11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3T20:40:38"/>
    <b v="0"/>
    <n v="92"/>
    <b v="1"/>
    <s v="music/rock"/>
    <n v="1.01004125"/>
    <n v="87.829673913043479"/>
    <x v="4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4:24:11"/>
    <b v="0"/>
    <n v="205"/>
    <b v="1"/>
    <s v="music/rock"/>
    <n v="1.4511000000000001"/>
    <n v="70.785365853658533"/>
    <x v="4"/>
    <x v="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0:26:00"/>
    <b v="0"/>
    <n v="23"/>
    <b v="1"/>
    <s v="music/rock"/>
    <n v="1.0125"/>
    <n v="52.826086956521742"/>
    <x v="4"/>
    <x v="1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3:00:00"/>
    <b v="0"/>
    <n v="4"/>
    <b v="1"/>
    <s v="music/rock"/>
    <n v="1.1833333333333333"/>
    <n v="443.75"/>
    <x v="4"/>
    <x v="11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17:11:50"/>
    <b v="0"/>
    <n v="112"/>
    <b v="1"/>
    <s v="music/rock"/>
    <n v="2.7185000000000001"/>
    <n v="48.544642857142854"/>
    <x v="4"/>
    <x v="11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4T19:00:32"/>
    <b v="0"/>
    <n v="27"/>
    <b v="1"/>
    <s v="music/rock"/>
    <n v="1.25125"/>
    <n v="37.074074074074076"/>
    <x v="4"/>
    <x v="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15:59:44"/>
    <b v="0"/>
    <n v="11"/>
    <b v="1"/>
    <s v="music/rock"/>
    <n v="1.1000000000000001"/>
    <n v="50"/>
    <x v="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1T20:40:02"/>
    <b v="0"/>
    <n v="26"/>
    <b v="1"/>
    <s v="music/rock"/>
    <n v="1.0149999999999999"/>
    <n v="39.03846153846154"/>
    <x v="4"/>
    <x v="11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2:00:00"/>
    <b v="0"/>
    <n v="77"/>
    <b v="1"/>
    <s v="music/rock"/>
    <n v="1.0269999999999999"/>
    <n v="66.688311688311686"/>
    <x v="4"/>
    <x v="11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2T21:13:16"/>
    <b v="0"/>
    <n v="136"/>
    <b v="1"/>
    <s v="music/rock"/>
    <n v="1.1412500000000001"/>
    <n v="67.132352941176464"/>
    <x v="4"/>
    <x v="11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17:00:00"/>
    <b v="0"/>
    <n v="157"/>
    <b v="1"/>
    <s v="music/rock"/>
    <n v="1.042"/>
    <n v="66.369426751592357"/>
    <x v="4"/>
    <x v="11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4:00:00"/>
    <b v="0"/>
    <n v="158"/>
    <b v="1"/>
    <s v="music/rock"/>
    <n v="1.4585714285714286"/>
    <n v="64.620253164556956"/>
    <x v="4"/>
    <x v="11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0:42:15"/>
    <b v="0"/>
    <n v="27"/>
    <b v="1"/>
    <s v="music/rock"/>
    <n v="1.0506666666666666"/>
    <n v="58.370370370370374"/>
    <x v="4"/>
    <x v="1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4T23:28:06"/>
    <b v="0"/>
    <n v="23"/>
    <b v="1"/>
    <s v="music/rock"/>
    <n v="1.3333333333333333"/>
    <n v="86.956521739130437"/>
    <x v="4"/>
    <x v="11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3:09:00"/>
    <b v="0"/>
    <n v="17"/>
    <b v="1"/>
    <s v="music/rock"/>
    <n v="1.1299999999999999"/>
    <n v="66.470588235294116"/>
    <x v="4"/>
    <x v="11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7T22:59:00"/>
    <b v="0"/>
    <n v="37"/>
    <b v="1"/>
    <s v="music/rock"/>
    <n v="1.212"/>
    <n v="163.78378378378378"/>
    <x v="4"/>
    <x v="1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2:59:00"/>
    <b v="0"/>
    <n v="65"/>
    <b v="1"/>
    <s v="music/rock"/>
    <n v="1.0172463768115942"/>
    <n v="107.98461538461538"/>
    <x v="4"/>
    <x v="1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1:31:29"/>
    <b v="0"/>
    <n v="18"/>
    <b v="1"/>
    <s v="music/rock"/>
    <n v="1.0106666666666666"/>
    <n v="42.111111111111114"/>
    <x v="4"/>
    <x v="11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3:48:55"/>
    <b v="0"/>
    <n v="25"/>
    <b v="1"/>
    <s v="music/rock"/>
    <n v="1.18"/>
    <n v="47.2"/>
    <x v="4"/>
    <x v="11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1:47:33"/>
    <b v="0"/>
    <n v="104"/>
    <b v="1"/>
    <s v="music/rock"/>
    <n v="1.5533333333333332"/>
    <n v="112.01923076923077"/>
    <x v="4"/>
    <x v="11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16:21:07"/>
    <b v="0"/>
    <n v="108"/>
    <b v="1"/>
    <s v="music/rock"/>
    <n v="1.0118750000000001"/>
    <n v="74.953703703703709"/>
    <x v="4"/>
    <x v="1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5T23:59:00"/>
    <b v="0"/>
    <n v="38"/>
    <b v="1"/>
    <s v="music/rock"/>
    <n v="1.17"/>
    <n v="61.578947368421055"/>
    <x v="4"/>
    <x v="11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2:41:22"/>
    <b v="0"/>
    <n v="88"/>
    <b v="1"/>
    <s v="music/rock"/>
    <n v="1.00925"/>
    <n v="45.875"/>
    <x v="4"/>
    <x v="11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15:48:53"/>
    <b v="0"/>
    <n v="82"/>
    <b v="1"/>
    <s v="music/rock"/>
    <n v="1.0366666666666666"/>
    <n v="75.853658536585371"/>
    <x v="4"/>
    <x v="1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1:59:00"/>
    <b v="0"/>
    <n v="126"/>
    <b v="1"/>
    <s v="music/rock"/>
    <n v="2.6524999999999999"/>
    <n v="84.206349206349202"/>
    <x v="4"/>
    <x v="1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15:37:41"/>
    <b v="0"/>
    <n v="133"/>
    <b v="1"/>
    <s v="music/rock"/>
    <n v="1.5590999999999999"/>
    <n v="117.22556390977444"/>
    <x v="4"/>
    <x v="1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3:10:54"/>
    <b v="0"/>
    <n v="47"/>
    <b v="1"/>
    <s v="music/rock"/>
    <n v="1.0162500000000001"/>
    <n v="86.489361702127653"/>
    <x v="4"/>
    <x v="1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0:00:00"/>
    <b v="0"/>
    <n v="58"/>
    <b v="1"/>
    <s v="music/rock"/>
    <n v="1"/>
    <n v="172.41379310344828"/>
    <x v="4"/>
    <x v="11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0:59:00"/>
    <b v="0"/>
    <n v="32"/>
    <b v="1"/>
    <s v="music/rock"/>
    <n v="1.0049999999999999"/>
    <n v="62.8125"/>
    <x v="4"/>
    <x v="1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15:51:01"/>
    <b v="0"/>
    <n v="37"/>
    <b v="1"/>
    <s v="music/rock"/>
    <n v="1.2529999999999999"/>
    <n v="67.729729729729726"/>
    <x v="4"/>
    <x v="1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1T23:00:00"/>
    <b v="0"/>
    <n v="87"/>
    <b v="1"/>
    <s v="music/rock"/>
    <n v="1.0355555555555556"/>
    <n v="53.5632183908046"/>
    <x v="4"/>
    <x v="11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18:39:00"/>
    <b v="0"/>
    <n v="15"/>
    <b v="1"/>
    <s v="music/rock"/>
    <n v="1.038"/>
    <n v="34.6"/>
    <x v="4"/>
    <x v="11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16:25:00"/>
    <b v="0"/>
    <n v="27"/>
    <b v="1"/>
    <s v="music/rock"/>
    <n v="1.05"/>
    <n v="38.888888888888886"/>
    <x v="4"/>
    <x v="1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0:39:25"/>
    <b v="0"/>
    <n v="19"/>
    <b v="1"/>
    <s v="music/rock"/>
    <n v="1"/>
    <n v="94.736842105263165"/>
    <x v="4"/>
    <x v="11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2T20:59:00"/>
    <b v="0"/>
    <n v="17"/>
    <b v="1"/>
    <s v="music/rock"/>
    <n v="1.6986000000000001"/>
    <n v="39.967058823529413"/>
    <x v="4"/>
    <x v="11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09:19:04"/>
    <b v="0"/>
    <n v="26"/>
    <b v="1"/>
    <s v="music/pop"/>
    <n v="1.014"/>
    <n v="97.5"/>
    <x v="4"/>
    <x v="27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3T19:35:27"/>
    <b v="0"/>
    <n v="28"/>
    <b v="1"/>
    <s v="music/pop"/>
    <n v="1"/>
    <n v="42.857142857142854"/>
    <x v="4"/>
    <x v="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4:46:52"/>
    <b v="0"/>
    <n v="37"/>
    <b v="1"/>
    <s v="music/pop"/>
    <n v="1.2470000000000001"/>
    <n v="168.51351351351352"/>
    <x v="4"/>
    <x v="27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1T21:26:00"/>
    <b v="0"/>
    <n v="128"/>
    <b v="1"/>
    <s v="music/pop"/>
    <n v="1.095"/>
    <n v="85.546875"/>
    <x v="4"/>
    <x v="27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09:49:00"/>
    <b v="0"/>
    <n v="10"/>
    <b v="1"/>
    <s v="music/pop"/>
    <n v="1.1080000000000001"/>
    <n v="554"/>
    <x v="4"/>
    <x v="27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3:11:00"/>
    <b v="0"/>
    <n v="83"/>
    <b v="1"/>
    <s v="music/pop"/>
    <n v="1.1020000000000001"/>
    <n v="26.554216867469879"/>
    <x v="4"/>
    <x v="27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4:49:37"/>
    <b v="0"/>
    <n v="46"/>
    <b v="1"/>
    <s v="music/pop"/>
    <n v="1.0471999999999999"/>
    <n v="113.82608695652173"/>
    <x v="4"/>
    <x v="2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0:54:42"/>
    <b v="0"/>
    <n v="90"/>
    <b v="1"/>
    <s v="music/pop"/>
    <n v="1.2526086956521738"/>
    <n v="32.011111111111113"/>
    <x v="4"/>
    <x v="2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1:25:55"/>
    <b v="0"/>
    <n v="81"/>
    <b v="1"/>
    <s v="music/pop"/>
    <n v="1.0058763157894737"/>
    <n v="47.189259259259259"/>
    <x v="4"/>
    <x v="27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05:27:17"/>
    <b v="0"/>
    <n v="32"/>
    <b v="1"/>
    <s v="music/pop"/>
    <n v="1.4155"/>
    <n v="88.46875"/>
    <x v="4"/>
    <x v="2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1:59:00"/>
    <b v="0"/>
    <n v="20"/>
    <b v="1"/>
    <s v="music/pop"/>
    <n v="1.0075000000000001"/>
    <n v="100.75"/>
    <x v="4"/>
    <x v="2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07:49:53"/>
    <b v="0"/>
    <n v="70"/>
    <b v="1"/>
    <s v="music/pop"/>
    <n v="1.0066666666666666"/>
    <n v="64.714285714285708"/>
    <x v="4"/>
    <x v="27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15:01:36"/>
    <b v="0"/>
    <n v="168"/>
    <b v="1"/>
    <s v="music/pop"/>
    <n v="1.7423040000000001"/>
    <n v="51.854285714285716"/>
    <x v="4"/>
    <x v="2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16:22:40"/>
    <b v="0"/>
    <n v="34"/>
    <b v="1"/>
    <s v="music/pop"/>
    <n v="1.199090909090909"/>
    <n v="38.794117647058826"/>
    <x v="4"/>
    <x v="27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3:00:20"/>
    <b v="0"/>
    <n v="48"/>
    <b v="1"/>
    <s v="music/pop"/>
    <n v="1.4286666666666668"/>
    <n v="44.645833333333336"/>
    <x v="4"/>
    <x v="2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17:17:32"/>
    <b v="0"/>
    <n v="48"/>
    <b v="1"/>
    <s v="music/pop"/>
    <n v="1.0033493333333334"/>
    <n v="156.77333333333334"/>
    <x v="4"/>
    <x v="27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3:46:08"/>
    <b v="0"/>
    <n v="221"/>
    <b v="1"/>
    <s v="music/pop"/>
    <n v="1.0493380000000001"/>
    <n v="118.70339366515837"/>
    <x v="4"/>
    <x v="2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09:20:00"/>
    <b v="0"/>
    <n v="107"/>
    <b v="1"/>
    <s v="music/pop"/>
    <n v="1.3223333333333334"/>
    <n v="74.149532710280369"/>
    <x v="4"/>
    <x v="2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07:00:00"/>
    <b v="0"/>
    <n v="45"/>
    <b v="1"/>
    <s v="music/pop"/>
    <n v="1.1279999999999999"/>
    <n v="12.533333333333333"/>
    <x v="4"/>
    <x v="27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16:59:00"/>
    <b v="0"/>
    <n v="36"/>
    <b v="1"/>
    <s v="music/pop"/>
    <n v="12.5375"/>
    <n v="27.861111111111111"/>
    <x v="4"/>
    <x v="2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16:00:00"/>
    <b v="0"/>
    <n v="101"/>
    <b v="1"/>
    <s v="music/pop"/>
    <n v="1.0250632911392406"/>
    <n v="80.178217821782184"/>
    <x v="4"/>
    <x v="2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0:45:36"/>
    <b v="0"/>
    <n v="62"/>
    <b v="1"/>
    <s v="music/pop"/>
    <n v="1.026375"/>
    <n v="132.43548387096774"/>
    <x v="4"/>
    <x v="27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1-31T19:31:47"/>
    <b v="0"/>
    <n v="32"/>
    <b v="1"/>
    <s v="music/pop"/>
    <n v="1.08"/>
    <n v="33.75"/>
    <x v="4"/>
    <x v="2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5T22:59:00"/>
    <b v="0"/>
    <n v="89"/>
    <b v="1"/>
    <s v="music/pop"/>
    <n v="1.2240879999999998"/>
    <n v="34.384494382022467"/>
    <x v="4"/>
    <x v="27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1T22:00:00"/>
    <b v="0"/>
    <n v="93"/>
    <b v="1"/>
    <s v="music/pop"/>
    <n v="1.1945714285714286"/>
    <n v="44.956989247311824"/>
    <x v="4"/>
    <x v="27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0:04:33"/>
    <b v="0"/>
    <n v="98"/>
    <b v="1"/>
    <s v="music/pop"/>
    <n v="1.6088"/>
    <n v="41.04081632653061"/>
    <x v="4"/>
    <x v="27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1:59:00"/>
    <b v="0"/>
    <n v="82"/>
    <b v="1"/>
    <s v="music/pop"/>
    <n v="1.2685294117647059"/>
    <n v="52.597560975609753"/>
    <x v="4"/>
    <x v="2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7T23:35:39"/>
    <b v="0"/>
    <n v="116"/>
    <b v="1"/>
    <s v="music/pop"/>
    <n v="1.026375"/>
    <n v="70.784482758620683"/>
    <x v="4"/>
    <x v="2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16:14:36"/>
    <b v="0"/>
    <n v="52"/>
    <b v="1"/>
    <s v="music/pop"/>
    <n v="1.3975"/>
    <n v="53.75"/>
    <x v="4"/>
    <x v="27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4T23:00:00"/>
    <b v="0"/>
    <n v="23"/>
    <b v="1"/>
    <s v="music/pop"/>
    <n v="1.026"/>
    <n v="44.608695652173914"/>
    <x v="4"/>
    <x v="27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08:03:34"/>
    <b v="0"/>
    <n v="77"/>
    <b v="1"/>
    <s v="music/pop"/>
    <n v="1.0067349999999999"/>
    <n v="26.148961038961041"/>
    <x v="4"/>
    <x v="27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0:45:30"/>
    <b v="0"/>
    <n v="49"/>
    <b v="1"/>
    <s v="music/pop"/>
    <n v="1.1294117647058823"/>
    <n v="39.183673469387756"/>
    <x v="4"/>
    <x v="27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16:04:52"/>
    <b v="0"/>
    <n v="59"/>
    <b v="1"/>
    <s v="music/pop"/>
    <n v="1.2809523809523808"/>
    <n v="45.593220338983052"/>
    <x v="4"/>
    <x v="27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1:59:00"/>
    <b v="0"/>
    <n v="113"/>
    <b v="1"/>
    <s v="music/pop"/>
    <n v="2.0169999999999999"/>
    <n v="89.247787610619469"/>
    <x v="4"/>
    <x v="27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17:03:00"/>
    <b v="0"/>
    <n v="34"/>
    <b v="1"/>
    <s v="music/pop"/>
    <n v="1.37416"/>
    <n v="40.416470588235299"/>
    <x v="4"/>
    <x v="27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0T22:59:00"/>
    <b v="0"/>
    <n v="42"/>
    <b v="1"/>
    <s v="music/pop"/>
    <n v="1.1533333333333333"/>
    <n v="82.38095238095238"/>
    <x v="4"/>
    <x v="2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0:59:00"/>
    <b v="0"/>
    <n v="42"/>
    <b v="1"/>
    <s v="music/pop"/>
    <n v="1.1166666666666667"/>
    <n v="159.52380952380952"/>
    <x v="4"/>
    <x v="2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15:31:11"/>
    <b v="0"/>
    <n v="49"/>
    <b v="1"/>
    <s v="music/pop"/>
    <n v="1.1839999999999999"/>
    <n v="36.244897959183675"/>
    <x v="4"/>
    <x v="2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1T20:39:05"/>
    <b v="0"/>
    <n v="56"/>
    <b v="1"/>
    <s v="music/pop"/>
    <n v="1.75"/>
    <n v="62.5"/>
    <x v="4"/>
    <x v="27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3:11:07"/>
    <b v="0"/>
    <n v="25"/>
    <b v="1"/>
    <s v="music/pop"/>
    <n v="1.175"/>
    <n v="47"/>
    <x v="4"/>
    <x v="2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8T21:00:00"/>
    <b v="0"/>
    <n v="884"/>
    <b v="0"/>
    <s v="music/faith"/>
    <n v="1.0142212307692309"/>
    <n v="74.575090497737563"/>
    <x v="4"/>
    <x v="28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3T23:07:40"/>
    <b v="0"/>
    <n v="0"/>
    <b v="0"/>
    <s v="music/faith"/>
    <n v="0"/>
    <e v="#DIV/0!"/>
    <x v="4"/>
    <x v="28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3:45:38"/>
    <b v="0"/>
    <n v="10"/>
    <b v="0"/>
    <s v="music/faith"/>
    <n v="0.21714285714285714"/>
    <n v="76"/>
    <x v="4"/>
    <x v="2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3:34:01"/>
    <b v="0"/>
    <n v="101"/>
    <b v="0"/>
    <s v="music/faith"/>
    <n v="1.0912500000000001"/>
    <n v="86.43564356435644"/>
    <x v="4"/>
    <x v="28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0:00:23"/>
    <b v="0"/>
    <n v="15"/>
    <b v="0"/>
    <s v="music/faith"/>
    <n v="1.0285714285714285"/>
    <n v="24"/>
    <x v="4"/>
    <x v="28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4:15:19"/>
    <b v="0"/>
    <n v="1"/>
    <b v="0"/>
    <s v="music/faith"/>
    <n v="3.5999999999999999E-3"/>
    <n v="18"/>
    <x v="4"/>
    <x v="28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15:15:00"/>
    <b v="0"/>
    <n v="39"/>
    <b v="0"/>
    <s v="music/faith"/>
    <n v="0.3125"/>
    <n v="80.128205128205124"/>
    <x v="4"/>
    <x v="28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06:49:54"/>
    <b v="0"/>
    <n v="7"/>
    <b v="0"/>
    <s v="music/faith"/>
    <n v="0.443"/>
    <n v="253.14285714285714"/>
    <x v="4"/>
    <x v="28"/>
    <x v="1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16:37:10"/>
    <b v="0"/>
    <n v="14"/>
    <b v="0"/>
    <s v="music/faith"/>
    <n v="1"/>
    <n v="171.42857142857142"/>
    <x v="4"/>
    <x v="2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4:20:42"/>
    <b v="0"/>
    <n v="11"/>
    <b v="0"/>
    <s v="music/faith"/>
    <n v="0.254"/>
    <n v="57.727272727272727"/>
    <x v="4"/>
    <x v="28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2T20:00:00"/>
    <b v="0"/>
    <n v="38"/>
    <b v="0"/>
    <s v="music/faith"/>
    <n v="0.33473333333333333"/>
    <n v="264.26315789473682"/>
    <x v="4"/>
    <x v="28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18:59:00"/>
    <b v="0"/>
    <n v="15"/>
    <b v="0"/>
    <s v="music/faith"/>
    <n v="0.47799999999999998"/>
    <n v="159.33333333333334"/>
    <x v="4"/>
    <x v="28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15:00:00"/>
    <b v="0"/>
    <n v="8"/>
    <b v="0"/>
    <s v="music/faith"/>
    <n v="9.3333333333333338E-2"/>
    <n v="35"/>
    <x v="4"/>
    <x v="28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6T23:36:00"/>
    <b v="0"/>
    <n v="1"/>
    <b v="0"/>
    <s v="music/faith"/>
    <n v="5.0000000000000001E-4"/>
    <n v="5"/>
    <x v="4"/>
    <x v="28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09T20:00:00"/>
    <b v="0"/>
    <n v="23"/>
    <b v="0"/>
    <s v="music/faith"/>
    <n v="0.11708333333333333"/>
    <n v="61.086956521739133"/>
    <x v="4"/>
    <x v="28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3-31T19:40:11"/>
    <b v="0"/>
    <n v="0"/>
    <b v="0"/>
    <s v="music/faith"/>
    <n v="0"/>
    <e v="#DIV/0!"/>
    <x v="4"/>
    <x v="28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18:47:28"/>
    <b v="0"/>
    <n v="22"/>
    <b v="0"/>
    <s v="music/faith"/>
    <n v="0.20208000000000001"/>
    <n v="114.81818181818181"/>
    <x v="4"/>
    <x v="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5T22:33:00"/>
    <b v="0"/>
    <n v="0"/>
    <b v="0"/>
    <s v="music/faith"/>
    <n v="0"/>
    <e v="#DIV/0!"/>
    <x v="4"/>
    <x v="2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15:44:05"/>
    <b v="0"/>
    <n v="4"/>
    <b v="0"/>
    <s v="music/faith"/>
    <n v="4.2311459353574929E-2"/>
    <n v="54"/>
    <x v="4"/>
    <x v="2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3-31T23:00:00"/>
    <b v="0"/>
    <n v="79"/>
    <b v="0"/>
    <s v="music/faith"/>
    <n v="0.2606"/>
    <n v="65.974683544303801"/>
    <x v="4"/>
    <x v="28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0:56:45"/>
    <b v="0"/>
    <n v="2"/>
    <b v="0"/>
    <s v="music/faith"/>
    <n v="1.9801980198019802E-3"/>
    <n v="5"/>
    <x v="4"/>
    <x v="28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4:52:30"/>
    <b v="0"/>
    <n v="1"/>
    <b v="0"/>
    <s v="music/faith"/>
    <n v="6.0606060606060605E-5"/>
    <n v="1"/>
    <x v="4"/>
    <x v="28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1:45:37"/>
    <b v="0"/>
    <n v="2"/>
    <b v="0"/>
    <s v="music/faith"/>
    <n v="1.0200000000000001E-2"/>
    <n v="25.5"/>
    <x v="4"/>
    <x v="28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5T22:21:13"/>
    <b v="0"/>
    <n v="11"/>
    <b v="0"/>
    <s v="music/faith"/>
    <n v="0.65100000000000002"/>
    <n v="118.36363636363636"/>
    <x v="4"/>
    <x v="28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1:00:00"/>
    <b v="0"/>
    <n v="0"/>
    <b v="0"/>
    <s v="music/faith"/>
    <n v="0"/>
    <e v="#DIV/0!"/>
    <x v="4"/>
    <x v="28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2:21:12"/>
    <b v="0"/>
    <n v="0"/>
    <b v="0"/>
    <s v="music/faith"/>
    <n v="0"/>
    <e v="#DIV/0!"/>
    <x v="4"/>
    <x v="28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1:18:15"/>
    <b v="0"/>
    <n v="9"/>
    <b v="0"/>
    <s v="music/faith"/>
    <n v="9.74E-2"/>
    <n v="54.111111111111114"/>
    <x v="4"/>
    <x v="28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15:48:26"/>
    <b v="0"/>
    <n v="0"/>
    <b v="0"/>
    <s v="music/faith"/>
    <n v="0"/>
    <e v="#DIV/0!"/>
    <x v="4"/>
    <x v="28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4:39:00"/>
    <b v="0"/>
    <n v="4"/>
    <b v="0"/>
    <s v="music/faith"/>
    <n v="4.8571428571428571E-2"/>
    <n v="21.25"/>
    <x v="4"/>
    <x v="28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08:00:00"/>
    <b v="0"/>
    <n v="1"/>
    <b v="0"/>
    <s v="music/faith"/>
    <n v="6.7999999999999996E-3"/>
    <n v="34"/>
    <x v="4"/>
    <x v="28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0:30:34"/>
    <b v="0"/>
    <n v="2"/>
    <b v="0"/>
    <s v="music/faith"/>
    <n v="0.105"/>
    <n v="525"/>
    <x v="4"/>
    <x v="28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16:55:53"/>
    <b v="0"/>
    <n v="0"/>
    <b v="0"/>
    <s v="music/faith"/>
    <n v="0"/>
    <e v="#DIV/0!"/>
    <x v="4"/>
    <x v="28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4:13:32"/>
    <b v="0"/>
    <n v="1"/>
    <b v="0"/>
    <s v="music/faith"/>
    <n v="1.6666666666666666E-2"/>
    <n v="50"/>
    <x v="4"/>
    <x v="2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17:02:41"/>
    <b v="0"/>
    <n v="17"/>
    <b v="0"/>
    <s v="music/faith"/>
    <n v="7.868E-2"/>
    <n v="115.70588235294117"/>
    <x v="4"/>
    <x v="28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0T22:22:00"/>
    <b v="0"/>
    <n v="2"/>
    <b v="0"/>
    <s v="music/faith"/>
    <n v="2.2000000000000001E-3"/>
    <n v="5.5"/>
    <x v="4"/>
    <x v="28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09:51:39"/>
    <b v="0"/>
    <n v="3"/>
    <b v="0"/>
    <s v="music/faith"/>
    <n v="7.4999999999999997E-2"/>
    <n v="50"/>
    <x v="4"/>
    <x v="28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0T23:00:00"/>
    <b v="0"/>
    <n v="41"/>
    <b v="0"/>
    <s v="music/faith"/>
    <n v="0.42725880551301687"/>
    <n v="34.024390243902438"/>
    <x v="4"/>
    <x v="28"/>
    <x v="2"/>
  </r>
  <r>
    <n v="1718"/>
    <s v="The Prodigal Son"/>
    <s v="A melody for the galaxy."/>
    <n v="35000"/>
    <n v="75"/>
    <x v="2"/>
    <x v="0"/>
    <s v="USD"/>
    <n v="1463201940"/>
    <n v="1459435149"/>
    <x v="1718"/>
    <d v="2016-05-13T23:59:00"/>
    <b v="0"/>
    <n v="2"/>
    <b v="0"/>
    <s v="music/faith"/>
    <n v="2.142857142857143E-3"/>
    <n v="37.5"/>
    <x v="4"/>
    <x v="2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07:49:51"/>
    <b v="0"/>
    <n v="3"/>
    <b v="0"/>
    <s v="music/faith"/>
    <n v="8.7500000000000008E-3"/>
    <n v="11.666666666666666"/>
    <x v="4"/>
    <x v="2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4:47:51"/>
    <b v="0"/>
    <n v="8"/>
    <b v="0"/>
    <s v="music/faith"/>
    <n v="5.6250000000000001E-2"/>
    <n v="28.125"/>
    <x v="4"/>
    <x v="28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06:04:23"/>
    <b v="0"/>
    <n v="0"/>
    <b v="0"/>
    <s v="music/faith"/>
    <n v="0"/>
    <e v="#DIV/0!"/>
    <x v="4"/>
    <x v="28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2T19:10:00"/>
    <b v="0"/>
    <n v="1"/>
    <b v="0"/>
    <s v="music/faith"/>
    <n v="3.4722222222222224E-4"/>
    <n v="1"/>
    <x v="4"/>
    <x v="28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1:00:00"/>
    <b v="0"/>
    <n v="3"/>
    <b v="0"/>
    <s v="music/faith"/>
    <n v="6.5000000000000002E-2"/>
    <n v="216.66666666666666"/>
    <x v="4"/>
    <x v="28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17:22:42"/>
    <b v="0"/>
    <n v="4"/>
    <b v="0"/>
    <s v="music/faith"/>
    <n v="5.8333333333333336E-3"/>
    <n v="8.75"/>
    <x v="4"/>
    <x v="2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18:14:09"/>
    <b v="0"/>
    <n v="9"/>
    <b v="0"/>
    <s v="music/faith"/>
    <n v="0.10181818181818182"/>
    <n v="62.222222222222221"/>
    <x v="4"/>
    <x v="28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17:04:24"/>
    <b v="0"/>
    <n v="16"/>
    <b v="0"/>
    <s v="music/faith"/>
    <n v="0.33784615384615385"/>
    <n v="137.25"/>
    <x v="4"/>
    <x v="28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06:00:00"/>
    <b v="0"/>
    <n v="1"/>
    <b v="0"/>
    <s v="music/faith"/>
    <n v="3.3333333333333332E-4"/>
    <n v="1"/>
    <x v="4"/>
    <x v="28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0:01:14"/>
    <b v="0"/>
    <n v="7"/>
    <b v="0"/>
    <s v="music/faith"/>
    <n v="0.68400000000000005"/>
    <n v="122.14285714285714"/>
    <x v="4"/>
    <x v="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09T20:15:06"/>
    <b v="0"/>
    <n v="0"/>
    <b v="0"/>
    <s v="music/faith"/>
    <n v="0"/>
    <e v="#DIV/0!"/>
    <x v="4"/>
    <x v="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4T21:06:23"/>
    <b v="0"/>
    <n v="0"/>
    <b v="0"/>
    <s v="music/faith"/>
    <n v="0"/>
    <e v="#DIV/0!"/>
    <x v="4"/>
    <x v="28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0:00:00"/>
    <b v="0"/>
    <n v="0"/>
    <b v="0"/>
    <s v="music/faith"/>
    <n v="0"/>
    <e v="#DIV/0!"/>
    <x v="4"/>
    <x v="28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0:00:00"/>
    <b v="0"/>
    <n v="0"/>
    <b v="0"/>
    <s v="music/faith"/>
    <n v="0"/>
    <e v="#DIV/0!"/>
    <x v="4"/>
    <x v="28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16:30:00"/>
    <b v="0"/>
    <n v="0"/>
    <b v="0"/>
    <s v="music/faith"/>
    <n v="0"/>
    <e v="#DIV/0!"/>
    <x v="4"/>
    <x v="2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7T19:52:36"/>
    <b v="0"/>
    <n v="1"/>
    <b v="0"/>
    <s v="music/faith"/>
    <n v="2.2222222222222223E-4"/>
    <n v="1"/>
    <x v="4"/>
    <x v="28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4:32:25"/>
    <b v="0"/>
    <n v="2"/>
    <b v="0"/>
    <s v="music/faith"/>
    <n v="0.11"/>
    <n v="55"/>
    <x v="4"/>
    <x v="28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16:40:33"/>
    <b v="0"/>
    <n v="1"/>
    <b v="0"/>
    <s v="music/faith"/>
    <n v="7.3333333333333332E-3"/>
    <n v="22"/>
    <x v="4"/>
    <x v="28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17:46:32"/>
    <b v="0"/>
    <n v="15"/>
    <b v="0"/>
    <s v="music/faith"/>
    <n v="0.21249999999999999"/>
    <n v="56.666666666666664"/>
    <x v="4"/>
    <x v="28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15:59:02"/>
    <b v="0"/>
    <n v="1"/>
    <b v="0"/>
    <s v="music/faith"/>
    <n v="4.0000000000000001E-3"/>
    <n v="20"/>
    <x v="4"/>
    <x v="2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4:58:52"/>
    <b v="0"/>
    <n v="1"/>
    <b v="0"/>
    <s v="music/faith"/>
    <n v="1E-3"/>
    <n v="1"/>
    <x v="4"/>
    <x v="2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4:37:02"/>
    <b v="0"/>
    <n v="0"/>
    <b v="0"/>
    <s v="music/faith"/>
    <n v="0"/>
    <e v="#DIV/0!"/>
    <x v="4"/>
    <x v="28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0:04:31"/>
    <b v="0"/>
    <n v="52"/>
    <b v="1"/>
    <s v="photography/photobooks"/>
    <n v="1.1083333333333334"/>
    <n v="25.576923076923077"/>
    <x v="8"/>
    <x v="2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16:00:00"/>
    <b v="0"/>
    <n v="34"/>
    <b v="1"/>
    <s v="photography/photobooks"/>
    <n v="1.0874999999999999"/>
    <n v="63.970588235294116"/>
    <x v="8"/>
    <x v="2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6T22:59:00"/>
    <b v="0"/>
    <n v="67"/>
    <b v="1"/>
    <s v="photography/photobooks"/>
    <n v="1.0041666666666667"/>
    <n v="89.925373134328353"/>
    <x v="8"/>
    <x v="2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08:31:17"/>
    <b v="0"/>
    <n v="70"/>
    <b v="1"/>
    <s v="photography/photobooks"/>
    <n v="1.1845454545454546"/>
    <n v="93.071428571428569"/>
    <x v="8"/>
    <x v="2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1T21:00:00"/>
    <b v="0"/>
    <n v="89"/>
    <b v="1"/>
    <s v="photography/photobooks"/>
    <n v="1.1401428571428571"/>
    <n v="89.674157303370791"/>
    <x v="8"/>
    <x v="2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3T21:00:00"/>
    <b v="0"/>
    <n v="107"/>
    <b v="1"/>
    <s v="photography/photobooks"/>
    <n v="1.4810000000000001"/>
    <n v="207.61682242990653"/>
    <x v="8"/>
    <x v="2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0:00:00"/>
    <b v="0"/>
    <n v="159"/>
    <b v="1"/>
    <s v="photography/photobooks"/>
    <n v="1.0495555555555556"/>
    <n v="59.408805031446541"/>
    <x v="8"/>
    <x v="2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17:49:03"/>
    <b v="0"/>
    <n v="181"/>
    <b v="1"/>
    <s v="photography/photobooks"/>
    <n v="1.29948"/>
    <n v="358.97237569060775"/>
    <x v="8"/>
    <x v="2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4:00:00"/>
    <b v="0"/>
    <n v="131"/>
    <b v="1"/>
    <s v="photography/photobooks"/>
    <n v="1.2348756218905472"/>
    <n v="94.736641221374043"/>
    <x v="8"/>
    <x v="2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15:05:04"/>
    <b v="0"/>
    <n v="125"/>
    <b v="1"/>
    <s v="photography/photobooks"/>
    <n v="2.0162"/>
    <n v="80.647999999999996"/>
    <x v="8"/>
    <x v="20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2:45:23"/>
    <b v="0"/>
    <n v="61"/>
    <b v="1"/>
    <s v="photography/photobooks"/>
    <n v="1.0289999999999999"/>
    <n v="168.68852459016392"/>
    <x v="8"/>
    <x v="20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1:04:42"/>
    <b v="0"/>
    <n v="90"/>
    <b v="1"/>
    <s v="photography/photobooks"/>
    <n v="2.6016666666666666"/>
    <n v="34.68888888888889"/>
    <x v="8"/>
    <x v="20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1:59:28"/>
    <b v="0"/>
    <n v="35"/>
    <b v="1"/>
    <s v="photography/photobooks"/>
    <n v="1.08"/>
    <n v="462.85714285714283"/>
    <x v="8"/>
    <x v="20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15:02:33"/>
    <b v="0"/>
    <n v="90"/>
    <b v="1"/>
    <s v="photography/photobooks"/>
    <n v="1.1052941176470588"/>
    <n v="104.38888888888889"/>
    <x v="8"/>
    <x v="2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3:56:01"/>
    <b v="0"/>
    <n v="4"/>
    <b v="1"/>
    <s v="photography/photobooks"/>
    <n v="1.2"/>
    <n v="7.5"/>
    <x v="8"/>
    <x v="2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8T23:01:09"/>
    <b v="0"/>
    <n v="120"/>
    <b v="1"/>
    <s v="photography/photobooks"/>
    <n v="1.0282909090909091"/>
    <n v="47.13"/>
    <x v="8"/>
    <x v="20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4:29:00"/>
    <b v="0"/>
    <n v="14"/>
    <b v="1"/>
    <s v="photography/photobooks"/>
    <n v="1.1599999999999999"/>
    <n v="414.28571428571428"/>
    <x v="8"/>
    <x v="2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17:56:32"/>
    <b v="0"/>
    <n v="27"/>
    <b v="1"/>
    <s v="photography/photobooks"/>
    <n v="1.147"/>
    <n v="42.481481481481481"/>
    <x v="8"/>
    <x v="20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3:53:49"/>
    <b v="0"/>
    <n v="49"/>
    <b v="1"/>
    <s v="photography/photobooks"/>
    <n v="1.0660000000000001"/>
    <n v="108.77551020408163"/>
    <x v="8"/>
    <x v="2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1:08:33"/>
    <b v="0"/>
    <n v="102"/>
    <b v="1"/>
    <s v="photography/photobooks"/>
    <n v="1.6544000000000001"/>
    <n v="81.098039215686271"/>
    <x v="8"/>
    <x v="20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08:37:40"/>
    <b v="0"/>
    <n v="3"/>
    <b v="1"/>
    <s v="photography/photobooks"/>
    <n v="1.55"/>
    <n v="51.666666666666664"/>
    <x v="8"/>
    <x v="2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18:34:05"/>
    <b v="0"/>
    <n v="25"/>
    <b v="1"/>
    <s v="photography/photobooks"/>
    <n v="8.85"/>
    <n v="35.4"/>
    <x v="8"/>
    <x v="2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15:50:40"/>
    <b v="0"/>
    <n v="118"/>
    <b v="1"/>
    <s v="photography/photobooks"/>
    <n v="1.0190833333333333"/>
    <n v="103.63559322033899"/>
    <x v="8"/>
    <x v="2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06:39:39"/>
    <b v="1"/>
    <n v="39"/>
    <b v="0"/>
    <s v="photography/photobooks"/>
    <n v="0.19600000000000001"/>
    <n v="55.282051282051285"/>
    <x v="8"/>
    <x v="2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18:31:52"/>
    <b v="1"/>
    <n v="103"/>
    <b v="0"/>
    <s v="photography/photobooks"/>
    <n v="0.59467839999999994"/>
    <n v="72.16970873786407"/>
    <x v="8"/>
    <x v="20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15:38:08"/>
    <b v="1"/>
    <n v="0"/>
    <b v="0"/>
    <s v="photography/photobooks"/>
    <n v="0"/>
    <e v="#DIV/0!"/>
    <x v="8"/>
    <x v="2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0:48:04"/>
    <b v="1"/>
    <n v="39"/>
    <b v="0"/>
    <s v="photography/photobooks"/>
    <n v="0.4572"/>
    <n v="58.615384615384613"/>
    <x v="8"/>
    <x v="20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08:27:24"/>
    <b v="1"/>
    <n v="15"/>
    <b v="0"/>
    <s v="photography/photobooks"/>
    <n v="3.7400000000000003E-2"/>
    <n v="12.466666666666667"/>
    <x v="8"/>
    <x v="20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4:39:19"/>
    <b v="1"/>
    <n v="22"/>
    <b v="0"/>
    <s v="photography/photobooks"/>
    <n v="2.7025E-2"/>
    <n v="49.136363636363633"/>
    <x v="8"/>
    <x v="20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3:43:14"/>
    <b v="1"/>
    <n v="92"/>
    <b v="0"/>
    <s v="photography/photobooks"/>
    <n v="0.56514285714285717"/>
    <n v="150.5"/>
    <x v="8"/>
    <x v="2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18:30:40"/>
    <b v="1"/>
    <n v="25"/>
    <b v="0"/>
    <s v="photography/photobooks"/>
    <n v="0.21309523809523809"/>
    <n v="35.799999999999997"/>
    <x v="8"/>
    <x v="2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2:13:56"/>
    <b v="1"/>
    <n v="19"/>
    <b v="0"/>
    <s v="photography/photobooks"/>
    <n v="0.156"/>
    <n v="45.157894736842103"/>
    <x v="8"/>
    <x v="2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3:14:58"/>
    <b v="1"/>
    <n v="19"/>
    <b v="0"/>
    <s v="photography/photobooks"/>
    <n v="6.2566666666666673E-2"/>
    <n v="98.78947368421052"/>
    <x v="8"/>
    <x v="2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09:59:00"/>
    <b v="1"/>
    <n v="13"/>
    <b v="0"/>
    <s v="photography/photobooks"/>
    <n v="0.4592"/>
    <n v="88.307692307692307"/>
    <x v="8"/>
    <x v="2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18:26:00"/>
    <b v="1"/>
    <n v="124"/>
    <b v="0"/>
    <s v="photography/photobooks"/>
    <n v="0.65101538461538466"/>
    <n v="170.62903225806451"/>
    <x v="8"/>
    <x v="2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17:57:51"/>
    <b v="1"/>
    <n v="4"/>
    <b v="0"/>
    <s v="photography/photobooks"/>
    <n v="6.7000000000000004E-2"/>
    <n v="83.75"/>
    <x v="8"/>
    <x v="20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3:34:13"/>
    <b v="1"/>
    <n v="10"/>
    <b v="0"/>
    <s v="photography/photobooks"/>
    <n v="0.135625"/>
    <n v="65.099999999999994"/>
    <x v="8"/>
    <x v="2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4:43:15"/>
    <b v="1"/>
    <n v="15"/>
    <b v="0"/>
    <s v="photography/photobooks"/>
    <n v="1.9900000000000001E-2"/>
    <n v="66.333333333333329"/>
    <x v="8"/>
    <x v="2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1:36:20"/>
    <b v="1"/>
    <n v="38"/>
    <b v="0"/>
    <s v="photography/photobooks"/>
    <n v="0.36236363636363639"/>
    <n v="104.89473684210526"/>
    <x v="8"/>
    <x v="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09:25:10"/>
    <b v="1"/>
    <n v="152"/>
    <b v="0"/>
    <s v="photography/photobooks"/>
    <n v="0.39743333333333336"/>
    <n v="78.440789473684205"/>
    <x v="8"/>
    <x v="2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09:49:05"/>
    <b v="1"/>
    <n v="24"/>
    <b v="0"/>
    <s v="photography/photobooks"/>
    <n v="0.25763636363636366"/>
    <n v="59.041666666666664"/>
    <x v="8"/>
    <x v="2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08:48:09"/>
    <b v="1"/>
    <n v="76"/>
    <b v="0"/>
    <s v="photography/photobooks"/>
    <n v="0.15491428571428573"/>
    <n v="71.34210526315789"/>
    <x v="8"/>
    <x v="20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17:47:58"/>
    <b v="1"/>
    <n v="185"/>
    <b v="0"/>
    <s v="photography/photobooks"/>
    <n v="0.236925"/>
    <n v="51.227027027027027"/>
    <x v="8"/>
    <x v="2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0T22:25:00"/>
    <b v="1"/>
    <n v="33"/>
    <b v="0"/>
    <s v="photography/photobooks"/>
    <n v="0.39760000000000001"/>
    <n v="60.242424242424242"/>
    <x v="8"/>
    <x v="2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5T19:00:00"/>
    <b v="1"/>
    <n v="108"/>
    <b v="0"/>
    <s v="photography/photobooks"/>
    <n v="0.20220833333333332"/>
    <n v="44.935185185185183"/>
    <x v="8"/>
    <x v="2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08:12:57"/>
    <b v="1"/>
    <n v="29"/>
    <b v="0"/>
    <s v="photography/photobooks"/>
    <n v="0.47631578947368419"/>
    <n v="31.206896551724139"/>
    <x v="8"/>
    <x v="20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09:43:57"/>
    <b v="1"/>
    <n v="24"/>
    <b v="0"/>
    <s v="photography/photobooks"/>
    <n v="0.15329999999999999"/>
    <n v="63.875"/>
    <x v="8"/>
    <x v="20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17:45:42"/>
    <b v="1"/>
    <n v="4"/>
    <b v="0"/>
    <s v="photography/photobooks"/>
    <n v="1.3818181818181818E-2"/>
    <n v="19"/>
    <x v="8"/>
    <x v="20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1:00:03"/>
    <b v="1"/>
    <n v="4"/>
    <b v="0"/>
    <s v="photography/photobooks"/>
    <n v="5.0000000000000001E-3"/>
    <n v="10"/>
    <x v="8"/>
    <x v="20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1:11:18"/>
    <b v="1"/>
    <n v="15"/>
    <b v="0"/>
    <s v="photography/photobooks"/>
    <n v="4.9575757575757579E-2"/>
    <n v="109.06666666666666"/>
    <x v="8"/>
    <x v="20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2:46:05"/>
    <b v="1"/>
    <n v="4"/>
    <b v="0"/>
    <s v="photography/photobooks"/>
    <n v="3.5666666666666666E-2"/>
    <n v="26.75"/>
    <x v="8"/>
    <x v="20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1:59:00"/>
    <b v="1"/>
    <n v="139"/>
    <b v="0"/>
    <s v="photography/photobooks"/>
    <n v="0.61124000000000001"/>
    <n v="109.93525179856115"/>
    <x v="8"/>
    <x v="2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17:24:00"/>
    <b v="1"/>
    <n v="2"/>
    <b v="0"/>
    <s v="photography/photobooks"/>
    <n v="1.3333333333333334E-2"/>
    <n v="20"/>
    <x v="8"/>
    <x v="2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08:13:42"/>
    <b v="1"/>
    <n v="18"/>
    <b v="0"/>
    <s v="photography/photobooks"/>
    <n v="0.11077777777777778"/>
    <n v="55.388888888888886"/>
    <x v="8"/>
    <x v="20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1:00:00"/>
    <b v="1"/>
    <n v="81"/>
    <b v="0"/>
    <s v="photography/photobooks"/>
    <n v="0.38735714285714284"/>
    <n v="133.90123456790124"/>
    <x v="8"/>
    <x v="2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05:32:46"/>
    <b v="1"/>
    <n v="86"/>
    <b v="0"/>
    <s v="photography/photobooks"/>
    <n v="0.22052631578947368"/>
    <n v="48.720930232558139"/>
    <x v="8"/>
    <x v="20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08:39:49"/>
    <b v="1"/>
    <n v="140"/>
    <b v="0"/>
    <s v="photography/photobooks"/>
    <n v="0.67549999999999999"/>
    <n v="48.25"/>
    <x v="8"/>
    <x v="20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2:50:33"/>
    <b v="1"/>
    <n v="37"/>
    <b v="0"/>
    <s v="photography/photobooks"/>
    <n v="0.136375"/>
    <n v="58.972972972972975"/>
    <x v="8"/>
    <x v="20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16:13:28"/>
    <b v="1"/>
    <n v="6"/>
    <b v="0"/>
    <s v="photography/photobooks"/>
    <n v="1.7457500000000001E-2"/>
    <n v="11.638333333333334"/>
    <x v="8"/>
    <x v="20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09:32:50"/>
    <b v="1"/>
    <n v="113"/>
    <b v="0"/>
    <s v="photography/photobooks"/>
    <n v="0.20449632511889321"/>
    <n v="83.716814159292042"/>
    <x v="8"/>
    <x v="2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07:10:00"/>
    <b v="1"/>
    <n v="37"/>
    <b v="0"/>
    <s v="photography/photobooks"/>
    <n v="0.13852941176470587"/>
    <n v="63.648648648648646"/>
    <x v="8"/>
    <x v="2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16:59:00"/>
    <b v="1"/>
    <n v="18"/>
    <b v="0"/>
    <s v="photography/photobooks"/>
    <n v="0.48485714285714288"/>
    <n v="94.277777777777771"/>
    <x v="8"/>
    <x v="2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3T20:43:02"/>
    <b v="1"/>
    <n v="75"/>
    <b v="0"/>
    <s v="photography/photobooks"/>
    <n v="0.308"/>
    <n v="71.86666666666666"/>
    <x v="8"/>
    <x v="2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2:16:44"/>
    <b v="1"/>
    <n v="52"/>
    <b v="0"/>
    <s v="photography/photobooks"/>
    <n v="0.35174193548387095"/>
    <n v="104.84615384615384"/>
    <x v="8"/>
    <x v="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3:00:00"/>
    <b v="1"/>
    <n v="122"/>
    <b v="0"/>
    <s v="photography/photobooks"/>
    <n v="0.36404444444444445"/>
    <n v="67.139344262295083"/>
    <x v="8"/>
    <x v="2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0:19:09"/>
    <b v="1"/>
    <n v="8"/>
    <b v="0"/>
    <s v="photography/photobooks"/>
    <n v="2.955E-2"/>
    <n v="73.875"/>
    <x v="8"/>
    <x v="20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7T20:38:33"/>
    <b v="1"/>
    <n v="8"/>
    <b v="0"/>
    <s v="photography/photobooks"/>
    <n v="0.1106"/>
    <n v="69.125"/>
    <x v="8"/>
    <x v="2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1:20:30"/>
    <b v="1"/>
    <n v="96"/>
    <b v="0"/>
    <s v="photography/photobooks"/>
    <n v="0.41407142857142859"/>
    <n v="120.77083333333333"/>
    <x v="8"/>
    <x v="2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16:47:19"/>
    <b v="1"/>
    <n v="9"/>
    <b v="0"/>
    <s v="photography/photobooks"/>
    <n v="0.10857142857142857"/>
    <n v="42.222222222222221"/>
    <x v="8"/>
    <x v="20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16:50:26"/>
    <b v="0"/>
    <n v="2"/>
    <b v="0"/>
    <s v="photography/photobooks"/>
    <n v="3.3333333333333333E-2"/>
    <n v="7.5"/>
    <x v="8"/>
    <x v="20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3T23:00:00"/>
    <b v="0"/>
    <n v="26"/>
    <b v="0"/>
    <s v="photography/photobooks"/>
    <n v="7.407407407407407E-4"/>
    <n v="1.5384615384615385"/>
    <x v="8"/>
    <x v="2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2:38:56"/>
    <b v="0"/>
    <n v="23"/>
    <b v="0"/>
    <s v="photography/photobooks"/>
    <n v="0.13307692307692306"/>
    <n v="37.608695652173914"/>
    <x v="8"/>
    <x v="20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16:20:12"/>
    <b v="0"/>
    <n v="0"/>
    <b v="0"/>
    <s v="photography/photobooks"/>
    <n v="0"/>
    <e v="#DIV/0!"/>
    <x v="8"/>
    <x v="2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2:32:16"/>
    <b v="0"/>
    <n v="140"/>
    <b v="0"/>
    <s v="photography/photobooks"/>
    <n v="0.49183333333333334"/>
    <n v="42.157142857142858"/>
    <x v="8"/>
    <x v="20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16:45:37"/>
    <b v="0"/>
    <n v="0"/>
    <b v="0"/>
    <s v="photography/photobooks"/>
    <n v="0"/>
    <e v="#DIV/0!"/>
    <x v="8"/>
    <x v="20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4:00:00"/>
    <b v="0"/>
    <n v="6"/>
    <b v="0"/>
    <s v="photography/photobooks"/>
    <n v="2.036E-2"/>
    <n v="84.833333333333329"/>
    <x v="8"/>
    <x v="2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1:59:00"/>
    <b v="0"/>
    <n v="100"/>
    <b v="0"/>
    <s v="photography/photobooks"/>
    <n v="0.52327777777777773"/>
    <n v="94.19"/>
    <x v="8"/>
    <x v="2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2T23:37:30"/>
    <b v="0"/>
    <n v="0"/>
    <b v="0"/>
    <s v="photography/photobooks"/>
    <n v="0"/>
    <e v="#DIV/0!"/>
    <x v="8"/>
    <x v="2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3:03:16"/>
    <b v="0"/>
    <n v="4"/>
    <b v="0"/>
    <s v="photography/photobooks"/>
    <n v="2.0833333333333332E-2"/>
    <n v="6.25"/>
    <x v="8"/>
    <x v="2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3-31T20:01:30"/>
    <b v="0"/>
    <n v="8"/>
    <b v="0"/>
    <s v="photography/photobooks"/>
    <n v="6.565384615384616E-2"/>
    <n v="213.375"/>
    <x v="8"/>
    <x v="2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2:39:27"/>
    <b v="0"/>
    <n v="57"/>
    <b v="1"/>
    <s v="music/rock"/>
    <n v="1.3489"/>
    <n v="59.162280701754383"/>
    <x v="4"/>
    <x v="11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4:01:00"/>
    <b v="0"/>
    <n v="11"/>
    <b v="1"/>
    <s v="music/rock"/>
    <n v="1"/>
    <n v="27.272727272727273"/>
    <x v="4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1:26:16"/>
    <b v="0"/>
    <n v="33"/>
    <b v="1"/>
    <s v="music/rock"/>
    <n v="1.1585714285714286"/>
    <n v="24.575757575757574"/>
    <x v="4"/>
    <x v="11"/>
    <x v="5"/>
  </r>
  <r>
    <n v="1824"/>
    <s v="Tin Man's Broken Wisdom Fund"/>
    <s v="cd fund raiser"/>
    <n v="3000"/>
    <n v="3002"/>
    <x v="0"/>
    <x v="0"/>
    <s v="USD"/>
    <n v="1389146880"/>
    <n v="1387403967"/>
    <x v="1824"/>
    <d v="2014-01-07T21:08:00"/>
    <b v="0"/>
    <n v="40"/>
    <b v="1"/>
    <s v="music/rock"/>
    <n v="1.0006666666666666"/>
    <n v="75.05"/>
    <x v="4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15:01:43"/>
    <b v="0"/>
    <n v="50"/>
    <b v="1"/>
    <s v="music/rock"/>
    <n v="1.0505"/>
    <n v="42.02"/>
    <x v="4"/>
    <x v="11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17:10:17"/>
    <b v="0"/>
    <n v="38"/>
    <b v="1"/>
    <s v="music/rock"/>
    <n v="1.01"/>
    <n v="53.157894736842103"/>
    <x v="4"/>
    <x v="1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2:49:21"/>
    <b v="0"/>
    <n v="96"/>
    <b v="1"/>
    <s v="music/rock"/>
    <n v="1.0066250000000001"/>
    <n v="83.885416666666671"/>
    <x v="4"/>
    <x v="1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17:00:00"/>
    <b v="0"/>
    <n v="48"/>
    <b v="1"/>
    <s v="music/rock"/>
    <n v="1.0016"/>
    <n v="417.33333333333331"/>
    <x v="4"/>
    <x v="11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17:00:00"/>
    <b v="0"/>
    <n v="33"/>
    <b v="1"/>
    <s v="music/rock"/>
    <n v="1.6668333333333334"/>
    <n v="75.765151515151516"/>
    <x v="4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1:25:07"/>
    <b v="0"/>
    <n v="226"/>
    <b v="1"/>
    <s v="music/rock"/>
    <n v="1.0153333333333334"/>
    <n v="67.389380530973455"/>
    <x v="4"/>
    <x v="11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18:54:23"/>
    <b v="0"/>
    <n v="14"/>
    <b v="1"/>
    <s v="music/rock"/>
    <n v="1.03"/>
    <n v="73.571428571428569"/>
    <x v="4"/>
    <x v="1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07:57:07"/>
    <b v="0"/>
    <n v="20"/>
    <b v="1"/>
    <s v="music/rock"/>
    <n v="1.4285714285714286"/>
    <n v="25"/>
    <x v="4"/>
    <x v="1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2:59:00"/>
    <b v="0"/>
    <n v="25"/>
    <b v="1"/>
    <s v="music/rock"/>
    <n v="2.625"/>
    <n v="42"/>
    <x v="4"/>
    <x v="11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18:08:15"/>
    <b v="0"/>
    <n v="90"/>
    <b v="1"/>
    <s v="music/rock"/>
    <n v="1.1805000000000001"/>
    <n v="131.16666666666666"/>
    <x v="4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0:51:11"/>
    <b v="0"/>
    <n v="11"/>
    <b v="1"/>
    <s v="music/rock"/>
    <n v="1.04"/>
    <n v="47.272727272727273"/>
    <x v="4"/>
    <x v="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4:25:29"/>
    <b v="0"/>
    <n v="55"/>
    <b v="1"/>
    <s v="music/rock"/>
    <n v="2.0034000000000001"/>
    <n v="182.12727272727273"/>
    <x v="4"/>
    <x v="1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7T19:08:55"/>
    <b v="0"/>
    <n v="30"/>
    <b v="1"/>
    <s v="music/rock"/>
    <n v="3.0683333333333334"/>
    <n v="61.366666666666667"/>
    <x v="4"/>
    <x v="1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09-30T22:00:00"/>
    <b v="0"/>
    <n v="28"/>
    <b v="1"/>
    <s v="music/rock"/>
    <n v="1.00149"/>
    <n v="35.767499999999998"/>
    <x v="4"/>
    <x v="11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2:19:42"/>
    <b v="0"/>
    <n v="45"/>
    <b v="1"/>
    <s v="music/rock"/>
    <n v="2.0529999999999999"/>
    <n v="45.62222222222222"/>
    <x v="4"/>
    <x v="11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6T23:59:00"/>
    <b v="0"/>
    <n v="13"/>
    <b v="1"/>
    <s v="music/rock"/>
    <n v="1.0888888888888888"/>
    <n v="75.384615384615387"/>
    <x v="4"/>
    <x v="11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19T23:59:00"/>
    <b v="0"/>
    <n v="40"/>
    <b v="1"/>
    <s v="music/rock"/>
    <n v="1.0175000000000001"/>
    <n v="50.875"/>
    <x v="4"/>
    <x v="1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0:59:00"/>
    <b v="0"/>
    <n v="21"/>
    <b v="1"/>
    <s v="music/rock"/>
    <n v="1.2524999999999999"/>
    <n v="119.28571428571429"/>
    <x v="4"/>
    <x v="1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18:52:34"/>
    <b v="0"/>
    <n v="134"/>
    <b v="1"/>
    <s v="music/rock"/>
    <n v="1.2400610000000001"/>
    <n v="92.541865671641801"/>
    <x v="4"/>
    <x v="1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0T22:00:00"/>
    <b v="0"/>
    <n v="20"/>
    <b v="1"/>
    <s v="music/rock"/>
    <n v="1.014"/>
    <n v="76.05"/>
    <x v="4"/>
    <x v="11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6T23:55:00"/>
    <b v="0"/>
    <n v="19"/>
    <b v="1"/>
    <s v="music/rock"/>
    <n v="1"/>
    <n v="52.631578947368418"/>
    <x v="4"/>
    <x v="11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0:36:17"/>
    <b v="0"/>
    <n v="209"/>
    <b v="1"/>
    <s v="music/rock"/>
    <n v="1.3792666666666666"/>
    <n v="98.990430622009569"/>
    <x v="4"/>
    <x v="11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0:40:32"/>
    <b v="0"/>
    <n v="38"/>
    <b v="1"/>
    <s v="music/rock"/>
    <n v="1.2088000000000001"/>
    <n v="79.526315789473685"/>
    <x v="4"/>
    <x v="1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1:59:00"/>
    <b v="0"/>
    <n v="24"/>
    <b v="1"/>
    <s v="music/rock"/>
    <n v="1.0736666666666668"/>
    <n v="134.20833333333334"/>
    <x v="4"/>
    <x v="11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15:17:39"/>
    <b v="0"/>
    <n v="8"/>
    <b v="1"/>
    <s v="music/rock"/>
    <n v="1.0033333333333334"/>
    <n v="37.625"/>
    <x v="4"/>
    <x v="11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18:01:40"/>
    <b v="0"/>
    <n v="179"/>
    <b v="1"/>
    <s v="music/rock"/>
    <n v="1.0152222222222222"/>
    <n v="51.044692737430168"/>
    <x v="4"/>
    <x v="11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7T20:00:00"/>
    <b v="0"/>
    <n v="26"/>
    <b v="1"/>
    <s v="music/rock"/>
    <n v="1.0007692307692309"/>
    <n v="50.03846153846154"/>
    <x v="4"/>
    <x v="1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4T19:00:00"/>
    <b v="0"/>
    <n v="131"/>
    <b v="1"/>
    <s v="music/rock"/>
    <n v="1.1696666666666666"/>
    <n v="133.93129770992365"/>
    <x v="4"/>
    <x v="1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3T21:26:57"/>
    <b v="0"/>
    <n v="14"/>
    <b v="1"/>
    <s v="music/rock"/>
    <n v="1.01875"/>
    <n v="58.214285714285715"/>
    <x v="4"/>
    <x v="11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3T19:30:37"/>
    <b v="0"/>
    <n v="174"/>
    <b v="1"/>
    <s v="music/rock"/>
    <n v="1.0212366666666666"/>
    <n v="88.037643678160919"/>
    <x v="4"/>
    <x v="11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07:55:40"/>
    <b v="0"/>
    <n v="191"/>
    <b v="1"/>
    <s v="music/rock"/>
    <n v="1.5405897142857143"/>
    <n v="70.576753926701571"/>
    <x v="4"/>
    <x v="11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15:31:12"/>
    <b v="0"/>
    <n v="38"/>
    <b v="1"/>
    <s v="music/rock"/>
    <n v="1.0125"/>
    <n v="53.289473684210527"/>
    <x v="4"/>
    <x v="11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3:26:53"/>
    <b v="0"/>
    <n v="22"/>
    <b v="1"/>
    <s v="music/rock"/>
    <n v="1"/>
    <n v="136.36363636363637"/>
    <x v="4"/>
    <x v="11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0:48:41"/>
    <b v="0"/>
    <n v="149"/>
    <b v="1"/>
    <s v="music/rock"/>
    <n v="1.0874800874800874"/>
    <n v="40.547315436241611"/>
    <x v="4"/>
    <x v="1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3:28:49"/>
    <b v="0"/>
    <n v="56"/>
    <b v="1"/>
    <s v="music/rock"/>
    <n v="1.3183333333333334"/>
    <n v="70.625"/>
    <x v="4"/>
    <x v="11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2:01:24"/>
    <b v="0"/>
    <n v="19"/>
    <b v="1"/>
    <s v="music/rock"/>
    <n v="1.3346666666666667"/>
    <n v="52.684210526315788"/>
    <x v="4"/>
    <x v="1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2:12:21"/>
    <b v="0"/>
    <n v="0"/>
    <b v="0"/>
    <s v="games/mobile games"/>
    <n v="0"/>
    <e v="#DIV/0!"/>
    <x v="6"/>
    <x v="18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2:30:00"/>
    <b v="0"/>
    <n v="16"/>
    <b v="0"/>
    <s v="games/mobile games"/>
    <n v="8.0833333333333326E-2"/>
    <n v="90.9375"/>
    <x v="6"/>
    <x v="18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4:08:05"/>
    <b v="0"/>
    <n v="2"/>
    <b v="0"/>
    <s v="games/mobile games"/>
    <n v="4.0000000000000001E-3"/>
    <n v="5"/>
    <x v="6"/>
    <x v="18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2:11:40"/>
    <b v="0"/>
    <n v="48"/>
    <b v="0"/>
    <s v="games/mobile games"/>
    <n v="0.42892307692307691"/>
    <n v="58.083333333333336"/>
    <x v="6"/>
    <x v="18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4:49:07"/>
    <b v="0"/>
    <n v="2"/>
    <b v="0"/>
    <s v="games/mobile games"/>
    <n v="3.6363636363636364E-5"/>
    <n v="2"/>
    <x v="6"/>
    <x v="18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2-28T23:00:00"/>
    <b v="0"/>
    <n v="2"/>
    <b v="0"/>
    <s v="games/mobile games"/>
    <n v="5.0000000000000001E-3"/>
    <n v="62.5"/>
    <x v="6"/>
    <x v="18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17:11:52"/>
    <b v="0"/>
    <n v="1"/>
    <b v="0"/>
    <s v="games/mobile games"/>
    <n v="5.0000000000000001E-4"/>
    <n v="10"/>
    <x v="6"/>
    <x v="18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2:59:00"/>
    <b v="0"/>
    <n v="17"/>
    <b v="0"/>
    <s v="games/mobile games"/>
    <n v="4.8680000000000001E-2"/>
    <n v="71.588235294117652"/>
    <x v="6"/>
    <x v="1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3T19:04:09"/>
    <b v="0"/>
    <n v="0"/>
    <b v="0"/>
    <s v="games/mobile games"/>
    <n v="0"/>
    <e v="#DIV/0!"/>
    <x v="6"/>
    <x v="1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0T23:17:00"/>
    <b v="0"/>
    <n v="11"/>
    <b v="0"/>
    <s v="games/mobile games"/>
    <n v="0.10314285714285715"/>
    <n v="32.81818181818182"/>
    <x v="6"/>
    <x v="18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4:48:21"/>
    <b v="0"/>
    <n v="95"/>
    <b v="0"/>
    <s v="games/mobile games"/>
    <n v="0.7178461538461538"/>
    <n v="49.11578947368421"/>
    <x v="6"/>
    <x v="18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29T22:06:42"/>
    <b v="0"/>
    <n v="13"/>
    <b v="0"/>
    <s v="games/mobile games"/>
    <n v="1.06E-2"/>
    <n v="16.307692307692307"/>
    <x v="6"/>
    <x v="18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1:45:00"/>
    <b v="0"/>
    <n v="2"/>
    <b v="0"/>
    <s v="games/mobile games"/>
    <n v="4.4999999999999997E-3"/>
    <n v="18"/>
    <x v="6"/>
    <x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18:15:33"/>
    <b v="0"/>
    <n v="2"/>
    <b v="0"/>
    <s v="games/mobile games"/>
    <n v="1.6249999999999999E-4"/>
    <n v="13"/>
    <x v="6"/>
    <x v="18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16:35:08"/>
    <b v="0"/>
    <n v="3"/>
    <b v="0"/>
    <s v="games/mobile games"/>
    <n v="5.1000000000000004E-3"/>
    <n v="17"/>
    <x v="6"/>
    <x v="1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1:50:05"/>
    <b v="0"/>
    <n v="0"/>
    <b v="0"/>
    <s v="games/mobile games"/>
    <n v="0"/>
    <e v="#DIV/0!"/>
    <x v="6"/>
    <x v="18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2-28T19:42:05"/>
    <b v="0"/>
    <n v="0"/>
    <b v="0"/>
    <s v="games/mobile games"/>
    <n v="0"/>
    <e v="#DIV/0!"/>
    <x v="6"/>
    <x v="18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2T19:12:35"/>
    <b v="0"/>
    <n v="0"/>
    <b v="0"/>
    <s v="games/mobile games"/>
    <n v="0"/>
    <e v="#DIV/0!"/>
    <x v="6"/>
    <x v="18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09:35:29"/>
    <b v="0"/>
    <n v="2"/>
    <b v="0"/>
    <s v="games/mobile games"/>
    <n v="1.1999999999999999E-3"/>
    <n v="3"/>
    <x v="6"/>
    <x v="18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07:36:20"/>
    <b v="0"/>
    <n v="24"/>
    <b v="0"/>
    <s v="games/mobile games"/>
    <n v="0.20080000000000001"/>
    <n v="41.833333333333336"/>
    <x v="6"/>
    <x v="18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09T21:39:49"/>
    <b v="0"/>
    <n v="70"/>
    <b v="1"/>
    <s v="music/indie rock"/>
    <n v="1.726845"/>
    <n v="49.338428571428572"/>
    <x v="4"/>
    <x v="1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18:48:00"/>
    <b v="0"/>
    <n v="81"/>
    <b v="1"/>
    <s v="music/indie rock"/>
    <n v="1.008955223880597"/>
    <n v="41.728395061728392"/>
    <x v="4"/>
    <x v="14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16:45:08"/>
    <b v="0"/>
    <n v="32"/>
    <b v="1"/>
    <s v="music/indie rock"/>
    <n v="1.0480480480480481"/>
    <n v="32.71875"/>
    <x v="4"/>
    <x v="14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07:00:00"/>
    <b v="0"/>
    <n v="26"/>
    <b v="1"/>
    <s v="music/indie rock"/>
    <n v="1.351"/>
    <n v="51.96153846153846"/>
    <x v="4"/>
    <x v="1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17:00:00"/>
    <b v="0"/>
    <n v="105"/>
    <b v="1"/>
    <s v="music/indie rock"/>
    <n v="1.1632786885245903"/>
    <n v="50.685714285714283"/>
    <x v="4"/>
    <x v="1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17:45:38"/>
    <b v="0"/>
    <n v="29"/>
    <b v="1"/>
    <s v="music/indie rock"/>
    <n v="1.0208333333333333"/>
    <n v="42.241379310344826"/>
    <x v="4"/>
    <x v="14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16:30:00"/>
    <b v="0"/>
    <n v="8"/>
    <b v="1"/>
    <s v="music/indie rock"/>
    <n v="1.1116666666666666"/>
    <n v="416.875"/>
    <x v="4"/>
    <x v="1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5-31T23:59:00"/>
    <b v="0"/>
    <n v="89"/>
    <b v="1"/>
    <s v="music/indie rock"/>
    <n v="1.6608000000000001"/>
    <n v="46.651685393258425"/>
    <x v="4"/>
    <x v="14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3:02:26"/>
    <b v="0"/>
    <n v="44"/>
    <b v="1"/>
    <s v="music/indie rock"/>
    <n v="1.0660000000000001"/>
    <n v="48.454545454545453"/>
    <x v="4"/>
    <x v="14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3:52:08"/>
    <b v="0"/>
    <n v="246"/>
    <b v="1"/>
    <s v="music/indie rock"/>
    <n v="1.4458441666666668"/>
    <n v="70.5289837398374"/>
    <x v="4"/>
    <x v="1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1:00:00"/>
    <b v="0"/>
    <n v="120"/>
    <b v="1"/>
    <s v="music/indie rock"/>
    <n v="1.0555000000000001"/>
    <n v="87.958333333333329"/>
    <x v="4"/>
    <x v="14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0:18:01"/>
    <b v="0"/>
    <n v="26"/>
    <b v="1"/>
    <s v="music/indie rock"/>
    <n v="1.3660000000000001"/>
    <n v="26.26923076923077"/>
    <x v="4"/>
    <x v="14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5T22:59:00"/>
    <b v="0"/>
    <n v="45"/>
    <b v="1"/>
    <s v="music/indie rock"/>
    <n v="1.04"/>
    <n v="57.777777777777779"/>
    <x v="4"/>
    <x v="14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16:43:03"/>
    <b v="0"/>
    <n v="20"/>
    <b v="1"/>
    <s v="music/indie rock"/>
    <n v="1.145"/>
    <n v="57.25"/>
    <x v="4"/>
    <x v="1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2:55:22"/>
    <b v="0"/>
    <n v="47"/>
    <b v="1"/>
    <s v="music/indie rock"/>
    <n v="1.0171957671957672"/>
    <n v="196.34042553191489"/>
    <x v="4"/>
    <x v="14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2:02:45"/>
    <b v="0"/>
    <n v="13"/>
    <b v="1"/>
    <s v="music/indie rock"/>
    <n v="1.2394678492239468"/>
    <n v="43"/>
    <x v="4"/>
    <x v="14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16:00:00"/>
    <b v="0"/>
    <n v="183"/>
    <b v="1"/>
    <s v="music/indie rock"/>
    <n v="1.0245669291338582"/>
    <n v="35.551912568306008"/>
    <x v="4"/>
    <x v="14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3:00:00"/>
    <b v="0"/>
    <n v="21"/>
    <b v="1"/>
    <s v="music/indie rock"/>
    <n v="1.4450000000000001"/>
    <n v="68.80952380952381"/>
    <x v="4"/>
    <x v="14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16:36:06"/>
    <b v="0"/>
    <n v="42"/>
    <b v="1"/>
    <s v="music/indie rock"/>
    <n v="1.3333333333333333"/>
    <n v="28.571428571428573"/>
    <x v="4"/>
    <x v="14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4:59:00"/>
    <b v="0"/>
    <n v="54"/>
    <b v="1"/>
    <s v="music/indie rock"/>
    <n v="1.0936440000000001"/>
    <n v="50.631666666666668"/>
    <x v="4"/>
    <x v="14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08:00:00"/>
    <b v="0"/>
    <n v="25"/>
    <b v="0"/>
    <s v="technology/gadgets"/>
    <n v="2.696969696969697E-2"/>
    <n v="106.8"/>
    <x v="2"/>
    <x v="29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3:57:27"/>
    <b v="0"/>
    <n v="3"/>
    <b v="0"/>
    <s v="technology/gadgets"/>
    <n v="1.2E-2"/>
    <n v="4"/>
    <x v="2"/>
    <x v="29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3:29:51"/>
    <b v="0"/>
    <n v="41"/>
    <b v="0"/>
    <s v="technology/gadgets"/>
    <n v="0.46600000000000003"/>
    <n v="34.097560975609753"/>
    <x v="2"/>
    <x v="29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1:27:01"/>
    <b v="0"/>
    <n v="2"/>
    <b v="0"/>
    <s v="technology/gadgets"/>
    <n v="1E-3"/>
    <n v="25"/>
    <x v="2"/>
    <x v="29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17:13:14"/>
    <b v="0"/>
    <n v="4"/>
    <b v="0"/>
    <s v="technology/gadgets"/>
    <n v="1.6800000000000001E-3"/>
    <n v="10.5"/>
    <x v="2"/>
    <x v="29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1:06:23"/>
    <b v="0"/>
    <n v="99"/>
    <b v="0"/>
    <s v="technology/gadgets"/>
    <n v="0.42759999999999998"/>
    <n v="215.95959595959596"/>
    <x v="2"/>
    <x v="29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09:05:25"/>
    <b v="0"/>
    <n v="4"/>
    <b v="0"/>
    <s v="technology/gadgets"/>
    <n v="2.8333333333333335E-3"/>
    <n v="21.25"/>
    <x v="2"/>
    <x v="29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17:01:40"/>
    <b v="0"/>
    <n v="4"/>
    <b v="0"/>
    <s v="technology/gadgets"/>
    <n v="1.7319999999999999E-2"/>
    <n v="108.25"/>
    <x v="2"/>
    <x v="29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05:17:59"/>
    <b v="0"/>
    <n v="38"/>
    <b v="0"/>
    <s v="technology/gadgets"/>
    <n v="0.14111428571428572"/>
    <n v="129.97368421052633"/>
    <x v="2"/>
    <x v="2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17:45:00"/>
    <b v="0"/>
    <n v="285"/>
    <b v="0"/>
    <s v="technology/gadgets"/>
    <n v="0.39395294117647056"/>
    <n v="117.49473684210527"/>
    <x v="2"/>
    <x v="2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8T19:48:54"/>
    <b v="0"/>
    <n v="1"/>
    <b v="0"/>
    <s v="technology/gadgets"/>
    <n v="2.3529411764705883E-4"/>
    <n v="10"/>
    <x v="2"/>
    <x v="29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0:26:00"/>
    <b v="0"/>
    <n v="42"/>
    <b v="0"/>
    <s v="technology/gadgets"/>
    <n v="0.59299999999999997"/>
    <n v="70.595238095238102"/>
    <x v="2"/>
    <x v="29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07:16:18"/>
    <b v="0"/>
    <n v="26"/>
    <b v="0"/>
    <s v="technology/gadgets"/>
    <n v="1.3270833333333334E-2"/>
    <n v="24.5"/>
    <x v="2"/>
    <x v="29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0-31T22:59:00"/>
    <b v="0"/>
    <n v="2"/>
    <b v="0"/>
    <s v="technology/gadgets"/>
    <n v="9.0090090090090086E-2"/>
    <n v="30"/>
    <x v="2"/>
    <x v="2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1T20:10:22"/>
    <b v="0"/>
    <n v="4"/>
    <b v="0"/>
    <s v="technology/gadgets"/>
    <n v="1.6E-2"/>
    <n v="2"/>
    <x v="2"/>
    <x v="29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3:12:55"/>
    <b v="0"/>
    <n v="6"/>
    <b v="0"/>
    <s v="technology/gadgets"/>
    <n v="5.1000000000000004E-3"/>
    <n v="17"/>
    <x v="2"/>
    <x v="29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1:28:53"/>
    <b v="0"/>
    <n v="70"/>
    <b v="0"/>
    <s v="technology/gadgets"/>
    <n v="0.52570512820512816"/>
    <n v="2928.9285714285716"/>
    <x v="2"/>
    <x v="29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3:57:31"/>
    <b v="0"/>
    <n v="9"/>
    <b v="0"/>
    <s v="technology/gadgets"/>
    <n v="1.04E-2"/>
    <n v="28.888888888888889"/>
    <x v="2"/>
    <x v="29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16:00:49"/>
    <b v="0"/>
    <n v="8"/>
    <b v="0"/>
    <s v="technology/gadgets"/>
    <n v="0.47399999999999998"/>
    <n v="29.625"/>
    <x v="2"/>
    <x v="2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18:00:00"/>
    <b v="0"/>
    <n v="105"/>
    <b v="0"/>
    <s v="technology/gadgets"/>
    <n v="0.43030000000000002"/>
    <n v="40.980952380952381"/>
    <x v="2"/>
    <x v="29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0:19:03"/>
    <b v="0"/>
    <n v="38"/>
    <b v="1"/>
    <s v="music/indie rock"/>
    <n v="1.3680000000000001"/>
    <n v="54"/>
    <x v="4"/>
    <x v="14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1:08:27"/>
    <b v="0"/>
    <n v="64"/>
    <b v="1"/>
    <s v="music/indie rock"/>
    <n v="1.1555"/>
    <n v="36.109375"/>
    <x v="4"/>
    <x v="1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6T23:59:00"/>
    <b v="0"/>
    <n v="13"/>
    <b v="1"/>
    <s v="music/indie rock"/>
    <n v="2.4079999999999999"/>
    <n v="23.153846153846153"/>
    <x v="4"/>
    <x v="14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4:33:00"/>
    <b v="0"/>
    <n v="33"/>
    <b v="1"/>
    <s v="music/indie rock"/>
    <n v="1.1439999999999999"/>
    <n v="104"/>
    <x v="4"/>
    <x v="14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0T19:00:00"/>
    <b v="0"/>
    <n v="52"/>
    <b v="1"/>
    <s v="music/indie rock"/>
    <n v="1.1033333333333333"/>
    <n v="31.826923076923077"/>
    <x v="4"/>
    <x v="1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1T19:26:00"/>
    <b v="0"/>
    <n v="107"/>
    <b v="1"/>
    <s v="music/indie rock"/>
    <n v="1.9537933333333333"/>
    <n v="27.3896261682243"/>
    <x v="4"/>
    <x v="14"/>
    <x v="7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7T23:59:00"/>
    <b v="0"/>
    <n v="11"/>
    <b v="1"/>
    <s v="music/indie rock"/>
    <n v="1.0333333333333334"/>
    <n v="56.363636363636367"/>
    <x v="4"/>
    <x v="14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0:33:14"/>
    <b v="0"/>
    <n v="34"/>
    <b v="1"/>
    <s v="music/indie rock"/>
    <n v="1.031372549019608"/>
    <n v="77.352941176470594"/>
    <x v="4"/>
    <x v="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4T19:31:06"/>
    <b v="0"/>
    <n v="75"/>
    <b v="1"/>
    <s v="music/indie rock"/>
    <n v="1.003125"/>
    <n v="42.8"/>
    <x v="4"/>
    <x v="1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08:24:42"/>
    <b v="0"/>
    <n v="26"/>
    <b v="1"/>
    <s v="music/indie rock"/>
    <n v="1.27"/>
    <n v="48.846153846153847"/>
    <x v="4"/>
    <x v="14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1T22:30:00"/>
    <b v="0"/>
    <n v="50"/>
    <b v="1"/>
    <s v="music/indie rock"/>
    <n v="1.20601"/>
    <n v="48.240400000000001"/>
    <x v="4"/>
    <x v="1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4:26:13"/>
    <b v="0"/>
    <n v="80"/>
    <b v="1"/>
    <s v="music/indie rock"/>
    <n v="1.0699047619047619"/>
    <n v="70.212500000000006"/>
    <x v="4"/>
    <x v="14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6T22:08:27"/>
    <b v="0"/>
    <n v="110"/>
    <b v="1"/>
    <s v="music/indie rock"/>
    <n v="1.7243333333333333"/>
    <n v="94.054545454545448"/>
    <x v="4"/>
    <x v="14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0:00:00"/>
    <b v="0"/>
    <n v="77"/>
    <b v="1"/>
    <s v="music/indie rock"/>
    <n v="1.2362"/>
    <n v="80.272727272727266"/>
    <x v="4"/>
    <x v="1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0T23:59:00"/>
    <b v="0"/>
    <n v="50"/>
    <b v="1"/>
    <s v="music/indie rock"/>
    <n v="1.0840000000000001"/>
    <n v="54.2"/>
    <x v="4"/>
    <x v="1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0:59:00"/>
    <b v="0"/>
    <n v="145"/>
    <b v="1"/>
    <s v="music/indie rock"/>
    <n v="1.1652013333333333"/>
    <n v="60.26903448275862"/>
    <x v="4"/>
    <x v="1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4T22:59:00"/>
    <b v="0"/>
    <n v="29"/>
    <b v="1"/>
    <s v="music/indie rock"/>
    <n v="1.8724499999999999"/>
    <n v="38.740344827586206"/>
    <x v="4"/>
    <x v="14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0:00:00"/>
    <b v="0"/>
    <n v="114"/>
    <b v="1"/>
    <s v="music/indie rock"/>
    <n v="1.1593333333333333"/>
    <n v="152.54385964912279"/>
    <x v="4"/>
    <x v="1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17:38:28"/>
    <b v="0"/>
    <n v="96"/>
    <b v="1"/>
    <s v="music/indie rock"/>
    <n v="1.107"/>
    <n v="115.3125"/>
    <x v="4"/>
    <x v="14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4T22:59:00"/>
    <b v="0"/>
    <n v="31"/>
    <b v="1"/>
    <s v="music/indie rock"/>
    <n v="1.7092307692307693"/>
    <n v="35.838709677419352"/>
    <x v="4"/>
    <x v="14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1:58:51"/>
    <b v="1"/>
    <n v="4883"/>
    <b v="1"/>
    <s v="technology/hardware"/>
    <n v="1.2611835600000001"/>
    <n v="64.570118779438872"/>
    <x v="2"/>
    <x v="3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4:52:20"/>
    <b v="1"/>
    <n v="95"/>
    <b v="1"/>
    <s v="technology/hardware"/>
    <n v="1.3844033333333334"/>
    <n v="87.436000000000007"/>
    <x v="2"/>
    <x v="3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1:28:36"/>
    <b v="1"/>
    <n v="2478"/>
    <b v="1"/>
    <s v="technology/hardware"/>
    <n v="17.052499999999998"/>
    <n v="68.815577078288939"/>
    <x v="2"/>
    <x v="3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09:01:30"/>
    <b v="1"/>
    <n v="1789"/>
    <b v="1"/>
    <s v="technology/hardware"/>
    <n v="7.8805550000000002"/>
    <n v="176.200223588597"/>
    <x v="2"/>
    <x v="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1:02:38"/>
    <b v="1"/>
    <n v="680"/>
    <b v="1"/>
    <s v="technology/hardware"/>
    <n v="3.4801799999999998"/>
    <n v="511.79117647058825"/>
    <x v="2"/>
    <x v="3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19T21:36:01"/>
    <b v="1"/>
    <n v="70"/>
    <b v="1"/>
    <s v="technology/hardware"/>
    <n v="1.4974666666666667"/>
    <n v="160.44285714285715"/>
    <x v="2"/>
    <x v="30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0:59:00"/>
    <b v="1"/>
    <n v="23"/>
    <b v="1"/>
    <s v="technology/hardware"/>
    <n v="1.0063375000000001"/>
    <n v="35.003043478260871"/>
    <x v="2"/>
    <x v="3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2:02:00"/>
    <b v="1"/>
    <n v="4245"/>
    <b v="1"/>
    <s v="technology/hardware"/>
    <n v="8.0021100000000001"/>
    <n v="188.50671378091872"/>
    <x v="2"/>
    <x v="3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05:09:11"/>
    <b v="1"/>
    <n v="943"/>
    <b v="1"/>
    <s v="technology/hardware"/>
    <n v="1.0600260000000001"/>
    <n v="56.204984093319197"/>
    <x v="2"/>
    <x v="3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1T23:21:13"/>
    <b v="1"/>
    <n v="1876"/>
    <b v="1"/>
    <s v="technology/hardware"/>
    <n v="2.0051866666666669"/>
    <n v="51.3054157782516"/>
    <x v="2"/>
    <x v="3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06:05:37"/>
    <b v="1"/>
    <n v="834"/>
    <b v="1"/>
    <s v="technology/hardware"/>
    <n v="2.1244399999999999"/>
    <n v="127.36450839328538"/>
    <x v="2"/>
    <x v="3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09:33:35"/>
    <b v="1"/>
    <n v="682"/>
    <b v="1"/>
    <s v="technology/hardware"/>
    <n v="1.9847237142857144"/>
    <n v="101.85532258064516"/>
    <x v="2"/>
    <x v="30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1T22:00:00"/>
    <b v="1"/>
    <n v="147"/>
    <b v="1"/>
    <s v="technology/hardware"/>
    <n v="2.2594666666666665"/>
    <n v="230.55782312925169"/>
    <x v="2"/>
    <x v="3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0:00:00"/>
    <b v="1"/>
    <n v="415"/>
    <b v="1"/>
    <s v="technology/hardware"/>
    <n v="6.9894800000000004"/>
    <n v="842.10602409638557"/>
    <x v="2"/>
    <x v="3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4:00:00"/>
    <b v="1"/>
    <n v="290"/>
    <b v="1"/>
    <s v="technology/hardware"/>
    <n v="3.9859528571428569"/>
    <n v="577.27593103448271"/>
    <x v="2"/>
    <x v="3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16:10:05"/>
    <b v="1"/>
    <n v="365"/>
    <b v="1"/>
    <s v="technology/hardware"/>
    <n v="2.9403333333333332"/>
    <n v="483.34246575342468"/>
    <x v="2"/>
    <x v="30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6T21:21:53"/>
    <b v="1"/>
    <n v="660"/>
    <b v="1"/>
    <s v="technology/hardware"/>
    <n v="1.6750470000000002"/>
    <n v="76.138500000000008"/>
    <x v="2"/>
    <x v="30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17:42:41"/>
    <b v="1"/>
    <n v="1356"/>
    <b v="1"/>
    <s v="technology/hardware"/>
    <n v="14.355717142857143"/>
    <n v="74.107684365781708"/>
    <x v="2"/>
    <x v="30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09-30T19:00:00"/>
    <b v="1"/>
    <n v="424"/>
    <b v="1"/>
    <s v="technology/hardware"/>
    <n v="1.5673440000000001"/>
    <n v="36.965660377358489"/>
    <x v="2"/>
    <x v="3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3:42:21"/>
    <b v="1"/>
    <n v="33"/>
    <b v="1"/>
    <s v="technology/hardware"/>
    <n v="1.1790285714285715"/>
    <n v="2500.969696969697"/>
    <x v="2"/>
    <x v="3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5T22:59:00"/>
    <b v="1"/>
    <n v="1633"/>
    <b v="1"/>
    <s v="technology/hardware"/>
    <n v="11.053811999999999"/>
    <n v="67.690214329454989"/>
    <x v="2"/>
    <x v="3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3:43:56"/>
    <b v="1"/>
    <n v="306"/>
    <b v="1"/>
    <s v="technology/hardware"/>
    <n v="1.9292499999999999"/>
    <n v="63.04738562091503"/>
    <x v="2"/>
    <x v="30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05:18:54"/>
    <b v="1"/>
    <n v="205"/>
    <b v="1"/>
    <s v="technology/hardware"/>
    <n v="1.268842105263158"/>
    <n v="117.6"/>
    <x v="2"/>
    <x v="3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1:32:52"/>
    <b v="1"/>
    <n v="1281"/>
    <b v="1"/>
    <s v="technology/hardware"/>
    <n v="2.5957748878923765"/>
    <n v="180.75185011709601"/>
    <x v="2"/>
    <x v="3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1T20:00:00"/>
    <b v="1"/>
    <n v="103"/>
    <b v="1"/>
    <s v="technology/hardware"/>
    <n v="2.6227999999999998"/>
    <n v="127.32038834951456"/>
    <x v="2"/>
    <x v="3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07:58:18"/>
    <b v="1"/>
    <n v="1513"/>
    <b v="1"/>
    <s v="technology/hardware"/>
    <n v="2.0674309000000002"/>
    <n v="136.6444745538665"/>
    <x v="2"/>
    <x v="30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0:55:29"/>
    <b v="1"/>
    <n v="405"/>
    <b v="1"/>
    <s v="technology/hardware"/>
    <n v="3.7012999999999998"/>
    <n v="182.78024691358024"/>
    <x v="2"/>
    <x v="30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0:05:15"/>
    <b v="1"/>
    <n v="510"/>
    <b v="1"/>
    <s v="technology/hardware"/>
    <n v="2.8496600000000001"/>
    <n v="279.37843137254902"/>
    <x v="2"/>
    <x v="30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4:01:08"/>
    <b v="1"/>
    <n v="1887"/>
    <b v="1"/>
    <s v="technology/hardware"/>
    <n v="5.7907999999999999"/>
    <n v="61.375728669846318"/>
    <x v="2"/>
    <x v="30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19T22:38:21"/>
    <b v="1"/>
    <n v="701"/>
    <b v="1"/>
    <s v="technology/hardware"/>
    <n v="11.318"/>
    <n v="80.727532097004286"/>
    <x v="2"/>
    <x v="3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4T23:00:00"/>
    <b v="1"/>
    <n v="3863"/>
    <b v="1"/>
    <s v="technology/hardware"/>
    <n v="2.6302771750000002"/>
    <n v="272.35590732591254"/>
    <x v="2"/>
    <x v="3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7T20:17:24"/>
    <b v="1"/>
    <n v="238"/>
    <b v="1"/>
    <s v="technology/hardware"/>
    <n v="6.7447999999999997"/>
    <n v="70.848739495798313"/>
    <x v="2"/>
    <x v="30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2:00:00"/>
    <b v="1"/>
    <n v="2051"/>
    <b v="1"/>
    <s v="technology/hardware"/>
    <n v="2.5683081313131315"/>
    <n v="247.94003412969283"/>
    <x v="2"/>
    <x v="3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3:01:09"/>
    <b v="1"/>
    <n v="402"/>
    <b v="1"/>
    <s v="technology/hardware"/>
    <n v="3.7549600000000001"/>
    <n v="186.81393034825871"/>
    <x v="2"/>
    <x v="30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3:07:31"/>
    <b v="1"/>
    <n v="253"/>
    <b v="1"/>
    <s v="technology/hardware"/>
    <n v="2.0870837499999997"/>
    <n v="131.98948616600788"/>
    <x v="2"/>
    <x v="30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16:35:25"/>
    <b v="1"/>
    <n v="473"/>
    <b v="1"/>
    <s v="technology/hardware"/>
    <n v="3.4660000000000002"/>
    <n v="29.310782241014799"/>
    <x v="2"/>
    <x v="30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2:59:00"/>
    <b v="1"/>
    <n v="821"/>
    <b v="1"/>
    <s v="technology/hardware"/>
    <n v="4.0232999999999999"/>
    <n v="245.02436053593178"/>
    <x v="2"/>
    <x v="3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2:00:00"/>
    <b v="1"/>
    <n v="388"/>
    <b v="1"/>
    <s v="technology/hardware"/>
    <n v="10.2684514"/>
    <n v="1323.2540463917526"/>
    <x v="2"/>
    <x v="3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8T23:59:00"/>
    <b v="1"/>
    <n v="813"/>
    <b v="1"/>
    <s v="technology/hardware"/>
    <n v="1.14901155"/>
    <n v="282.65966789667897"/>
    <x v="2"/>
    <x v="3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07:01:02"/>
    <b v="1"/>
    <n v="1945"/>
    <b v="1"/>
    <s v="technology/hardware"/>
    <n v="3.5482402000000004"/>
    <n v="91.214401028277635"/>
    <x v="2"/>
    <x v="3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2:24:25"/>
    <b v="0"/>
    <n v="12"/>
    <b v="0"/>
    <s v="photography/people"/>
    <n v="5.0799999999999998E-2"/>
    <n v="31.75"/>
    <x v="8"/>
    <x v="3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0:04:47"/>
    <b v="0"/>
    <n v="0"/>
    <b v="0"/>
    <s v="photography/people"/>
    <n v="0"/>
    <e v="#DIV/0!"/>
    <x v="8"/>
    <x v="3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2:00:00"/>
    <b v="0"/>
    <n v="16"/>
    <b v="0"/>
    <s v="photography/people"/>
    <n v="4.2999999999999997E-2"/>
    <n v="88.6875"/>
    <x v="8"/>
    <x v="31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4:58:01"/>
    <b v="0"/>
    <n v="7"/>
    <b v="0"/>
    <s v="photography/people"/>
    <n v="0.21146666666666666"/>
    <n v="453.14285714285717"/>
    <x v="8"/>
    <x v="3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18:00:00"/>
    <b v="0"/>
    <n v="4"/>
    <b v="0"/>
    <s v="photography/people"/>
    <n v="3.1875000000000001E-2"/>
    <n v="12.75"/>
    <x v="8"/>
    <x v="31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4:24:43"/>
    <b v="0"/>
    <n v="1"/>
    <b v="0"/>
    <s v="photography/people"/>
    <n v="5.0000000000000001E-4"/>
    <n v="1"/>
    <x v="8"/>
    <x v="31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0:21:16"/>
    <b v="0"/>
    <n v="28"/>
    <b v="0"/>
    <s v="photography/people"/>
    <n v="0.42472727272727273"/>
    <n v="83.428571428571431"/>
    <x v="8"/>
    <x v="31"/>
    <x v="0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3:19:02"/>
    <b v="0"/>
    <n v="1"/>
    <b v="0"/>
    <s v="photography/people"/>
    <n v="4.1666666666666666E-3"/>
    <n v="25"/>
    <x v="8"/>
    <x v="3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1:20:08"/>
    <b v="0"/>
    <n v="1"/>
    <b v="0"/>
    <s v="photography/people"/>
    <n v="0.01"/>
    <n v="50"/>
    <x v="8"/>
    <x v="31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2T23:42:12"/>
    <b v="0"/>
    <n v="5"/>
    <b v="0"/>
    <s v="photography/people"/>
    <n v="0.16966666666666666"/>
    <n v="101.8"/>
    <x v="8"/>
    <x v="31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16:26:26"/>
    <b v="0"/>
    <n v="3"/>
    <b v="0"/>
    <s v="photography/people"/>
    <n v="7.0000000000000007E-2"/>
    <n v="46.666666666666664"/>
    <x v="8"/>
    <x v="31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7T22:26:31"/>
    <b v="0"/>
    <n v="2"/>
    <b v="0"/>
    <s v="photography/people"/>
    <n v="1.3333333333333333E-3"/>
    <n v="1"/>
    <x v="8"/>
    <x v="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09:07:17"/>
    <b v="0"/>
    <n v="0"/>
    <b v="0"/>
    <s v="photography/people"/>
    <n v="0"/>
    <e v="#DIV/0!"/>
    <x v="8"/>
    <x v="31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6T20:09:02"/>
    <b v="0"/>
    <n v="0"/>
    <b v="0"/>
    <s v="photography/people"/>
    <n v="0"/>
    <e v="#DIV/0!"/>
    <x v="8"/>
    <x v="31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16:38:56"/>
    <b v="0"/>
    <n v="3"/>
    <b v="0"/>
    <s v="photography/people"/>
    <n v="7.8E-2"/>
    <n v="26"/>
    <x v="8"/>
    <x v="31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4:40:11"/>
    <b v="0"/>
    <n v="0"/>
    <b v="0"/>
    <s v="photography/people"/>
    <n v="0"/>
    <e v="#DIV/0!"/>
    <x v="8"/>
    <x v="3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17:20:12"/>
    <b v="0"/>
    <n v="0"/>
    <b v="0"/>
    <s v="photography/people"/>
    <n v="0"/>
    <e v="#DIV/0!"/>
    <x v="8"/>
    <x v="31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7-31T21:50:38"/>
    <b v="0"/>
    <n v="3"/>
    <b v="0"/>
    <s v="photography/people"/>
    <n v="0.26200000000000001"/>
    <n v="218.33333333333334"/>
    <x v="8"/>
    <x v="31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07:35:08"/>
    <b v="0"/>
    <n v="7"/>
    <b v="0"/>
    <s v="photography/people"/>
    <n v="7.6129032258064515E-3"/>
    <n v="33.714285714285715"/>
    <x v="8"/>
    <x v="31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17:50:13"/>
    <b v="0"/>
    <n v="25"/>
    <b v="0"/>
    <s v="photography/people"/>
    <n v="0.125"/>
    <n v="25"/>
    <x v="8"/>
    <x v="31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15:00:00"/>
    <b v="1"/>
    <n v="1637"/>
    <b v="1"/>
    <s v="technology/hardware"/>
    <n v="3.8212909090909091"/>
    <n v="128.38790470372632"/>
    <x v="2"/>
    <x v="3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2:05:43"/>
    <b v="1"/>
    <n v="1375"/>
    <b v="1"/>
    <s v="technology/hardware"/>
    <n v="2.1679422000000002"/>
    <n v="78.834261818181815"/>
    <x v="2"/>
    <x v="30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18:00:00"/>
    <b v="1"/>
    <n v="17"/>
    <b v="1"/>
    <s v="technology/hardware"/>
    <n v="3.12"/>
    <n v="91.764705882352942"/>
    <x v="2"/>
    <x v="3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09:31:03"/>
    <b v="1"/>
    <n v="354"/>
    <b v="1"/>
    <s v="technology/hardware"/>
    <n v="2.3442048"/>
    <n v="331.10237288135596"/>
    <x v="2"/>
    <x v="30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5T22:59:00"/>
    <b v="1"/>
    <n v="191"/>
    <b v="1"/>
    <s v="technology/hardware"/>
    <n v="1.236801"/>
    <n v="194.26193717277485"/>
    <x v="2"/>
    <x v="3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08:00:45"/>
    <b v="1"/>
    <n v="303"/>
    <b v="1"/>
    <s v="technology/hardware"/>
    <n v="2.4784000000000002"/>
    <n v="408.97689768976898"/>
    <x v="2"/>
    <x v="30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3T23:00:00"/>
    <b v="1"/>
    <n v="137"/>
    <b v="1"/>
    <s v="technology/hardware"/>
    <n v="1.157092"/>
    <n v="84.459270072992695"/>
    <x v="2"/>
    <x v="3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09:30:22"/>
    <b v="1"/>
    <n v="41"/>
    <b v="1"/>
    <s v="technology/hardware"/>
    <n v="1.1707484768810599"/>
    <n v="44.853658536585364"/>
    <x v="2"/>
    <x v="3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3:45:43"/>
    <b v="1"/>
    <n v="398"/>
    <b v="1"/>
    <s v="technology/hardware"/>
    <n v="3.05158"/>
    <n v="383.3643216080402"/>
    <x v="2"/>
    <x v="30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18:54:51"/>
    <b v="1"/>
    <n v="1737"/>
    <b v="1"/>
    <s v="technology/hardware"/>
    <n v="3.2005299999999997"/>
    <n v="55.276856649395505"/>
    <x v="2"/>
    <x v="3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18:00:00"/>
    <b v="1"/>
    <n v="971"/>
    <b v="1"/>
    <s v="technology/hardware"/>
    <n v="8.1956399999999991"/>
    <n v="422.02059732234807"/>
    <x v="2"/>
    <x v="3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4:44:01"/>
    <b v="1"/>
    <n v="183"/>
    <b v="1"/>
    <s v="technology/hardware"/>
    <n v="2.3490000000000002"/>
    <n v="64.180327868852459"/>
    <x v="2"/>
    <x v="3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18:03:34"/>
    <b v="1"/>
    <n v="4562"/>
    <b v="1"/>
    <s v="technology/hardware"/>
    <n v="4.9491375"/>
    <n v="173.57781674704077"/>
    <x v="2"/>
    <x v="30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4T23:08:59"/>
    <b v="1"/>
    <n v="26457"/>
    <b v="1"/>
    <s v="technology/hardware"/>
    <n v="78.137822333333332"/>
    <n v="88.601680840609291"/>
    <x v="2"/>
    <x v="30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16:02:43"/>
    <b v="1"/>
    <n v="162"/>
    <b v="1"/>
    <s v="technology/hardware"/>
    <n v="1.1300013888888889"/>
    <n v="50.222283950617282"/>
    <x v="2"/>
    <x v="30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16:08:19"/>
    <b v="1"/>
    <n v="479"/>
    <b v="1"/>
    <s v="technology/hardware"/>
    <n v="9.2154220000000002"/>
    <n v="192.38876826722338"/>
    <x v="2"/>
    <x v="3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3T23:00:00"/>
    <b v="1"/>
    <n v="426"/>
    <b v="1"/>
    <s v="technology/hardware"/>
    <n v="1.2510239999999999"/>
    <n v="73.416901408450698"/>
    <x v="2"/>
    <x v="3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3:46:49"/>
    <b v="1"/>
    <n v="450"/>
    <b v="1"/>
    <s v="technology/hardware"/>
    <n v="1.0224343076923077"/>
    <n v="147.68495555555555"/>
    <x v="2"/>
    <x v="3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2:00:21"/>
    <b v="1"/>
    <n v="1780"/>
    <b v="1"/>
    <s v="technology/hardware"/>
    <n v="4.8490975000000001"/>
    <n v="108.96848314606741"/>
    <x v="2"/>
    <x v="3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18:04:00"/>
    <b v="1"/>
    <n v="122"/>
    <b v="1"/>
    <s v="technology/hardware"/>
    <n v="1.9233333333333333"/>
    <n v="23.647540983606557"/>
    <x v="2"/>
    <x v="3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3T20:41:37"/>
    <b v="1"/>
    <n v="95"/>
    <b v="1"/>
    <s v="technology/hardware"/>
    <n v="2.8109999999999999"/>
    <n v="147.94736842105263"/>
    <x v="2"/>
    <x v="3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08:39:32"/>
    <b v="1"/>
    <n v="325"/>
    <b v="1"/>
    <s v="technology/hardware"/>
    <n v="1.2513700000000001"/>
    <n v="385.03692307692307"/>
    <x v="2"/>
    <x v="30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05:05:53"/>
    <b v="1"/>
    <n v="353"/>
    <b v="1"/>
    <s v="technology/hardware"/>
    <n v="1.61459"/>
    <n v="457.39093484419266"/>
    <x v="2"/>
    <x v="3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2T22:00:00"/>
    <b v="1"/>
    <n v="105"/>
    <b v="1"/>
    <s v="technology/hardware"/>
    <n v="5.8535000000000004"/>
    <n v="222.99047619047619"/>
    <x v="2"/>
    <x v="3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0T23:25:46"/>
    <b v="1"/>
    <n v="729"/>
    <b v="1"/>
    <s v="technology/hardware"/>
    <n v="2.0114999999999998"/>
    <n v="220.74074074074073"/>
    <x v="2"/>
    <x v="30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0T22:59:00"/>
    <b v="1"/>
    <n v="454"/>
    <b v="1"/>
    <s v="technology/hardware"/>
    <n v="1.3348307999999998"/>
    <n v="73.503898678414089"/>
    <x v="2"/>
    <x v="3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3:31:59"/>
    <b v="1"/>
    <n v="539"/>
    <b v="1"/>
    <s v="technology/hardware"/>
    <n v="1.2024900000000001"/>
    <n v="223.09647495361781"/>
    <x v="2"/>
    <x v="30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16:55:00"/>
    <b v="1"/>
    <n v="79"/>
    <b v="1"/>
    <s v="technology/hardware"/>
    <n v="1.2616666666666667"/>
    <n v="47.911392405063289"/>
    <x v="2"/>
    <x v="3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6T19:31:21"/>
    <b v="1"/>
    <n v="94"/>
    <b v="1"/>
    <s v="technology/hardware"/>
    <n v="3.6120000000000001"/>
    <n v="96.063829787234042"/>
    <x v="2"/>
    <x v="30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18:54:56"/>
    <b v="1"/>
    <n v="625"/>
    <b v="1"/>
    <s v="technology/hardware"/>
    <n v="2.26239013671875"/>
    <n v="118.6144"/>
    <x v="2"/>
    <x v="30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8T20:00:00"/>
    <b v="1"/>
    <n v="508"/>
    <b v="1"/>
    <s v="technology/hardware"/>
    <n v="1.2035"/>
    <n v="118.45472440944881"/>
    <x v="2"/>
    <x v="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0:00:00"/>
    <b v="1"/>
    <n v="531"/>
    <b v="1"/>
    <s v="technology/hardware"/>
    <n v="3.0418799999999999"/>
    <n v="143.21468926553672"/>
    <x v="2"/>
    <x v="3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5T20:58:38"/>
    <b v="1"/>
    <n v="158"/>
    <b v="1"/>
    <s v="technology/hardware"/>
    <n v="1.7867599999999999"/>
    <n v="282.71518987341773"/>
    <x v="2"/>
    <x v="30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1:58:00"/>
    <b v="1"/>
    <n v="508"/>
    <b v="1"/>
    <s v="technology/hardware"/>
    <n v="3.868199871794872"/>
    <n v="593.93620078740162"/>
    <x v="2"/>
    <x v="3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8T20:00:00"/>
    <b v="1"/>
    <n v="644"/>
    <b v="1"/>
    <s v="technology/hardware"/>
    <n v="2.1103642500000004"/>
    <n v="262.15704968944101"/>
    <x v="2"/>
    <x v="3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15:45:19"/>
    <b v="1"/>
    <n v="848"/>
    <b v="1"/>
    <s v="technology/hardware"/>
    <n v="1.3166833333333334"/>
    <n v="46.580778301886795"/>
    <x v="2"/>
    <x v="30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1:02:33"/>
    <b v="1"/>
    <n v="429"/>
    <b v="1"/>
    <s v="technology/hardware"/>
    <n v="3.0047639999999998"/>
    <n v="70.041118881118877"/>
    <x v="2"/>
    <x v="3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3:00:00"/>
    <b v="1"/>
    <n v="204"/>
    <b v="1"/>
    <s v="technology/hardware"/>
    <n v="4.2051249999999998"/>
    <n v="164.90686274509804"/>
    <x v="2"/>
    <x v="3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1-30T23:59:00"/>
    <b v="1"/>
    <n v="379"/>
    <b v="1"/>
    <s v="technology/hardware"/>
    <n v="1.362168"/>
    <n v="449.26385224274406"/>
    <x v="2"/>
    <x v="3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18:15:03"/>
    <b v="1"/>
    <n v="271"/>
    <b v="1"/>
    <s v="technology/hardware"/>
    <n v="2.4817133333333334"/>
    <n v="27.472841328413285"/>
    <x v="2"/>
    <x v="3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08:37:07"/>
    <b v="0"/>
    <n v="120"/>
    <b v="1"/>
    <s v="technology/hardware"/>
    <n v="1.8186315789473684"/>
    <n v="143.97499999999999"/>
    <x v="2"/>
    <x v="3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1:59:34"/>
    <b v="0"/>
    <n v="140"/>
    <b v="1"/>
    <s v="technology/hardware"/>
    <n v="1.2353000000000001"/>
    <n v="88.23571428571428"/>
    <x v="2"/>
    <x v="3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0T23:59:00"/>
    <b v="0"/>
    <n v="193"/>
    <b v="1"/>
    <s v="technology/hardware"/>
    <n v="5.0620938628158845"/>
    <n v="36.326424870466319"/>
    <x v="2"/>
    <x v="3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1:25:14"/>
    <b v="0"/>
    <n v="180"/>
    <b v="1"/>
    <s v="technology/hardware"/>
    <n v="1.0821333333333334"/>
    <n v="90.177777777777777"/>
    <x v="2"/>
    <x v="3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8T21:07:27"/>
    <b v="0"/>
    <n v="263"/>
    <b v="1"/>
    <s v="technology/hardware"/>
    <n v="8.1918387755102042"/>
    <n v="152.62361216730039"/>
    <x v="2"/>
    <x v="3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2T23:07:24"/>
    <b v="0"/>
    <n v="217"/>
    <b v="1"/>
    <s v="technology/hardware"/>
    <n v="1.2110000000000001"/>
    <n v="55.806451612903224"/>
    <x v="2"/>
    <x v="30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6T19:00:00"/>
    <b v="0"/>
    <n v="443"/>
    <b v="1"/>
    <s v="technology/hardware"/>
    <n v="1.0299897959183673"/>
    <n v="227.85327313769753"/>
    <x v="2"/>
    <x v="3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0:38:11"/>
    <b v="0"/>
    <n v="1373"/>
    <b v="1"/>
    <s v="technology/hardware"/>
    <n v="1.4833229411764706"/>
    <n v="91.82989803350327"/>
    <x v="2"/>
    <x v="30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17:59:00"/>
    <b v="0"/>
    <n v="742"/>
    <b v="1"/>
    <s v="technology/hardware"/>
    <n v="1.2019070000000001"/>
    <n v="80.991037735849048"/>
    <x v="2"/>
    <x v="3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0T20:42:58"/>
    <b v="0"/>
    <n v="170"/>
    <b v="1"/>
    <s v="technology/hardware"/>
    <n v="4.7327000000000004"/>
    <n v="278.39411764705881"/>
    <x v="2"/>
    <x v="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5T19:32:17"/>
    <b v="0"/>
    <n v="242"/>
    <b v="1"/>
    <s v="technology/hardware"/>
    <n v="1.303625"/>
    <n v="43.095041322314053"/>
    <x v="2"/>
    <x v="3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19T21:00:53"/>
    <b v="0"/>
    <n v="541"/>
    <b v="1"/>
    <s v="technology/hardware"/>
    <n v="3.5304799999999998"/>
    <n v="326.29205175600737"/>
    <x v="2"/>
    <x v="30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0:49:11"/>
    <b v="0"/>
    <n v="121"/>
    <b v="1"/>
    <s v="technology/hardware"/>
    <n v="1.0102"/>
    <n v="41.743801652892564"/>
    <x v="2"/>
    <x v="3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07:30:10"/>
    <b v="0"/>
    <n v="621"/>
    <b v="1"/>
    <s v="technology/hardware"/>
    <n v="1.1359142857142857"/>
    <n v="64.020933977455712"/>
    <x v="2"/>
    <x v="3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2T23:00:00"/>
    <b v="0"/>
    <n v="101"/>
    <b v="1"/>
    <s v="technology/hardware"/>
    <n v="1.6741666666666666"/>
    <n v="99.455445544554451"/>
    <x v="2"/>
    <x v="3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3:15:42"/>
    <b v="0"/>
    <n v="554"/>
    <b v="1"/>
    <s v="technology/hardware"/>
    <n v="1.5345200000000001"/>
    <n v="138.49458483754512"/>
    <x v="2"/>
    <x v="30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06:52:12"/>
    <b v="0"/>
    <n v="666"/>
    <b v="1"/>
    <s v="technology/hardware"/>
    <n v="2.022322"/>
    <n v="45.547792792792798"/>
    <x v="2"/>
    <x v="30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15:00:00"/>
    <b v="0"/>
    <n v="410"/>
    <b v="1"/>
    <s v="technology/hardware"/>
    <n v="1.6828125"/>
    <n v="10.507317073170732"/>
    <x v="2"/>
    <x v="3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16:59:00"/>
    <b v="0"/>
    <n v="375"/>
    <b v="1"/>
    <s v="technology/hardware"/>
    <n v="1.4345666666666668"/>
    <n v="114.76533333333333"/>
    <x v="2"/>
    <x v="3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0:25:50"/>
    <b v="0"/>
    <n v="1364"/>
    <b v="1"/>
    <s v="technology/hardware"/>
    <n v="1.964"/>
    <n v="35.997067448680355"/>
    <x v="2"/>
    <x v="3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3:20:54"/>
    <b v="0"/>
    <n v="35"/>
    <b v="1"/>
    <s v="technology/hardware"/>
    <n v="1.0791999999999999"/>
    <n v="154.17142857142858"/>
    <x v="2"/>
    <x v="3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3:11:38"/>
    <b v="0"/>
    <n v="203"/>
    <b v="1"/>
    <s v="technology/hardware"/>
    <n v="1.14977"/>
    <n v="566.38916256157631"/>
    <x v="2"/>
    <x v="30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2:35:01"/>
    <b v="0"/>
    <n v="49"/>
    <b v="1"/>
    <s v="technology/hardware"/>
    <n v="1.4804999999999999"/>
    <n v="120.85714285714286"/>
    <x v="2"/>
    <x v="30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07:00:00"/>
    <b v="0"/>
    <n v="5812"/>
    <b v="1"/>
    <s v="technology/hardware"/>
    <n v="1.9116676082790633"/>
    <n v="86.163845492085343"/>
    <x v="2"/>
    <x v="3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3:00:29"/>
    <b v="0"/>
    <n v="1556"/>
    <b v="1"/>
    <s v="technology/hardware"/>
    <n v="1.99215125"/>
    <n v="51.212114395886893"/>
    <x v="2"/>
    <x v="30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3:31:23"/>
    <b v="0"/>
    <n v="65"/>
    <b v="1"/>
    <s v="technology/hardware"/>
    <n v="2.1859999999999999"/>
    <n v="67.261538461538464"/>
    <x v="2"/>
    <x v="30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15:29:36"/>
    <b v="0"/>
    <n v="10"/>
    <b v="1"/>
    <s v="technology/hardware"/>
    <n v="1.2686868686868686"/>
    <n v="62.8"/>
    <x v="2"/>
    <x v="3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15:11:55"/>
    <b v="0"/>
    <n v="76"/>
    <b v="1"/>
    <s v="technology/hardware"/>
    <n v="1.0522388"/>
    <n v="346.13118421052633"/>
    <x v="2"/>
    <x v="30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18:19:51"/>
    <b v="0"/>
    <n v="263"/>
    <b v="1"/>
    <s v="technology/hardware"/>
    <n v="1.2840666000000001"/>
    <n v="244.11912547528519"/>
    <x v="2"/>
    <x v="3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0:45:23"/>
    <b v="0"/>
    <n v="1530"/>
    <b v="1"/>
    <s v="technology/hardware"/>
    <n v="3.1732719999999999"/>
    <n v="259.25424836601309"/>
    <x v="2"/>
    <x v="3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1:41:24"/>
    <b v="0"/>
    <n v="278"/>
    <b v="1"/>
    <s v="technology/hardware"/>
    <n v="2.8073000000000001"/>
    <n v="201.96402877697841"/>
    <x v="2"/>
    <x v="3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08:57:12"/>
    <b v="0"/>
    <n v="350"/>
    <b v="1"/>
    <s v="technology/hardware"/>
    <n v="1.1073146853146854"/>
    <n v="226.20857142857142"/>
    <x v="2"/>
    <x v="30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1:01:58"/>
    <b v="0"/>
    <n v="470"/>
    <b v="1"/>
    <s v="technology/hardware"/>
    <n v="1.5260429999999998"/>
    <n v="324.69"/>
    <x v="2"/>
    <x v="30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4:49:42"/>
    <b v="0"/>
    <n v="3"/>
    <b v="1"/>
    <s v="technology/hardware"/>
    <n v="1.0249999999999999"/>
    <n v="205"/>
    <x v="2"/>
    <x v="30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1:21:28"/>
    <b v="0"/>
    <n v="8200"/>
    <b v="1"/>
    <s v="technology/hardware"/>
    <n v="16.783738373837384"/>
    <n v="20.465926829268295"/>
    <x v="2"/>
    <x v="30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16:08:09"/>
    <b v="0"/>
    <n v="8359"/>
    <b v="1"/>
    <s v="technology/hardware"/>
    <n v="5.4334915642458101"/>
    <n v="116.35303146309367"/>
    <x v="2"/>
    <x v="3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16:00:00"/>
    <b v="0"/>
    <n v="188"/>
    <b v="1"/>
    <s v="technology/hardware"/>
    <n v="1.1550800000000001"/>
    <n v="307.20212765957444"/>
    <x v="2"/>
    <x v="3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3:30:57"/>
    <b v="0"/>
    <n v="48"/>
    <b v="1"/>
    <s v="technology/hardware"/>
    <n v="1.3120499999999999"/>
    <n v="546.6875"/>
    <x v="2"/>
    <x v="3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4:00:00"/>
    <b v="0"/>
    <n v="607"/>
    <b v="1"/>
    <s v="technology/hardware"/>
    <n v="2.8816999999999999"/>
    <n v="47.474464579901152"/>
    <x v="2"/>
    <x v="3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18:58:20"/>
    <b v="0"/>
    <n v="50"/>
    <b v="1"/>
    <s v="technology/hardware"/>
    <n v="5.0780000000000003"/>
    <n v="101.56"/>
    <x v="2"/>
    <x v="3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5T23:59:00"/>
    <b v="0"/>
    <n v="55"/>
    <b v="1"/>
    <s v="music/indie rock"/>
    <n v="1.1457142857142857"/>
    <n v="72.909090909090907"/>
    <x v="4"/>
    <x v="14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3T22:53:16"/>
    <b v="0"/>
    <n v="38"/>
    <b v="1"/>
    <s v="music/indie rock"/>
    <n v="1.1073333333333333"/>
    <n v="43.710526315789473"/>
    <x v="4"/>
    <x v="14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2:19:55"/>
    <b v="0"/>
    <n v="25"/>
    <b v="1"/>
    <s v="music/indie rock"/>
    <n v="1.1333333333333333"/>
    <n v="34"/>
    <x v="4"/>
    <x v="14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1:59:00"/>
    <b v="0"/>
    <n v="46"/>
    <b v="1"/>
    <s v="music/indie rock"/>
    <n v="1.0833333333333333"/>
    <n v="70.652173913043484"/>
    <x v="4"/>
    <x v="1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15:03:07"/>
    <b v="0"/>
    <n v="83"/>
    <b v="1"/>
    <s v="music/indie rock"/>
    <n v="1.2353333333333334"/>
    <n v="89.301204819277103"/>
    <x v="4"/>
    <x v="1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3T23:59:00"/>
    <b v="0"/>
    <n v="35"/>
    <b v="1"/>
    <s v="music/indie rock"/>
    <n v="1.0069999999999999"/>
    <n v="115.08571428571429"/>
    <x v="4"/>
    <x v="1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7T23:54:18"/>
    <b v="0"/>
    <n v="25"/>
    <b v="1"/>
    <s v="music/indie rock"/>
    <n v="1.0353333333333334"/>
    <n v="62.12"/>
    <x v="4"/>
    <x v="14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0T22:59:00"/>
    <b v="0"/>
    <n v="75"/>
    <b v="1"/>
    <s v="music/indie rock"/>
    <n v="1.1551066666666667"/>
    <n v="46.204266666666669"/>
    <x v="4"/>
    <x v="14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1T20:49:54"/>
    <b v="0"/>
    <n v="62"/>
    <b v="1"/>
    <s v="music/indie rock"/>
    <n v="1.2040040000000001"/>
    <n v="48.54854838709678"/>
    <x v="4"/>
    <x v="1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4:09:15"/>
    <b v="0"/>
    <n v="160"/>
    <b v="1"/>
    <s v="music/indie rock"/>
    <n v="1.1504037499999999"/>
    <n v="57.520187499999999"/>
    <x v="4"/>
    <x v="14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15:00:00"/>
    <b v="0"/>
    <n v="246"/>
    <b v="1"/>
    <s v="music/indie rock"/>
    <n v="1.2046777777777777"/>
    <n v="88.147154471544724"/>
    <x v="4"/>
    <x v="14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1:58:52"/>
    <b v="0"/>
    <n v="55"/>
    <b v="1"/>
    <s v="music/indie rock"/>
    <n v="1.0128333333333333"/>
    <n v="110.49090909090908"/>
    <x v="4"/>
    <x v="1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16:30:32"/>
    <b v="0"/>
    <n v="23"/>
    <b v="1"/>
    <s v="music/indie rock"/>
    <n v="1.0246666666666666"/>
    <n v="66.826086956521735"/>
    <x v="4"/>
    <x v="14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4T22:00:00"/>
    <b v="0"/>
    <n v="72"/>
    <b v="1"/>
    <s v="music/indie rock"/>
    <n v="1.2054285714285715"/>
    <n v="58.597222222222221"/>
    <x v="4"/>
    <x v="1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2:36:13"/>
    <b v="0"/>
    <n v="22"/>
    <b v="1"/>
    <s v="music/indie rock"/>
    <n v="1"/>
    <n v="113.63636363636364"/>
    <x v="4"/>
    <x v="1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5T22:59:00"/>
    <b v="0"/>
    <n v="14"/>
    <b v="1"/>
    <s v="music/indie rock"/>
    <n v="1.0166666666666666"/>
    <n v="43.571428571428569"/>
    <x v="4"/>
    <x v="14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0:02:15"/>
    <b v="0"/>
    <n v="38"/>
    <b v="1"/>
    <s v="music/indie rock"/>
    <n v="1"/>
    <n v="78.94736842105263"/>
    <x v="4"/>
    <x v="14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7T21:43:55"/>
    <b v="0"/>
    <n v="32"/>
    <b v="1"/>
    <s v="music/indie rock"/>
    <n v="1.0033333333333334"/>
    <n v="188.125"/>
    <x v="4"/>
    <x v="14"/>
    <x v="5"/>
  </r>
  <r>
    <n v="2099"/>
    <s v="Roosevelt Died."/>
    <s v="Our tour van died, we need help!"/>
    <n v="3000"/>
    <n v="3971"/>
    <x v="0"/>
    <x v="0"/>
    <s v="USD"/>
    <n v="1435808400"/>
    <n v="1434650084"/>
    <x v="2099"/>
    <d v="2015-07-01T22:40:00"/>
    <b v="0"/>
    <n v="63"/>
    <b v="1"/>
    <s v="music/indie rock"/>
    <n v="1.3236666666666668"/>
    <n v="63.031746031746032"/>
    <x v="4"/>
    <x v="14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29T22:59:00"/>
    <b v="0"/>
    <n v="27"/>
    <b v="1"/>
    <s v="music/indie rock"/>
    <n v="1.3666666666666667"/>
    <n v="30.37037037037037"/>
    <x v="4"/>
    <x v="14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2T22:35:14"/>
    <b v="0"/>
    <n v="44"/>
    <b v="1"/>
    <s v="music/indie rock"/>
    <n v="1.1325000000000001"/>
    <n v="51.477272727272727"/>
    <x v="4"/>
    <x v="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15:50:48"/>
    <b v="0"/>
    <n v="38"/>
    <b v="1"/>
    <s v="music/indie rock"/>
    <n v="1.36"/>
    <n v="35.789473684210527"/>
    <x v="4"/>
    <x v="14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4:07:07"/>
    <b v="0"/>
    <n v="115"/>
    <b v="1"/>
    <s v="music/indie rock"/>
    <n v="1.4612318374694613"/>
    <n v="98.817391304347822"/>
    <x v="4"/>
    <x v="14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0T19:00:00"/>
    <b v="0"/>
    <n v="37"/>
    <b v="1"/>
    <s v="music/indie rock"/>
    <n v="1.2949999999999999"/>
    <n v="28"/>
    <x v="4"/>
    <x v="1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0T23:00:00"/>
    <b v="0"/>
    <n v="99"/>
    <b v="1"/>
    <s v="music/indie rock"/>
    <n v="2.54"/>
    <n v="51.313131313131315"/>
    <x v="4"/>
    <x v="1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0:09:34"/>
    <b v="0"/>
    <n v="44"/>
    <b v="1"/>
    <s v="music/indie rock"/>
    <n v="1.0704545454545455"/>
    <n v="53.522727272727273"/>
    <x v="4"/>
    <x v="1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3:03:13"/>
    <b v="0"/>
    <n v="58"/>
    <b v="1"/>
    <s v="music/indie rock"/>
    <n v="1.0773299999999999"/>
    <n v="37.149310344827583"/>
    <x v="4"/>
    <x v="14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09T22:55:00"/>
    <b v="0"/>
    <n v="191"/>
    <b v="1"/>
    <s v="music/indie rock"/>
    <n v="1.0731250000000001"/>
    <n v="89.895287958115176"/>
    <x v="4"/>
    <x v="14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2:00:17"/>
    <b v="0"/>
    <n v="40"/>
    <b v="1"/>
    <s v="music/indie rock"/>
    <n v="1.06525"/>
    <n v="106.52500000000001"/>
    <x v="4"/>
    <x v="14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7T23:59:00"/>
    <b v="0"/>
    <n v="38"/>
    <b v="1"/>
    <s v="music/indie rock"/>
    <n v="1.0035000000000001"/>
    <n v="52.815789473684212"/>
    <x v="4"/>
    <x v="14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4T20:00:00"/>
    <b v="0"/>
    <n v="39"/>
    <b v="1"/>
    <s v="music/indie rock"/>
    <n v="1.0649999999999999"/>
    <n v="54.615384615384613"/>
    <x v="4"/>
    <x v="14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17:16:33"/>
    <b v="0"/>
    <n v="11"/>
    <b v="1"/>
    <s v="music/indie rock"/>
    <n v="1"/>
    <n v="27.272727272727273"/>
    <x v="4"/>
    <x v="14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15:46:16"/>
    <b v="0"/>
    <n v="107"/>
    <b v="1"/>
    <s v="music/indie rock"/>
    <n v="1.0485714285714285"/>
    <n v="68.598130841121488"/>
    <x v="4"/>
    <x v="14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8T23:59:00"/>
    <b v="0"/>
    <n v="147"/>
    <b v="1"/>
    <s v="music/indie rock"/>
    <n v="1.0469999999999999"/>
    <n v="35.612244897959187"/>
    <x v="4"/>
    <x v="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19T20:56:41"/>
    <b v="0"/>
    <n v="36"/>
    <b v="1"/>
    <s v="music/indie rock"/>
    <n v="2.2566666666666668"/>
    <n v="94.027777777777771"/>
    <x v="4"/>
    <x v="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3:40:03"/>
    <b v="0"/>
    <n v="92"/>
    <b v="1"/>
    <s v="music/indie rock"/>
    <n v="1.0090416666666666"/>
    <n v="526.45652173913038"/>
    <x v="4"/>
    <x v="14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6T23:59:00"/>
    <b v="0"/>
    <n v="35"/>
    <b v="1"/>
    <s v="music/indie rock"/>
    <n v="1.4775"/>
    <n v="50.657142857142858"/>
    <x v="4"/>
    <x v="14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15:08:56"/>
    <b v="0"/>
    <n v="17"/>
    <b v="1"/>
    <s v="music/indie rock"/>
    <n v="1.3461099999999999"/>
    <n v="79.182941176470578"/>
    <x v="4"/>
    <x v="14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5T22:07:25"/>
    <b v="0"/>
    <n v="22"/>
    <b v="1"/>
    <s v="music/indie rock"/>
    <n v="1.0075000000000001"/>
    <n v="91.590909090909093"/>
    <x v="4"/>
    <x v="14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18:08:56"/>
    <b v="0"/>
    <n v="69"/>
    <b v="1"/>
    <s v="music/indie rock"/>
    <n v="1.00880375"/>
    <n v="116.96275362318841"/>
    <x v="4"/>
    <x v="14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2:49:08"/>
    <b v="0"/>
    <n v="10"/>
    <b v="0"/>
    <s v="games/video games"/>
    <n v="5.6800000000000002E-3"/>
    <n v="28.4"/>
    <x v="6"/>
    <x v="17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2:12:49"/>
    <b v="0"/>
    <n v="3"/>
    <b v="0"/>
    <s v="games/video games"/>
    <n v="3.875E-3"/>
    <n v="103.33333333333333"/>
    <x v="6"/>
    <x v="17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1:59:00"/>
    <b v="0"/>
    <n v="5"/>
    <b v="0"/>
    <s v="games/video games"/>
    <n v="0.1"/>
    <n v="10"/>
    <x v="6"/>
    <x v="17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0:00:00"/>
    <b v="0"/>
    <n v="5"/>
    <b v="0"/>
    <s v="games/video games"/>
    <n v="0.10454545454545454"/>
    <n v="23"/>
    <x v="6"/>
    <x v="17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4T19:33:53"/>
    <b v="0"/>
    <n v="27"/>
    <b v="0"/>
    <s v="games/video games"/>
    <n v="1.4200000000000001E-2"/>
    <n v="31.555555555555557"/>
    <x v="6"/>
    <x v="17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18:21:27"/>
    <b v="0"/>
    <n v="2"/>
    <b v="0"/>
    <s v="games/video games"/>
    <n v="5.0000000000000001E-4"/>
    <n v="5"/>
    <x v="6"/>
    <x v="1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06:07:43"/>
    <b v="0"/>
    <n v="236"/>
    <b v="0"/>
    <s v="games/video games"/>
    <n v="0.28842857142857142"/>
    <n v="34.220338983050844"/>
    <x v="6"/>
    <x v="1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3:32:49"/>
    <b v="0"/>
    <n v="1"/>
    <b v="0"/>
    <s v="games/video games"/>
    <n v="1.6666666666666668E-3"/>
    <n v="25"/>
    <x v="6"/>
    <x v="1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09T19:35:00"/>
    <b v="0"/>
    <n v="12"/>
    <b v="0"/>
    <s v="games/video games"/>
    <n v="0.11799999999999999"/>
    <n v="19.666666666666668"/>
    <x v="6"/>
    <x v="17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5T21:04:23"/>
    <b v="0"/>
    <n v="4"/>
    <b v="0"/>
    <s v="games/video games"/>
    <n v="2.0238095238095236E-3"/>
    <n v="21.25"/>
    <x v="6"/>
    <x v="17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1T23:58:11"/>
    <b v="0"/>
    <n v="3"/>
    <b v="0"/>
    <s v="games/video games"/>
    <n v="0.05"/>
    <n v="8.3333333333333339"/>
    <x v="6"/>
    <x v="17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06:41:32"/>
    <b v="0"/>
    <n v="99"/>
    <b v="0"/>
    <s v="games/video games"/>
    <n v="2.1129899999999997E-2"/>
    <n v="21.34333333333333"/>
    <x v="6"/>
    <x v="17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1:59:00"/>
    <b v="0"/>
    <n v="3"/>
    <b v="0"/>
    <s v="games/video games"/>
    <n v="1.6E-2"/>
    <n v="5.333333333333333"/>
    <x v="6"/>
    <x v="17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16:16:31"/>
    <b v="0"/>
    <n v="3"/>
    <b v="0"/>
    <s v="games/video games"/>
    <n v="1.7333333333333333E-2"/>
    <n v="34.666666666666664"/>
    <x v="6"/>
    <x v="1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18:07:13"/>
    <b v="0"/>
    <n v="22"/>
    <b v="0"/>
    <s v="games/video games"/>
    <n v="9.5600000000000004E-2"/>
    <n v="21.727272727272727"/>
    <x v="6"/>
    <x v="17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07:13:06"/>
    <b v="0"/>
    <n v="4"/>
    <b v="0"/>
    <s v="games/video games"/>
    <n v="5.9612499999999998E-4"/>
    <n v="11.922499999999999"/>
    <x v="6"/>
    <x v="17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3:30:29"/>
    <b v="0"/>
    <n v="534"/>
    <b v="0"/>
    <s v="games/video games"/>
    <n v="0.28405999999999998"/>
    <n v="26.59737827715356"/>
    <x v="6"/>
    <x v="17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8T20:18:59"/>
    <b v="0"/>
    <n v="12"/>
    <b v="0"/>
    <s v="games/video games"/>
    <n v="0.128"/>
    <n v="10.666666666666666"/>
    <x v="6"/>
    <x v="17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3:00:08"/>
    <b v="0"/>
    <n v="56"/>
    <b v="0"/>
    <s v="games/video games"/>
    <n v="5.4199999999999998E-2"/>
    <n v="29.035714285714285"/>
    <x v="6"/>
    <x v="17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15:00:24"/>
    <b v="0"/>
    <n v="11"/>
    <b v="0"/>
    <s v="games/video games"/>
    <n v="1.1199999999999999E-3"/>
    <n v="50.909090909090907"/>
    <x v="6"/>
    <x v="17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1:39:19"/>
    <b v="0"/>
    <n v="0"/>
    <b v="0"/>
    <s v="games/video games"/>
    <n v="0"/>
    <e v="#DIV/0!"/>
    <x v="6"/>
    <x v="17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1:50:10"/>
    <b v="0"/>
    <n v="12"/>
    <b v="0"/>
    <s v="games/video games"/>
    <n v="5.7238095238095241E-2"/>
    <n v="50.083333333333336"/>
    <x v="6"/>
    <x v="17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4:00:00"/>
    <b v="0"/>
    <n v="5"/>
    <b v="0"/>
    <s v="games/video games"/>
    <n v="0.1125"/>
    <n v="45"/>
    <x v="6"/>
    <x v="17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08:07:20"/>
    <b v="0"/>
    <n v="24"/>
    <b v="0"/>
    <s v="games/video games"/>
    <n v="1.7098591549295775E-2"/>
    <n v="25.291666666666668"/>
    <x v="6"/>
    <x v="17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1:41:54"/>
    <b v="0"/>
    <n v="89"/>
    <b v="0"/>
    <s v="games/video games"/>
    <n v="0.30433333333333334"/>
    <n v="51.292134831460672"/>
    <x v="6"/>
    <x v="17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1:18:30"/>
    <b v="0"/>
    <n v="1"/>
    <b v="0"/>
    <s v="games/video games"/>
    <n v="2.0000000000000001E-4"/>
    <n v="1"/>
    <x v="6"/>
    <x v="17"/>
    <x v="2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3:05:48"/>
    <b v="0"/>
    <n v="55"/>
    <b v="0"/>
    <s v="games/video games"/>
    <n v="6.9641025641025639E-3"/>
    <n v="49.381818181818183"/>
    <x v="6"/>
    <x v="17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1:36:22"/>
    <b v="0"/>
    <n v="2"/>
    <b v="0"/>
    <s v="games/video games"/>
    <n v="0.02"/>
    <n v="1"/>
    <x v="6"/>
    <x v="1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0T19:00:00"/>
    <b v="0"/>
    <n v="0"/>
    <b v="0"/>
    <s v="games/video games"/>
    <n v="0"/>
    <e v="#DIV/0!"/>
    <x v="6"/>
    <x v="17"/>
    <x v="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1:49:59"/>
    <b v="0"/>
    <n v="4"/>
    <b v="0"/>
    <s v="games/video games"/>
    <n v="8.0999999999999996E-3"/>
    <n v="101.25"/>
    <x v="6"/>
    <x v="17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15:20:14"/>
    <b v="0"/>
    <n v="6"/>
    <b v="0"/>
    <s v="games/video games"/>
    <n v="2.6222222222222224E-3"/>
    <n v="19.666666666666668"/>
    <x v="6"/>
    <x v="17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3:58:29"/>
    <b v="0"/>
    <n v="4"/>
    <b v="0"/>
    <s v="games/video games"/>
    <n v="1.6666666666666668E-3"/>
    <n v="12.5"/>
    <x v="6"/>
    <x v="17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2:59:00"/>
    <b v="0"/>
    <n v="4"/>
    <b v="0"/>
    <s v="games/video games"/>
    <n v="9.1244548809124457E-5"/>
    <n v="8.5"/>
    <x v="6"/>
    <x v="17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0:10:27"/>
    <b v="0"/>
    <n v="2"/>
    <b v="0"/>
    <s v="games/video games"/>
    <n v="8.0000000000000002E-3"/>
    <n v="1"/>
    <x v="6"/>
    <x v="1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1:56:25"/>
    <b v="0"/>
    <n v="5"/>
    <b v="0"/>
    <s v="games/video games"/>
    <n v="2.3E-2"/>
    <n v="23"/>
    <x v="6"/>
    <x v="17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15:30:06"/>
    <b v="0"/>
    <n v="83"/>
    <b v="0"/>
    <s v="games/video games"/>
    <n v="2.6660714285714284E-2"/>
    <n v="17.987951807228917"/>
    <x v="6"/>
    <x v="17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2:59:00"/>
    <b v="0"/>
    <n v="57"/>
    <b v="0"/>
    <s v="games/video games"/>
    <n v="0.28192"/>
    <n v="370.94736842105266"/>
    <x v="6"/>
    <x v="17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15:29:34"/>
    <b v="0"/>
    <n v="311"/>
    <b v="0"/>
    <s v="games/video games"/>
    <n v="6.5900366666666668E-2"/>
    <n v="63.569485530546629"/>
    <x v="6"/>
    <x v="1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2:32:54"/>
    <b v="0"/>
    <n v="2"/>
    <b v="0"/>
    <s v="games/video games"/>
    <n v="7.2222222222222219E-3"/>
    <n v="13"/>
    <x v="6"/>
    <x v="17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2:05:05"/>
    <b v="0"/>
    <n v="16"/>
    <b v="0"/>
    <s v="games/video games"/>
    <n v="8.5000000000000006E-3"/>
    <n v="5.3125"/>
    <x v="6"/>
    <x v="17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15:27:39"/>
    <b v="0"/>
    <n v="13"/>
    <b v="1"/>
    <s v="music/rock"/>
    <n v="1.1575"/>
    <n v="35.615384615384613"/>
    <x v="4"/>
    <x v="1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3:23:11"/>
    <b v="0"/>
    <n v="58"/>
    <b v="1"/>
    <s v="music/rock"/>
    <n v="1.1226666666666667"/>
    <n v="87.103448275862064"/>
    <x v="4"/>
    <x v="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7T22:50:00"/>
    <b v="0"/>
    <n v="44"/>
    <b v="1"/>
    <s v="music/rock"/>
    <n v="1.3220000000000001"/>
    <n v="75.11363636363636"/>
    <x v="4"/>
    <x v="11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4T22:59:00"/>
    <b v="0"/>
    <n v="83"/>
    <b v="1"/>
    <s v="music/rock"/>
    <n v="1.0263636363636364"/>
    <n v="68.01204819277109"/>
    <x v="4"/>
    <x v="11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0:00:35"/>
    <b v="0"/>
    <n v="117"/>
    <b v="1"/>
    <s v="music/rock"/>
    <n v="1.3864000000000001"/>
    <n v="29.623931623931625"/>
    <x v="4"/>
    <x v="11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16:06:58"/>
    <b v="0"/>
    <n v="32"/>
    <b v="1"/>
    <s v="music/rock"/>
    <n v="1.466"/>
    <n v="91.625"/>
    <x v="4"/>
    <x v="11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4T20:35:37"/>
    <b v="0"/>
    <n v="8"/>
    <b v="1"/>
    <s v="music/rock"/>
    <n v="1.2"/>
    <n v="22.5"/>
    <x v="4"/>
    <x v="11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0:00:00"/>
    <b v="0"/>
    <n v="340"/>
    <b v="1"/>
    <s v="music/rock"/>
    <n v="1.215816111111111"/>
    <n v="64.366735294117646"/>
    <x v="4"/>
    <x v="1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1:49:11"/>
    <b v="0"/>
    <n v="7"/>
    <b v="1"/>
    <s v="music/rock"/>
    <n v="1"/>
    <n v="21.857142857142858"/>
    <x v="4"/>
    <x v="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3:00:22"/>
    <b v="0"/>
    <n v="19"/>
    <b v="1"/>
    <s v="music/rock"/>
    <n v="1.8085714285714285"/>
    <n v="33.315789473684212"/>
    <x v="4"/>
    <x v="11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0:00:00"/>
    <b v="0"/>
    <n v="47"/>
    <b v="1"/>
    <s v="music/rock"/>
    <n v="1.0607500000000001"/>
    <n v="90.276595744680847"/>
    <x v="4"/>
    <x v="1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08:55:20"/>
    <b v="0"/>
    <n v="13"/>
    <b v="1"/>
    <s v="music/rock"/>
    <n v="1"/>
    <n v="76.92307692307692"/>
    <x v="4"/>
    <x v="1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09T22:59:00"/>
    <b v="0"/>
    <n v="90"/>
    <b v="1"/>
    <s v="music/rock"/>
    <n v="1.2692857142857144"/>
    <n v="59.233333333333334"/>
    <x v="4"/>
    <x v="11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08:01:47"/>
    <b v="0"/>
    <n v="63"/>
    <b v="1"/>
    <s v="music/rock"/>
    <n v="1.0297499999999999"/>
    <n v="65.38095238095238"/>
    <x v="4"/>
    <x v="11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0T19:13:06"/>
    <b v="0"/>
    <n v="26"/>
    <b v="1"/>
    <s v="music/rock"/>
    <n v="2.5"/>
    <n v="67.307692307692307"/>
    <x v="4"/>
    <x v="11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0:11:49"/>
    <b v="0"/>
    <n v="71"/>
    <b v="1"/>
    <s v="music/rock"/>
    <n v="1.2602"/>
    <n v="88.74647887323944"/>
    <x v="4"/>
    <x v="11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1:01:07"/>
    <b v="0"/>
    <n v="38"/>
    <b v="1"/>
    <s v="music/rock"/>
    <n v="1.0012000000000001"/>
    <n v="65.868421052631575"/>
    <x v="4"/>
    <x v="11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0:16:37"/>
    <b v="0"/>
    <n v="859"/>
    <b v="1"/>
    <s v="music/rock"/>
    <n v="1.3864000000000001"/>
    <n v="40.349243306169967"/>
    <x v="4"/>
    <x v="11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0T23:06:32"/>
    <b v="0"/>
    <n v="21"/>
    <b v="1"/>
    <s v="music/rock"/>
    <n v="1.6140000000000001"/>
    <n v="76.857142857142861"/>
    <x v="4"/>
    <x v="11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2:04:28"/>
    <b v="0"/>
    <n v="78"/>
    <b v="1"/>
    <s v="music/rock"/>
    <n v="1.071842"/>
    <n v="68.707820512820518"/>
    <x v="4"/>
    <x v="11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0T19:07:33"/>
    <b v="0"/>
    <n v="53"/>
    <b v="1"/>
    <s v="games/tabletop games"/>
    <n v="1.5309999999999999"/>
    <n v="57.773584905660378"/>
    <x v="6"/>
    <x v="32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16:37:05"/>
    <b v="0"/>
    <n v="356"/>
    <b v="1"/>
    <s v="games/tabletop games"/>
    <n v="5.2416666666666663"/>
    <n v="44.171348314606739"/>
    <x v="6"/>
    <x v="3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0:00:00"/>
    <b v="0"/>
    <n v="279"/>
    <b v="1"/>
    <s v="games/tabletop games"/>
    <n v="4.8927777777777779"/>
    <n v="31.566308243727597"/>
    <x v="6"/>
    <x v="32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1:00:00"/>
    <b v="1"/>
    <n v="266"/>
    <b v="1"/>
    <s v="games/tabletop games"/>
    <n v="2.8473999999999999"/>
    <n v="107.04511278195488"/>
    <x v="6"/>
    <x v="32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3:23:59"/>
    <b v="0"/>
    <n v="623"/>
    <b v="1"/>
    <s v="games/tabletop games"/>
    <n v="18.569700000000001"/>
    <n v="149.03451043338683"/>
    <x v="6"/>
    <x v="32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6T21:00:00"/>
    <b v="0"/>
    <n v="392"/>
    <b v="1"/>
    <s v="games/tabletop games"/>
    <n v="1.0967499999999999"/>
    <n v="55.956632653061227"/>
    <x v="6"/>
    <x v="32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2T22:59:00"/>
    <b v="1"/>
    <n v="3562"/>
    <b v="1"/>
    <s v="games/tabletop games"/>
    <n v="10.146425000000001"/>
    <n v="56.970381807973048"/>
    <x v="6"/>
    <x v="32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2:00:00"/>
    <b v="0"/>
    <n v="514"/>
    <b v="1"/>
    <s v="games/tabletop games"/>
    <n v="4.1217692027666546"/>
    <n v="44.056420233463037"/>
    <x v="6"/>
    <x v="32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17:00:00"/>
    <b v="0"/>
    <n v="88"/>
    <b v="1"/>
    <s v="games/tabletop games"/>
    <n v="5.0324999999999998"/>
    <n v="68.625"/>
    <x v="6"/>
    <x v="3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1:59:00"/>
    <b v="0"/>
    <n v="537"/>
    <b v="1"/>
    <s v="games/tabletop games"/>
    <n v="1.8461052631578947"/>
    <n v="65.318435754189949"/>
    <x v="6"/>
    <x v="3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15:00:27"/>
    <b v="0"/>
    <n v="25"/>
    <b v="1"/>
    <s v="games/tabletop games"/>
    <n v="1.1973333333333334"/>
    <n v="35.92"/>
    <x v="6"/>
    <x v="3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18:00:00"/>
    <b v="0"/>
    <n v="3238"/>
    <b v="1"/>
    <s v="games/tabletop games"/>
    <n v="10.812401666666668"/>
    <n v="40.070667078443485"/>
    <x v="6"/>
    <x v="3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0T23:59:00"/>
    <b v="0"/>
    <n v="897"/>
    <b v="1"/>
    <s v="games/tabletop games"/>
    <n v="4.5237333333333334"/>
    <n v="75.647714604236342"/>
    <x v="6"/>
    <x v="3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2:11:30"/>
    <b v="0"/>
    <n v="878"/>
    <b v="1"/>
    <s v="games/tabletop games"/>
    <n v="5.3737000000000004"/>
    <n v="61.203872437357631"/>
    <x v="6"/>
    <x v="32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3:31:40"/>
    <b v="0"/>
    <n v="115"/>
    <b v="1"/>
    <s v="games/tabletop games"/>
    <n v="1.2032608695652174"/>
    <n v="48.130434782608695"/>
    <x v="6"/>
    <x v="32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2:00:00"/>
    <b v="0"/>
    <n v="234"/>
    <b v="1"/>
    <s v="games/tabletop games"/>
    <n v="1.1383571428571428"/>
    <n v="68.106837606837601"/>
    <x v="6"/>
    <x v="32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09:00:59"/>
    <b v="0"/>
    <n v="4330"/>
    <b v="1"/>
    <s v="games/tabletop games"/>
    <n v="9.5103109999999997"/>
    <n v="65.891300230946882"/>
    <x v="6"/>
    <x v="32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08:20:00"/>
    <b v="0"/>
    <n v="651"/>
    <b v="1"/>
    <s v="games/tabletop games"/>
    <n v="1.3289249999999999"/>
    <n v="81.654377880184327"/>
    <x v="6"/>
    <x v="32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4:59:58"/>
    <b v="1"/>
    <n v="251"/>
    <b v="1"/>
    <s v="games/tabletop games"/>
    <n v="1.4697777777777778"/>
    <n v="52.701195219123505"/>
    <x v="6"/>
    <x v="32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5T22:00:00"/>
    <b v="0"/>
    <n v="263"/>
    <b v="1"/>
    <s v="games/tabletop games"/>
    <n v="5.4215"/>
    <n v="41.228136882129277"/>
    <x v="6"/>
    <x v="3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15:19:25"/>
    <b v="0"/>
    <n v="28"/>
    <b v="1"/>
    <s v="music/electronic music"/>
    <n v="3.8271818181818182"/>
    <n v="15.035357142857142"/>
    <x v="4"/>
    <x v="1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15:22:48"/>
    <b v="0"/>
    <n v="721"/>
    <b v="1"/>
    <s v="music/electronic music"/>
    <n v="7.0418124999999998"/>
    <n v="39.066920943134534"/>
    <x v="4"/>
    <x v="15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15:38:02"/>
    <b v="0"/>
    <n v="50"/>
    <b v="1"/>
    <s v="music/electronic music"/>
    <n v="1.0954999999999999"/>
    <n v="43.82"/>
    <x v="4"/>
    <x v="15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2:28:39"/>
    <b v="0"/>
    <n v="73"/>
    <b v="1"/>
    <s v="music/electronic music"/>
    <n v="1.3286666666666667"/>
    <n v="27.301369863013697"/>
    <x v="4"/>
    <x v="15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4:43:09"/>
    <b v="0"/>
    <n v="27"/>
    <b v="1"/>
    <s v="music/electronic music"/>
    <n v="1.52"/>
    <n v="42.222222222222221"/>
    <x v="4"/>
    <x v="1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1:10:24"/>
    <b v="0"/>
    <n v="34"/>
    <b v="1"/>
    <s v="music/electronic music"/>
    <n v="1.0272727272727273"/>
    <n v="33.235294117647058"/>
    <x v="4"/>
    <x v="15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0:39:33"/>
    <b v="0"/>
    <n v="7"/>
    <b v="1"/>
    <s v="music/electronic music"/>
    <n v="1"/>
    <n v="285.71428571428572"/>
    <x v="4"/>
    <x v="15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6T23:00:00"/>
    <b v="0"/>
    <n v="24"/>
    <b v="1"/>
    <s v="music/electronic music"/>
    <n v="1.016"/>
    <n v="42.333333333333336"/>
    <x v="4"/>
    <x v="15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18:00:00"/>
    <b v="0"/>
    <n v="15"/>
    <b v="1"/>
    <s v="music/electronic music"/>
    <n v="1.508"/>
    <n v="50.266666666666666"/>
    <x v="4"/>
    <x v="15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2:36:00"/>
    <b v="0"/>
    <n v="72"/>
    <b v="1"/>
    <s v="music/electronic music"/>
    <n v="1.11425"/>
    <n v="61.902777777777779"/>
    <x v="4"/>
    <x v="15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1:59:00"/>
    <b v="0"/>
    <n v="120"/>
    <b v="1"/>
    <s v="music/electronic music"/>
    <n v="1.956"/>
    <n v="40.75"/>
    <x v="4"/>
    <x v="15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3T20:00:00"/>
    <b v="0"/>
    <n v="123"/>
    <b v="1"/>
    <s v="music/electronic music"/>
    <n v="1.1438333333333333"/>
    <n v="55.796747967479675"/>
    <x v="4"/>
    <x v="15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4:49:39"/>
    <b v="0"/>
    <n v="1"/>
    <b v="1"/>
    <s v="music/electronic music"/>
    <n v="2"/>
    <n v="10"/>
    <x v="4"/>
    <x v="15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4:00:48"/>
    <b v="0"/>
    <n v="24"/>
    <b v="1"/>
    <s v="music/electronic music"/>
    <n v="2.9250166666666666"/>
    <n v="73.125416666666666"/>
    <x v="4"/>
    <x v="15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1:59:00"/>
    <b v="0"/>
    <n v="33"/>
    <b v="1"/>
    <s v="music/electronic music"/>
    <n v="1.5636363636363637"/>
    <n v="26.060606060606062"/>
    <x v="4"/>
    <x v="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3:02:25"/>
    <b v="0"/>
    <n v="14"/>
    <b v="1"/>
    <s v="music/electronic music"/>
    <n v="1.0566666666666666"/>
    <n v="22.642857142857142"/>
    <x v="4"/>
    <x v="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3:00:00"/>
    <b v="0"/>
    <n v="9"/>
    <b v="1"/>
    <s v="music/electronic music"/>
    <n v="1.0119047619047619"/>
    <n v="47.222222222222221"/>
    <x v="4"/>
    <x v="15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8T19:00:00"/>
    <b v="0"/>
    <n v="76"/>
    <b v="1"/>
    <s v="music/electronic music"/>
    <n v="1.2283299999999999"/>
    <n v="32.324473684210524"/>
    <x v="4"/>
    <x v="15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2:15:12"/>
    <b v="0"/>
    <n v="19"/>
    <b v="1"/>
    <s v="music/electronic music"/>
    <n v="1.0149999999999999"/>
    <n v="53.421052631578945"/>
    <x v="4"/>
    <x v="15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6T20:27:16"/>
    <b v="0"/>
    <n v="69"/>
    <b v="1"/>
    <s v="music/electronic music"/>
    <n v="1.0114285714285713"/>
    <n v="51.304347826086953"/>
    <x v="4"/>
    <x v="1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2T19:00:00"/>
    <b v="0"/>
    <n v="218"/>
    <b v="1"/>
    <s v="games/tabletop games"/>
    <n v="1.0811999999999999"/>
    <n v="37.197247706422019"/>
    <x v="6"/>
    <x v="32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3:54:07"/>
    <b v="0"/>
    <n v="30"/>
    <b v="1"/>
    <s v="games/tabletop games"/>
    <n v="1.6259999999999999"/>
    <n v="27.1"/>
    <x v="6"/>
    <x v="3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0:22:48"/>
    <b v="0"/>
    <n v="100"/>
    <b v="1"/>
    <s v="games/tabletop games"/>
    <n v="1.0580000000000001"/>
    <n v="206.31"/>
    <x v="6"/>
    <x v="3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4:00:00"/>
    <b v="0"/>
    <n v="296"/>
    <b v="1"/>
    <s v="games/tabletop games"/>
    <n v="2.4315000000000002"/>
    <n v="82.145270270270274"/>
    <x v="6"/>
    <x v="32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4:00:15"/>
    <b v="0"/>
    <n v="1204"/>
    <b v="1"/>
    <s v="games/tabletop games"/>
    <n v="9.4483338095238096"/>
    <n v="164.79651993355483"/>
    <x v="6"/>
    <x v="32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1T23:59:00"/>
    <b v="0"/>
    <n v="321"/>
    <b v="1"/>
    <s v="games/tabletop games"/>
    <n v="1.0846283333333333"/>
    <n v="60.820280373831778"/>
    <x v="6"/>
    <x v="3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15:22:35"/>
    <b v="0"/>
    <n v="301"/>
    <b v="1"/>
    <s v="games/tabletop games"/>
    <n v="1.5737692307692308"/>
    <n v="67.970099667774093"/>
    <x v="6"/>
    <x v="32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1:40:36"/>
    <b v="0"/>
    <n v="144"/>
    <b v="1"/>
    <s v="games/tabletop games"/>
    <n v="11.744899999999999"/>
    <n v="81.561805555555551"/>
    <x v="6"/>
    <x v="32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2T23:00:00"/>
    <b v="0"/>
    <n v="539"/>
    <b v="1"/>
    <s v="games/tabletop games"/>
    <n v="1.7104755366949576"/>
    <n v="25.42547309833024"/>
    <x v="6"/>
    <x v="32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16:08:47"/>
    <b v="0"/>
    <n v="498"/>
    <b v="1"/>
    <s v="games/tabletop games"/>
    <n v="1.2595294117647058"/>
    <n v="21.497991967871485"/>
    <x v="6"/>
    <x v="32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0:00:00"/>
    <b v="0"/>
    <n v="1113"/>
    <b v="1"/>
    <s v="games/tabletop games"/>
    <n v="12.121296000000001"/>
    <n v="27.226630727762803"/>
    <x v="6"/>
    <x v="32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8T22:00:00"/>
    <b v="0"/>
    <n v="988"/>
    <b v="1"/>
    <s v="games/tabletop games"/>
    <n v="4.9580000000000002"/>
    <n v="25.091093117408906"/>
    <x v="6"/>
    <x v="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3T19:00:00"/>
    <b v="0"/>
    <n v="391"/>
    <b v="1"/>
    <s v="games/tabletop games"/>
    <n v="3.3203999999999998"/>
    <n v="21.230179028132991"/>
    <x v="6"/>
    <x v="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4:47:27"/>
    <b v="0"/>
    <n v="28"/>
    <b v="1"/>
    <s v="games/tabletop games"/>
    <n v="11.65"/>
    <n v="41.607142857142854"/>
    <x v="6"/>
    <x v="32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18:31:51"/>
    <b v="0"/>
    <n v="147"/>
    <b v="1"/>
    <s v="games/tabletop games"/>
    <n v="1.5331538461538461"/>
    <n v="135.58503401360545"/>
    <x v="6"/>
    <x v="3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09:48:43"/>
    <b v="0"/>
    <n v="680"/>
    <b v="1"/>
    <s v="games/tabletop games"/>
    <n v="5.3710714285714287"/>
    <n v="22.116176470588236"/>
    <x v="6"/>
    <x v="32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2:59:00"/>
    <b v="0"/>
    <n v="983"/>
    <b v="1"/>
    <s v="games/tabletop games"/>
    <n v="3.5292777777777777"/>
    <n v="64.625635808748726"/>
    <x v="6"/>
    <x v="32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09:55:16"/>
    <b v="0"/>
    <n v="79"/>
    <b v="1"/>
    <s v="games/tabletop games"/>
    <n v="1.3740000000000001"/>
    <n v="69.569620253164558"/>
    <x v="6"/>
    <x v="32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1-30T23:02:00"/>
    <b v="0"/>
    <n v="426"/>
    <b v="1"/>
    <s v="games/tabletop games"/>
    <n v="1.2802667999999999"/>
    <n v="75.133028169014082"/>
    <x v="6"/>
    <x v="32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4:49:04"/>
    <b v="0"/>
    <n v="96"/>
    <b v="1"/>
    <s v="games/tabletop games"/>
    <n v="2.7067999999999999"/>
    <n v="140.97916666666666"/>
    <x v="6"/>
    <x v="32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4:51:40"/>
    <b v="0"/>
    <n v="163"/>
    <b v="1"/>
    <s v="games/tabletop games"/>
    <n v="8.0640000000000001"/>
    <n v="49.472392638036808"/>
    <x v="6"/>
    <x v="32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6T22:02:00"/>
    <b v="0"/>
    <n v="2525"/>
    <b v="1"/>
    <s v="games/tabletop games"/>
    <n v="13.600976000000001"/>
    <n v="53.865251485148519"/>
    <x v="6"/>
    <x v="3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2T22:00:00"/>
    <b v="0"/>
    <n v="2035"/>
    <b v="1"/>
    <s v="games/tabletop games"/>
    <n v="9302.5"/>
    <n v="4.5712530712530715"/>
    <x v="6"/>
    <x v="3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15:30:00"/>
    <b v="0"/>
    <n v="290"/>
    <b v="1"/>
    <s v="games/tabletop games"/>
    <n v="3.7702"/>
    <n v="65.00344827586207"/>
    <x v="6"/>
    <x v="32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3:00:00"/>
    <b v="0"/>
    <n v="1980"/>
    <b v="1"/>
    <s v="games/tabletop games"/>
    <n v="26.47025"/>
    <n v="53.475252525252522"/>
    <x v="6"/>
    <x v="32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4:00:10"/>
    <b v="0"/>
    <n v="57"/>
    <b v="1"/>
    <s v="games/tabletop games"/>
    <n v="1.0012000000000001"/>
    <n v="43.912280701754383"/>
    <x v="6"/>
    <x v="32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0:59:25"/>
    <b v="0"/>
    <n v="380"/>
    <b v="1"/>
    <s v="games/tabletop games"/>
    <n v="1.0445405405405406"/>
    <n v="50.852631578947367"/>
    <x v="6"/>
    <x v="3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16:01:18"/>
    <b v="0"/>
    <n v="128"/>
    <b v="1"/>
    <s v="games/tabletop games"/>
    <n v="1.0721428571428571"/>
    <n v="58.6328125"/>
    <x v="6"/>
    <x v="32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0:52:45"/>
    <b v="0"/>
    <n v="180"/>
    <b v="1"/>
    <s v="games/tabletop games"/>
    <n v="1.6877142857142857"/>
    <n v="32.81666666666667"/>
    <x v="6"/>
    <x v="32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2T20:07:53"/>
    <b v="0"/>
    <n v="571"/>
    <b v="1"/>
    <s v="games/tabletop games"/>
    <n v="9.7511200000000002"/>
    <n v="426.93169877408059"/>
    <x v="6"/>
    <x v="32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3:17:57"/>
    <b v="0"/>
    <n v="480"/>
    <b v="1"/>
    <s v="games/tabletop games"/>
    <n v="1.3444929411764706"/>
    <n v="23.808729166666669"/>
    <x v="6"/>
    <x v="32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2:52:18"/>
    <b v="0"/>
    <n v="249"/>
    <b v="1"/>
    <s v="games/tabletop games"/>
    <n v="2.722777777777778"/>
    <n v="98.413654618473899"/>
    <x v="6"/>
    <x v="3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1:09:07"/>
    <b v="0"/>
    <n v="84"/>
    <b v="1"/>
    <s v="games/tabletop games"/>
    <n v="1.1268750000000001"/>
    <n v="107.32142857142857"/>
    <x v="6"/>
    <x v="32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0:32:48"/>
    <b v="0"/>
    <n v="197"/>
    <b v="1"/>
    <s v="games/tabletop games"/>
    <n v="4.5979999999999999"/>
    <n v="11.67005076142132"/>
    <x v="6"/>
    <x v="32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17:50:51"/>
    <b v="0"/>
    <n v="271"/>
    <b v="1"/>
    <s v="games/tabletop games"/>
    <n v="2.8665822784810127"/>
    <n v="41.782287822878232"/>
    <x v="6"/>
    <x v="32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05:50:46"/>
    <b v="0"/>
    <n v="50"/>
    <b v="1"/>
    <s v="games/tabletop games"/>
    <n v="2.2270833333333333"/>
    <n v="21.38"/>
    <x v="6"/>
    <x v="32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18:00:00"/>
    <b v="0"/>
    <n v="169"/>
    <b v="1"/>
    <s v="games/tabletop games"/>
    <n v="6.3613999999999997"/>
    <n v="94.103550295857985"/>
    <x v="6"/>
    <x v="32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3:01:27"/>
    <b v="0"/>
    <n v="205"/>
    <b v="1"/>
    <s v="games/tabletop games"/>
    <n v="1.4650000000000001"/>
    <n v="15.721951219512196"/>
    <x v="6"/>
    <x v="32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4:18:56"/>
    <b v="0"/>
    <n v="206"/>
    <b v="1"/>
    <s v="games/tabletop games"/>
    <n v="18.670999999999999"/>
    <n v="90.635922330097088"/>
    <x v="6"/>
    <x v="32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18:24:10"/>
    <b v="0"/>
    <n v="84"/>
    <b v="1"/>
    <s v="games/tabletop games"/>
    <n v="3.2692000000000001"/>
    <n v="97.297619047619051"/>
    <x v="6"/>
    <x v="3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2:23:40"/>
    <b v="0"/>
    <n v="210"/>
    <b v="1"/>
    <s v="games/tabletop games"/>
    <n v="7.7949999999999999"/>
    <n v="37.11904761904762"/>
    <x v="6"/>
    <x v="32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7T19:00:00"/>
    <b v="0"/>
    <n v="181"/>
    <b v="1"/>
    <s v="games/tabletop games"/>
    <n v="1.5415151515151515"/>
    <n v="28.104972375690608"/>
    <x v="6"/>
    <x v="3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4:58:33"/>
    <b v="0"/>
    <n v="60"/>
    <b v="1"/>
    <s v="games/tabletop games"/>
    <n v="1.1554666666666666"/>
    <n v="144.43333333333334"/>
    <x v="6"/>
    <x v="3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2T22:00:00"/>
    <b v="0"/>
    <n v="445"/>
    <b v="1"/>
    <s v="games/tabletop games"/>
    <n v="1.8003333333333333"/>
    <n v="24.274157303370785"/>
    <x v="6"/>
    <x v="32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15:28:27"/>
    <b v="0"/>
    <n v="17"/>
    <b v="1"/>
    <s v="games/tabletop games"/>
    <n v="2.9849999999999999"/>
    <n v="35.117647058823529"/>
    <x v="6"/>
    <x v="32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6T21:00:00"/>
    <b v="0"/>
    <n v="194"/>
    <b v="1"/>
    <s v="games/tabletop games"/>
    <n v="3.2026666666666666"/>
    <n v="24.762886597938145"/>
    <x v="6"/>
    <x v="32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0T20:00:00"/>
    <b v="0"/>
    <n v="404"/>
    <b v="1"/>
    <s v="games/tabletop games"/>
    <n v="3.80525"/>
    <n v="188.37871287128712"/>
    <x v="6"/>
    <x v="32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1T20:58:35"/>
    <b v="0"/>
    <n v="194"/>
    <b v="1"/>
    <s v="games/tabletop games"/>
    <n v="1.026"/>
    <n v="148.08247422680412"/>
    <x v="6"/>
    <x v="3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0:00:00"/>
    <b v="0"/>
    <n v="902"/>
    <b v="1"/>
    <s v="games/tabletop games"/>
    <n v="18.016400000000001"/>
    <n v="49.934589800443462"/>
    <x v="6"/>
    <x v="3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16:59:00"/>
    <b v="0"/>
    <n v="1670"/>
    <b v="1"/>
    <s v="games/tabletop games"/>
    <n v="7.2024800000000004"/>
    <n v="107.82155688622754"/>
    <x v="6"/>
    <x v="32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09T19:00:04"/>
    <b v="0"/>
    <n v="1328"/>
    <b v="1"/>
    <s v="games/tabletop games"/>
    <n v="2.8309000000000002"/>
    <n v="42.63403614457831"/>
    <x v="6"/>
    <x v="32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1:47:16"/>
    <b v="0"/>
    <n v="944"/>
    <b v="1"/>
    <s v="games/tabletop games"/>
    <n v="13.566000000000001"/>
    <n v="14.370762711864407"/>
    <x v="6"/>
    <x v="3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07:10:42"/>
    <b v="0"/>
    <n v="147"/>
    <b v="1"/>
    <s v="games/tabletop games"/>
    <n v="2.2035999999999998"/>
    <n v="37.476190476190474"/>
    <x v="6"/>
    <x v="3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07:00:57"/>
    <b v="0"/>
    <n v="99"/>
    <b v="1"/>
    <s v="games/tabletop games"/>
    <n v="1.196"/>
    <n v="30.202020202020201"/>
    <x v="6"/>
    <x v="32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09:47:59"/>
    <b v="0"/>
    <n v="79"/>
    <b v="1"/>
    <s v="games/tabletop games"/>
    <n v="4.0776923076923079"/>
    <n v="33.550632911392405"/>
    <x v="6"/>
    <x v="32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0:38:09"/>
    <b v="0"/>
    <n v="75"/>
    <b v="1"/>
    <s v="games/tabletop games"/>
    <n v="1.0581826105905425"/>
    <n v="64.74666666666667"/>
    <x v="6"/>
    <x v="32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1:17:03"/>
    <b v="0"/>
    <n v="207"/>
    <b v="1"/>
    <s v="games/tabletop games"/>
    <n v="1.4108235294117648"/>
    <n v="57.932367149758456"/>
    <x v="6"/>
    <x v="32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17:59:00"/>
    <b v="0"/>
    <n v="102"/>
    <b v="1"/>
    <s v="games/tabletop games"/>
    <n v="2.7069999999999999"/>
    <n v="53.078431372549019"/>
    <x v="6"/>
    <x v="32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3T23:00:00"/>
    <b v="0"/>
    <n v="32"/>
    <b v="1"/>
    <s v="games/tabletop games"/>
    <n v="1.538"/>
    <n v="48.0625"/>
    <x v="6"/>
    <x v="3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09:59:51"/>
    <b v="0"/>
    <n v="480"/>
    <b v="1"/>
    <s v="games/tabletop games"/>
    <n v="4.0357653061224488"/>
    <n v="82.396874999999994"/>
    <x v="6"/>
    <x v="32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1:50:00"/>
    <b v="0"/>
    <n v="11"/>
    <b v="1"/>
    <s v="music/rock"/>
    <n v="1.85"/>
    <n v="50.454545454545453"/>
    <x v="4"/>
    <x v="11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3T23:11:26"/>
    <b v="0"/>
    <n v="12"/>
    <b v="1"/>
    <s v="music/rock"/>
    <n v="1.8533333333333333"/>
    <n v="115.83333333333333"/>
    <x v="4"/>
    <x v="1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8T21:00:04"/>
    <b v="0"/>
    <n v="48"/>
    <b v="1"/>
    <s v="music/rock"/>
    <n v="1.0085533333333332"/>
    <n v="63.03458333333333"/>
    <x v="4"/>
    <x v="11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1T23:00:00"/>
    <b v="0"/>
    <n v="59"/>
    <b v="1"/>
    <s v="music/rock"/>
    <n v="1.0622116666666668"/>
    <n v="108.02152542372882"/>
    <x v="4"/>
    <x v="11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8T23:27:23"/>
    <b v="0"/>
    <n v="79"/>
    <b v="1"/>
    <s v="music/rock"/>
    <n v="1.2136666666666667"/>
    <n v="46.088607594936711"/>
    <x v="4"/>
    <x v="11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5T22:59:00"/>
    <b v="0"/>
    <n v="14"/>
    <b v="1"/>
    <s v="music/rock"/>
    <n v="1.0006666666666666"/>
    <n v="107.21428571428571"/>
    <x v="4"/>
    <x v="1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1:01:00"/>
    <b v="0"/>
    <n v="106"/>
    <b v="1"/>
    <s v="music/rock"/>
    <n v="1.1997755555555556"/>
    <n v="50.9338679245283"/>
    <x v="4"/>
    <x v="11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3:00:00"/>
    <b v="0"/>
    <n v="25"/>
    <b v="1"/>
    <s v="music/rock"/>
    <n v="1.0009999999999999"/>
    <n v="40.04"/>
    <x v="4"/>
    <x v="11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18:22:00"/>
    <b v="0"/>
    <n v="25"/>
    <b v="1"/>
    <s v="music/rock"/>
    <n v="1.0740000000000001"/>
    <n v="64.44"/>
    <x v="4"/>
    <x v="11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2:00:00"/>
    <b v="0"/>
    <n v="29"/>
    <b v="1"/>
    <s v="music/rock"/>
    <n v="1.0406666666666666"/>
    <n v="53.827586206896555"/>
    <x v="4"/>
    <x v="11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2T23:00:00"/>
    <b v="0"/>
    <n v="43"/>
    <b v="1"/>
    <s v="music/rock"/>
    <n v="1.728"/>
    <n v="100.46511627906976"/>
    <x v="4"/>
    <x v="1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1:44:36"/>
    <b v="0"/>
    <n v="46"/>
    <b v="1"/>
    <s v="music/rock"/>
    <n v="1.072505"/>
    <n v="46.630652173913049"/>
    <x v="4"/>
    <x v="11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4T22:59:00"/>
    <b v="0"/>
    <n v="27"/>
    <b v="1"/>
    <s v="music/rock"/>
    <n v="1.0823529411764705"/>
    <n v="34.074074074074076"/>
    <x v="4"/>
    <x v="11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2:21:20"/>
    <b v="0"/>
    <n v="112"/>
    <b v="1"/>
    <s v="music/rock"/>
    <n v="1.4608079999999999"/>
    <n v="65.214642857142863"/>
    <x v="4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17:54:16"/>
    <b v="0"/>
    <n v="34"/>
    <b v="1"/>
    <s v="music/rock"/>
    <n v="1.2524999999999999"/>
    <n v="44.205882352941174"/>
    <x v="4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2:33:46"/>
    <b v="0"/>
    <n v="145"/>
    <b v="1"/>
    <s v="music/rock"/>
    <n v="1.4907142857142857"/>
    <n v="71.965517241379317"/>
    <x v="4"/>
    <x v="11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3T22:59:00"/>
    <b v="0"/>
    <n v="19"/>
    <b v="1"/>
    <s v="music/rock"/>
    <n v="1.006"/>
    <n v="52.94736842105263"/>
    <x v="4"/>
    <x v="11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4:10:33"/>
    <b v="0"/>
    <n v="288"/>
    <b v="1"/>
    <s v="music/rock"/>
    <n v="1.0507333333333333"/>
    <n v="109.45138888888889"/>
    <x v="4"/>
    <x v="11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5T19:46:49"/>
    <b v="0"/>
    <n v="14"/>
    <b v="1"/>
    <s v="music/rock"/>
    <n v="3.5016666666666665"/>
    <n v="75.035714285714292"/>
    <x v="4"/>
    <x v="1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2:26:56"/>
    <b v="0"/>
    <n v="7"/>
    <b v="1"/>
    <s v="music/rock"/>
    <n v="1.0125"/>
    <n v="115.71428571428571"/>
    <x v="4"/>
    <x v="11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0T22:31:36"/>
    <b v="1"/>
    <n v="211"/>
    <b v="1"/>
    <s v="music/indie rock"/>
    <n v="1.336044"/>
    <n v="31.659810426540286"/>
    <x v="4"/>
    <x v="1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2:00:00"/>
    <b v="1"/>
    <n v="85"/>
    <b v="1"/>
    <s v="music/indie rock"/>
    <n v="1.7065217391304348"/>
    <n v="46.176470588235297"/>
    <x v="4"/>
    <x v="1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2T22:39:56"/>
    <b v="1"/>
    <n v="103"/>
    <b v="1"/>
    <s v="music/indie rock"/>
    <n v="1.0935829457364341"/>
    <n v="68.481650485436887"/>
    <x v="4"/>
    <x v="1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0-12-31T23:59:00"/>
    <b v="1"/>
    <n v="113"/>
    <b v="1"/>
    <s v="music/indie rock"/>
    <n v="1.0070033333333335"/>
    <n v="53.469203539823013"/>
    <x v="4"/>
    <x v="1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3:00:00"/>
    <b v="1"/>
    <n v="167"/>
    <b v="1"/>
    <s v="music/indie rock"/>
    <n v="1.0122777777777778"/>
    <n v="109.10778443113773"/>
    <x v="4"/>
    <x v="14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09T23:02:09"/>
    <b v="1"/>
    <n v="73"/>
    <b v="1"/>
    <s v="music/indie rock"/>
    <n v="1.0675857142857144"/>
    <n v="51.185616438356163"/>
    <x v="4"/>
    <x v="1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4:15:28"/>
    <b v="1"/>
    <n v="75"/>
    <b v="1"/>
    <s v="music/indie rock"/>
    <n v="1.0665777537961894"/>
    <n v="27.936800000000002"/>
    <x v="4"/>
    <x v="14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8T20:00:00"/>
    <b v="1"/>
    <n v="614"/>
    <b v="1"/>
    <s v="music/indie rock"/>
    <n v="1.0130622"/>
    <n v="82.496921824104234"/>
    <x v="4"/>
    <x v="14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18:42:17"/>
    <b v="1"/>
    <n v="107"/>
    <b v="1"/>
    <s v="music/indie rock"/>
    <n v="1.0667450000000001"/>
    <n v="59.817476635514019"/>
    <x v="4"/>
    <x v="14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3:03:35"/>
    <b v="1"/>
    <n v="1224"/>
    <b v="1"/>
    <s v="music/indie rock"/>
    <n v="4.288397837837838"/>
    <n v="64.816470588235291"/>
    <x v="4"/>
    <x v="14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6T19:06:29"/>
    <b v="1"/>
    <n v="104"/>
    <b v="1"/>
    <s v="music/indie rock"/>
    <n v="1.0411111111111111"/>
    <n v="90.09615384615384"/>
    <x v="4"/>
    <x v="14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18:00:00"/>
    <b v="1"/>
    <n v="79"/>
    <b v="1"/>
    <s v="music/indie rock"/>
    <n v="1.0786666666666667"/>
    <n v="40.962025316455694"/>
    <x v="4"/>
    <x v="14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18:00:26"/>
    <b v="1"/>
    <n v="157"/>
    <b v="1"/>
    <s v="music/indie rock"/>
    <n v="1.7584040000000001"/>
    <n v="56.000127388535034"/>
    <x v="4"/>
    <x v="14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08:14:17"/>
    <b v="1"/>
    <n v="50"/>
    <b v="1"/>
    <s v="music/indie rock"/>
    <n v="1.5697000000000001"/>
    <n v="37.672800000000002"/>
    <x v="4"/>
    <x v="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2:25:43"/>
    <b v="1"/>
    <n v="64"/>
    <b v="1"/>
    <s v="music/indie rock"/>
    <n v="1.026"/>
    <n v="40.078125"/>
    <x v="4"/>
    <x v="14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3:24:00"/>
    <b v="1"/>
    <n v="200"/>
    <b v="1"/>
    <s v="music/indie rock"/>
    <n v="1.0404266666666666"/>
    <n v="78.031999999999996"/>
    <x v="4"/>
    <x v="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0:00:00"/>
    <b v="1"/>
    <n v="22"/>
    <b v="1"/>
    <s v="music/indie rock"/>
    <n v="1.04"/>
    <n v="18.90909090909091"/>
    <x v="4"/>
    <x v="14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5T22:59:00"/>
    <b v="1"/>
    <n v="163"/>
    <b v="1"/>
    <s v="music/indie rock"/>
    <n v="1.2105999999999999"/>
    <n v="37.134969325153371"/>
    <x v="4"/>
    <x v="14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4T20:58:05"/>
    <b v="1"/>
    <n v="77"/>
    <b v="1"/>
    <s v="music/indie rock"/>
    <n v="1.077"/>
    <n v="41.961038961038959"/>
    <x v="4"/>
    <x v="1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3:36:40"/>
    <b v="1"/>
    <n v="89"/>
    <b v="1"/>
    <s v="music/indie rock"/>
    <n v="1.0866"/>
    <n v="61.044943820224717"/>
    <x v="4"/>
    <x v="14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0:15:01"/>
    <b v="0"/>
    <n v="64"/>
    <b v="0"/>
    <s v="food/small batch"/>
    <n v="0.39120962394619685"/>
    <n v="64.53125"/>
    <x v="7"/>
    <x v="33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15:29:29"/>
    <b v="0"/>
    <n v="4"/>
    <b v="0"/>
    <s v="food/small batch"/>
    <n v="3.1481481481481478E-2"/>
    <n v="21.25"/>
    <x v="7"/>
    <x v="33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3:07:27"/>
    <b v="0"/>
    <n v="4"/>
    <b v="0"/>
    <s v="food/small batch"/>
    <n v="0.48"/>
    <n v="30"/>
    <x v="7"/>
    <x v="33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15:14:45"/>
    <b v="0"/>
    <n v="61"/>
    <b v="0"/>
    <s v="food/small batch"/>
    <n v="0.20733333333333334"/>
    <n v="25.491803278688526"/>
    <x v="7"/>
    <x v="33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18:32:11"/>
    <b v="0"/>
    <n v="7"/>
    <b v="0"/>
    <s v="food/small batch"/>
    <n v="0.08"/>
    <n v="11.428571428571429"/>
    <x v="7"/>
    <x v="3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2:00:00"/>
    <b v="0"/>
    <n v="1"/>
    <b v="0"/>
    <s v="food/small batch"/>
    <n v="7.1999999999999998E-3"/>
    <n v="108"/>
    <x v="7"/>
    <x v="33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17:00:40"/>
    <b v="1"/>
    <n v="3355"/>
    <b v="1"/>
    <s v="food/small batch"/>
    <n v="5.2609431428571432"/>
    <n v="54.883162444113267"/>
    <x v="7"/>
    <x v="3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3:45:37"/>
    <b v="1"/>
    <n v="537"/>
    <b v="1"/>
    <s v="food/small batch"/>
    <n v="2.5445000000000002"/>
    <n v="47.383612662942269"/>
    <x v="7"/>
    <x v="33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09:59:06"/>
    <b v="1"/>
    <n v="125"/>
    <b v="1"/>
    <s v="food/small batch"/>
    <n v="1.0591999999999999"/>
    <n v="211.84"/>
    <x v="7"/>
    <x v="33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4T19:00:00"/>
    <b v="1"/>
    <n v="163"/>
    <b v="1"/>
    <s v="food/small batch"/>
    <n v="1.0242285714285715"/>
    <n v="219.92638036809817"/>
    <x v="7"/>
    <x v="33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7T19:08:10"/>
    <b v="1"/>
    <n v="283"/>
    <b v="1"/>
    <s v="food/small batch"/>
    <n v="1.4431375"/>
    <n v="40.795406360424032"/>
    <x v="7"/>
    <x v="3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0:04:31"/>
    <b v="1"/>
    <n v="352"/>
    <b v="1"/>
    <s v="food/small batch"/>
    <n v="1.06308"/>
    <n v="75.502840909090907"/>
    <x v="7"/>
    <x v="33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2:50:00"/>
    <b v="1"/>
    <n v="94"/>
    <b v="1"/>
    <s v="food/small batch"/>
    <n v="2.1216666666666666"/>
    <n v="13.542553191489361"/>
    <x v="7"/>
    <x v="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2:34:00"/>
    <b v="1"/>
    <n v="67"/>
    <b v="1"/>
    <s v="food/small batch"/>
    <n v="1.0195000000000001"/>
    <n v="60.865671641791046"/>
    <x v="7"/>
    <x v="33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08:44:03"/>
    <b v="1"/>
    <n v="221"/>
    <b v="1"/>
    <s v="food/small batch"/>
    <n v="1.0227200000000001"/>
    <n v="115.69230769230769"/>
    <x v="7"/>
    <x v="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17:11:35"/>
    <b v="1"/>
    <n v="2165"/>
    <b v="1"/>
    <s v="food/small batch"/>
    <n v="5.2073254999999996"/>
    <n v="48.104623556581984"/>
    <x v="7"/>
    <x v="33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0:22:23"/>
    <b v="1"/>
    <n v="179"/>
    <b v="1"/>
    <s v="food/small batch"/>
    <n v="1.1065833333333333"/>
    <n v="74.184357541899445"/>
    <x v="7"/>
    <x v="3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16:31:24"/>
    <b v="1"/>
    <n v="123"/>
    <b v="1"/>
    <s v="food/small batch"/>
    <n v="1.0114333333333334"/>
    <n v="123.34552845528455"/>
    <x v="7"/>
    <x v="33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2:59:00"/>
    <b v="1"/>
    <n v="1104"/>
    <b v="1"/>
    <s v="food/small batch"/>
    <n v="2.9420799999999998"/>
    <n v="66.623188405797094"/>
    <x v="7"/>
    <x v="33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0:25:38"/>
    <b v="1"/>
    <n v="403"/>
    <b v="1"/>
    <s v="food/small batch"/>
    <n v="1.0577749999999999"/>
    <n v="104.99007444168734"/>
    <x v="7"/>
    <x v="33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4:31:44"/>
    <b v="0"/>
    <n v="0"/>
    <b v="0"/>
    <s v="technology/web"/>
    <n v="0"/>
    <e v="#DIV/0!"/>
    <x v="2"/>
    <x v="7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0:00:00"/>
    <b v="0"/>
    <n v="0"/>
    <b v="0"/>
    <s v="technology/web"/>
    <n v="0"/>
    <e v="#DIV/0!"/>
    <x v="2"/>
    <x v="7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4:47:00"/>
    <b v="0"/>
    <n v="1"/>
    <b v="0"/>
    <s v="technology/web"/>
    <n v="0.03"/>
    <n v="300"/>
    <x v="2"/>
    <x v="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2:27:49"/>
    <b v="0"/>
    <n v="1"/>
    <b v="0"/>
    <s v="technology/web"/>
    <n v="1E-3"/>
    <n v="1"/>
    <x v="2"/>
    <x v="7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18:39:00"/>
    <b v="0"/>
    <n v="0"/>
    <b v="0"/>
    <s v="technology/web"/>
    <n v="0"/>
    <e v="#DIV/0!"/>
    <x v="2"/>
    <x v="7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4:10:31"/>
    <b v="0"/>
    <n v="3"/>
    <b v="0"/>
    <s v="technology/web"/>
    <n v="6.4999999999999997E-4"/>
    <n v="13"/>
    <x v="2"/>
    <x v="7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09:34:36"/>
    <b v="0"/>
    <n v="1"/>
    <b v="0"/>
    <s v="technology/web"/>
    <n v="1.4999999999999999E-2"/>
    <n v="15"/>
    <x v="2"/>
    <x v="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17:22:18"/>
    <b v="0"/>
    <n v="5"/>
    <b v="0"/>
    <s v="technology/web"/>
    <n v="3.8571428571428572E-3"/>
    <n v="54"/>
    <x v="2"/>
    <x v="7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3:37:08"/>
    <b v="0"/>
    <n v="0"/>
    <b v="0"/>
    <s v="technology/web"/>
    <n v="0"/>
    <e v="#DIV/0!"/>
    <x v="2"/>
    <x v="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15:12:50"/>
    <b v="0"/>
    <n v="0"/>
    <b v="0"/>
    <s v="technology/web"/>
    <n v="0"/>
    <e v="#DIV/0!"/>
    <x v="2"/>
    <x v="7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29T21:25:39"/>
    <b v="0"/>
    <n v="7"/>
    <b v="0"/>
    <s v="technology/web"/>
    <n v="5.7142857142857143E-3"/>
    <n v="15.428571428571429"/>
    <x v="2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0:12:32"/>
    <b v="0"/>
    <n v="0"/>
    <b v="0"/>
    <s v="technology/web"/>
    <n v="0"/>
    <e v="#DIV/0!"/>
    <x v="2"/>
    <x v="7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1:13:42"/>
    <b v="0"/>
    <n v="0"/>
    <b v="0"/>
    <s v="technology/web"/>
    <n v="0"/>
    <e v="#DIV/0!"/>
    <x v="2"/>
    <x v="7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2:21:00"/>
    <b v="0"/>
    <n v="1"/>
    <b v="0"/>
    <s v="technology/web"/>
    <n v="7.1428571428571429E-4"/>
    <n v="25"/>
    <x v="2"/>
    <x v="7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17:02:16"/>
    <b v="0"/>
    <n v="2"/>
    <b v="0"/>
    <s v="technology/web"/>
    <n v="6.875E-3"/>
    <n v="27.5"/>
    <x v="2"/>
    <x v="7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3:48:24"/>
    <b v="0"/>
    <n v="0"/>
    <b v="0"/>
    <s v="technology/web"/>
    <n v="0"/>
    <e v="#DIV/0!"/>
    <x v="2"/>
    <x v="7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09:52:58"/>
    <b v="0"/>
    <n v="0"/>
    <b v="0"/>
    <s v="technology/web"/>
    <n v="0"/>
    <e v="#DIV/0!"/>
    <x v="2"/>
    <x v="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0T19:39:00"/>
    <b v="0"/>
    <n v="0"/>
    <b v="0"/>
    <s v="technology/web"/>
    <n v="0"/>
    <e v="#DIV/0!"/>
    <x v="2"/>
    <x v="7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0:35:24"/>
    <b v="0"/>
    <n v="3"/>
    <b v="0"/>
    <s v="technology/web"/>
    <n v="0.14680000000000001"/>
    <n v="367"/>
    <x v="2"/>
    <x v="7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1:58:00"/>
    <b v="0"/>
    <n v="1"/>
    <b v="0"/>
    <s v="technology/web"/>
    <n v="4.0000000000000002E-4"/>
    <n v="2"/>
    <x v="2"/>
    <x v="7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17:00:00"/>
    <b v="0"/>
    <n v="0"/>
    <b v="0"/>
    <s v="technology/web"/>
    <n v="0"/>
    <e v="#DIV/0!"/>
    <x v="2"/>
    <x v="7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1:31:10"/>
    <b v="0"/>
    <n v="2"/>
    <b v="0"/>
    <s v="technology/web"/>
    <n v="0.2857142857142857"/>
    <n v="60"/>
    <x v="2"/>
    <x v="7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8T19:16:40"/>
    <b v="0"/>
    <n v="0"/>
    <b v="0"/>
    <s v="technology/web"/>
    <n v="0"/>
    <e v="#DIV/0!"/>
    <x v="2"/>
    <x v="7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17:25:56"/>
    <b v="0"/>
    <n v="0"/>
    <b v="0"/>
    <s v="technology/web"/>
    <n v="0"/>
    <e v="#DIV/0!"/>
    <x v="2"/>
    <x v="7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18:00:00"/>
    <b v="0"/>
    <n v="0"/>
    <b v="0"/>
    <s v="technology/web"/>
    <n v="0"/>
    <e v="#DIV/0!"/>
    <x v="2"/>
    <x v="7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07:45:33"/>
    <b v="0"/>
    <n v="27"/>
    <b v="0"/>
    <s v="technology/web"/>
    <n v="0.1052"/>
    <n v="97.407407407407405"/>
    <x v="2"/>
    <x v="7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17:16:56"/>
    <b v="0"/>
    <n v="14"/>
    <b v="0"/>
    <s v="technology/web"/>
    <n v="1.34E-2"/>
    <n v="47.857142857142854"/>
    <x v="2"/>
    <x v="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1:19:25"/>
    <b v="0"/>
    <n v="2"/>
    <b v="0"/>
    <s v="technology/web"/>
    <n v="2.5000000000000001E-3"/>
    <n v="50"/>
    <x v="2"/>
    <x v="7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4:30:11"/>
    <b v="0"/>
    <n v="0"/>
    <b v="0"/>
    <s v="technology/web"/>
    <n v="0"/>
    <e v="#DIV/0!"/>
    <x v="2"/>
    <x v="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7T23:32:21"/>
    <b v="0"/>
    <n v="4"/>
    <b v="0"/>
    <s v="technology/web"/>
    <n v="3.2799999999999999E-3"/>
    <n v="20.5"/>
    <x v="2"/>
    <x v="7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3:39:56"/>
    <b v="0"/>
    <n v="0"/>
    <b v="0"/>
    <s v="technology/web"/>
    <n v="0"/>
    <e v="#DIV/0!"/>
    <x v="2"/>
    <x v="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3T20:39:31"/>
    <b v="0"/>
    <n v="6"/>
    <b v="0"/>
    <s v="technology/web"/>
    <n v="3.272727272727273E-2"/>
    <n v="30"/>
    <x v="2"/>
    <x v="7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0:53:44"/>
    <b v="0"/>
    <n v="1"/>
    <b v="0"/>
    <s v="technology/web"/>
    <n v="5.8823529411764708E-5"/>
    <n v="50"/>
    <x v="2"/>
    <x v="7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15:14:20"/>
    <b v="0"/>
    <n v="1"/>
    <b v="0"/>
    <s v="technology/web"/>
    <n v="4.5454545454545455E-4"/>
    <n v="10"/>
    <x v="2"/>
    <x v="7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15:03:57"/>
    <b v="0"/>
    <n v="0"/>
    <b v="0"/>
    <s v="technology/web"/>
    <n v="0"/>
    <e v="#DIV/0!"/>
    <x v="2"/>
    <x v="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17:12:46"/>
    <b v="0"/>
    <n v="4"/>
    <b v="0"/>
    <s v="technology/web"/>
    <n v="0.10877666666666666"/>
    <n v="81.582499999999996"/>
    <x v="2"/>
    <x v="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16:53:03"/>
    <b v="0"/>
    <n v="0"/>
    <b v="0"/>
    <s v="technology/web"/>
    <n v="0"/>
    <e v="#DIV/0!"/>
    <x v="2"/>
    <x v="7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5T19:18:50"/>
    <b v="0"/>
    <n v="0"/>
    <b v="0"/>
    <s v="technology/web"/>
    <n v="0"/>
    <e v="#DIV/0!"/>
    <x v="2"/>
    <x v="7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4T19:23:36"/>
    <b v="0"/>
    <n v="0"/>
    <b v="0"/>
    <s v="technology/web"/>
    <n v="0"/>
    <e v="#DIV/0!"/>
    <x v="2"/>
    <x v="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4:02:22"/>
    <b v="0"/>
    <n v="3"/>
    <b v="0"/>
    <s v="technology/web"/>
    <n v="3.6666666666666666E-3"/>
    <n v="18.333333333333332"/>
    <x v="2"/>
    <x v="7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17:27:28"/>
    <b v="0"/>
    <n v="7"/>
    <b v="0"/>
    <s v="technology/web"/>
    <n v="1.8193398957730169E-2"/>
    <n v="224.42857142857142"/>
    <x v="2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3T23:30:03"/>
    <b v="0"/>
    <n v="2"/>
    <b v="0"/>
    <s v="technology/web"/>
    <n v="2.5000000000000001E-2"/>
    <n v="37.5"/>
    <x v="2"/>
    <x v="7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1T20:21:47"/>
    <b v="0"/>
    <n v="3"/>
    <b v="0"/>
    <s v="technology/web"/>
    <n v="4.3499999999999997E-2"/>
    <n v="145"/>
    <x v="2"/>
    <x v="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3T21:37:23"/>
    <b v="0"/>
    <n v="8"/>
    <b v="0"/>
    <s v="technology/web"/>
    <n v="8.0000000000000002E-3"/>
    <n v="1"/>
    <x v="2"/>
    <x v="7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1:50:32"/>
    <b v="0"/>
    <n v="7"/>
    <b v="0"/>
    <s v="technology/web"/>
    <n v="1.2123076923076924E-2"/>
    <n v="112.57142857142857"/>
    <x v="2"/>
    <x v="7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15:07:04"/>
    <b v="0"/>
    <n v="0"/>
    <b v="0"/>
    <s v="technology/web"/>
    <n v="0"/>
    <e v="#DIV/0!"/>
    <x v="2"/>
    <x v="7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0:02:20"/>
    <b v="0"/>
    <n v="3"/>
    <b v="0"/>
    <s v="technology/web"/>
    <n v="6.8399999999999997E-3"/>
    <n v="342"/>
    <x v="2"/>
    <x v="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4:29:00"/>
    <b v="0"/>
    <n v="8"/>
    <b v="0"/>
    <s v="technology/web"/>
    <n v="1.2513513513513513E-2"/>
    <n v="57.875"/>
    <x v="2"/>
    <x v="7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16:59:00"/>
    <b v="0"/>
    <n v="1"/>
    <b v="0"/>
    <s v="technology/web"/>
    <n v="1.8749999999999999E-3"/>
    <n v="30"/>
    <x v="2"/>
    <x v="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1:17:44"/>
    <b v="0"/>
    <n v="0"/>
    <b v="0"/>
    <s v="technology/web"/>
    <n v="0"/>
    <e v="#DIV/0!"/>
    <x v="2"/>
    <x v="7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3:04:04"/>
    <b v="0"/>
    <n v="1"/>
    <b v="0"/>
    <s v="technology/web"/>
    <n v="1.25E-3"/>
    <n v="25"/>
    <x v="2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8T21:53:43"/>
    <b v="0"/>
    <n v="0"/>
    <b v="0"/>
    <s v="technology/web"/>
    <n v="0"/>
    <e v="#DIV/0!"/>
    <x v="2"/>
    <x v="7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0:33:37"/>
    <b v="0"/>
    <n v="1"/>
    <b v="0"/>
    <s v="technology/web"/>
    <n v="5.0000000000000001E-4"/>
    <n v="50"/>
    <x v="2"/>
    <x v="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3:41:33"/>
    <b v="0"/>
    <n v="2"/>
    <b v="0"/>
    <s v="technology/web"/>
    <n v="5.9999999999999995E-4"/>
    <n v="1.5"/>
    <x v="2"/>
    <x v="7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3:57:00"/>
    <b v="0"/>
    <n v="0"/>
    <b v="0"/>
    <s v="technology/web"/>
    <n v="0"/>
    <e v="#DIV/0!"/>
    <x v="2"/>
    <x v="7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15:22:38"/>
    <b v="0"/>
    <n v="1"/>
    <b v="0"/>
    <s v="technology/web"/>
    <n v="2E-3"/>
    <n v="10"/>
    <x v="2"/>
    <x v="7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16:14:16"/>
    <b v="0"/>
    <n v="0"/>
    <b v="0"/>
    <s v="technology/web"/>
    <n v="0"/>
    <e v="#DIV/0!"/>
    <x v="2"/>
    <x v="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16:59:44"/>
    <b v="0"/>
    <n v="0"/>
    <b v="0"/>
    <s v="technology/web"/>
    <n v="0"/>
    <e v="#DIV/0!"/>
    <x v="2"/>
    <x v="7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15:28:26"/>
    <b v="0"/>
    <n v="0"/>
    <b v="0"/>
    <s v="technology/web"/>
    <n v="0"/>
    <e v="#DIV/0!"/>
    <x v="2"/>
    <x v="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1:26:04"/>
    <b v="0"/>
    <n v="0"/>
    <b v="0"/>
    <s v="technology/web"/>
    <n v="0"/>
    <e v="#DIV/0!"/>
    <x v="2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4:44:56"/>
    <b v="0"/>
    <n v="9"/>
    <b v="0"/>
    <s v="food/food trucks"/>
    <n v="7.1785714285714283E-3"/>
    <n v="22.333333333333332"/>
    <x v="7"/>
    <x v="19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1:18:51"/>
    <b v="0"/>
    <n v="1"/>
    <b v="0"/>
    <s v="food/food trucks"/>
    <n v="4.3333333333333331E-3"/>
    <n v="52"/>
    <x v="7"/>
    <x v="1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15:10:58"/>
    <b v="0"/>
    <n v="12"/>
    <b v="0"/>
    <s v="food/food trucks"/>
    <n v="0.16833333333333333"/>
    <n v="16.833333333333332"/>
    <x v="7"/>
    <x v="19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2T19:56:47"/>
    <b v="0"/>
    <n v="0"/>
    <b v="0"/>
    <s v="food/food trucks"/>
    <n v="0"/>
    <e v="#DIV/0!"/>
    <x v="7"/>
    <x v="19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09:02:55"/>
    <b v="0"/>
    <n v="20"/>
    <b v="0"/>
    <s v="food/food trucks"/>
    <n v="0.22520000000000001"/>
    <n v="56.3"/>
    <x v="7"/>
    <x v="19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8T21:39:50"/>
    <b v="0"/>
    <n v="16"/>
    <b v="0"/>
    <s v="food/food trucks"/>
    <n v="0.41384615384615386"/>
    <n v="84.0625"/>
    <x v="7"/>
    <x v="19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1:00:00"/>
    <b v="0"/>
    <n v="33"/>
    <b v="0"/>
    <s v="food/food trucks"/>
    <n v="0.25259090909090909"/>
    <n v="168.39393939393941"/>
    <x v="7"/>
    <x v="19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5T23:22:37"/>
    <b v="0"/>
    <n v="2"/>
    <b v="0"/>
    <s v="food/food trucks"/>
    <n v="2E-3"/>
    <n v="15"/>
    <x v="7"/>
    <x v="1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16:01:15"/>
    <b v="0"/>
    <n v="6"/>
    <b v="0"/>
    <s v="food/food trucks"/>
    <n v="1.84E-2"/>
    <n v="76.666666666666671"/>
    <x v="7"/>
    <x v="1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4:47:55"/>
    <b v="0"/>
    <n v="0"/>
    <b v="0"/>
    <s v="food/food trucks"/>
    <n v="0"/>
    <e v="#DIV/0!"/>
    <x v="7"/>
    <x v="19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2:34:42"/>
    <b v="0"/>
    <n v="3"/>
    <b v="0"/>
    <s v="food/food trucks"/>
    <n v="6.0400000000000002E-3"/>
    <n v="50.333333333333336"/>
    <x v="7"/>
    <x v="1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3:41:13"/>
    <b v="0"/>
    <n v="0"/>
    <b v="0"/>
    <s v="food/food trucks"/>
    <n v="0"/>
    <e v="#DIV/0!"/>
    <x v="7"/>
    <x v="19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18:30:00"/>
    <b v="0"/>
    <n v="3"/>
    <b v="0"/>
    <s v="food/food trucks"/>
    <n v="8.3333333333333332E-3"/>
    <n v="8.3333333333333339"/>
    <x v="7"/>
    <x v="19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1T22:59:00"/>
    <b v="0"/>
    <n v="13"/>
    <b v="0"/>
    <s v="food/food trucks"/>
    <n v="3.0666666666666665E-2"/>
    <n v="35.384615384615387"/>
    <x v="7"/>
    <x v="19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15:42:26"/>
    <b v="0"/>
    <n v="6"/>
    <b v="0"/>
    <s v="food/food trucks"/>
    <n v="5.5833333333333334E-3"/>
    <n v="55.833333333333336"/>
    <x v="7"/>
    <x v="19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0:00:00"/>
    <b v="0"/>
    <n v="1"/>
    <b v="0"/>
    <s v="food/food trucks"/>
    <n v="2.5000000000000001E-4"/>
    <n v="5"/>
    <x v="7"/>
    <x v="19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16:13:07"/>
    <b v="0"/>
    <n v="0"/>
    <b v="0"/>
    <s v="food/food trucks"/>
    <n v="0"/>
    <e v="#DIV/0!"/>
    <x v="7"/>
    <x v="19"/>
    <x v="3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4:34:04"/>
    <b v="0"/>
    <n v="5"/>
    <b v="0"/>
    <s v="food/food trucks"/>
    <n v="2.0000000000000001E-4"/>
    <n v="1"/>
    <x v="7"/>
    <x v="19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2:43:09"/>
    <b v="0"/>
    <n v="0"/>
    <b v="0"/>
    <s v="food/food trucks"/>
    <n v="0"/>
    <e v="#DIV/0!"/>
    <x v="7"/>
    <x v="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09T20:41:35"/>
    <b v="0"/>
    <n v="36"/>
    <b v="0"/>
    <s v="food/food trucks"/>
    <n v="0.14825133372851215"/>
    <n v="69.472222222222229"/>
    <x v="7"/>
    <x v="19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1:29:56"/>
    <b v="0"/>
    <n v="1"/>
    <b v="0"/>
    <s v="food/food trucks"/>
    <n v="1.6666666666666666E-4"/>
    <n v="1"/>
    <x v="7"/>
    <x v="19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1:23:56"/>
    <b v="0"/>
    <n v="1"/>
    <b v="0"/>
    <s v="food/food trucks"/>
    <n v="2E-3"/>
    <n v="1"/>
    <x v="7"/>
    <x v="19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1:54:50"/>
    <b v="0"/>
    <n v="1"/>
    <b v="0"/>
    <s v="food/food trucks"/>
    <n v="1.3333333333333334E-4"/>
    <n v="8"/>
    <x v="7"/>
    <x v="19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16:25:08"/>
    <b v="0"/>
    <n v="9"/>
    <b v="0"/>
    <s v="food/food trucks"/>
    <n v="1.24E-2"/>
    <n v="34.444444444444443"/>
    <x v="7"/>
    <x v="19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17:04:00"/>
    <b v="0"/>
    <n v="1"/>
    <b v="0"/>
    <s v="food/food trucks"/>
    <n v="2.8571428571428574E-4"/>
    <n v="1"/>
    <x v="7"/>
    <x v="1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7T23:04:52"/>
    <b v="0"/>
    <n v="0"/>
    <b v="0"/>
    <s v="food/food trucks"/>
    <n v="0"/>
    <e v="#DIV/0!"/>
    <x v="7"/>
    <x v="19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1:38:53"/>
    <b v="0"/>
    <n v="1"/>
    <b v="0"/>
    <s v="food/food trucks"/>
    <n v="2.0000000000000002E-5"/>
    <n v="1"/>
    <x v="7"/>
    <x v="19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2:49:11"/>
    <b v="0"/>
    <n v="1"/>
    <b v="0"/>
    <s v="food/food trucks"/>
    <n v="2.8571428571428571E-5"/>
    <n v="1"/>
    <x v="7"/>
    <x v="19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1:44:00"/>
    <b v="0"/>
    <n v="4"/>
    <b v="0"/>
    <s v="food/food trucks"/>
    <n v="1.4321428571428572E-2"/>
    <n v="501.25"/>
    <x v="7"/>
    <x v="1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1T22:08:24"/>
    <b v="0"/>
    <n v="2"/>
    <b v="0"/>
    <s v="food/food trucks"/>
    <n v="7.0000000000000001E-3"/>
    <n v="10.5"/>
    <x v="7"/>
    <x v="19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7T21:23:33"/>
    <b v="0"/>
    <n v="2"/>
    <b v="0"/>
    <s v="food/food trucks"/>
    <n v="2.0000000000000002E-5"/>
    <n v="1"/>
    <x v="7"/>
    <x v="19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0:14:57"/>
    <b v="0"/>
    <n v="2"/>
    <b v="0"/>
    <s v="food/food trucks"/>
    <n v="1.4285714285714287E-4"/>
    <n v="1"/>
    <x v="7"/>
    <x v="19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16:35:43"/>
    <b v="0"/>
    <n v="0"/>
    <b v="0"/>
    <s v="food/food trucks"/>
    <n v="0"/>
    <e v="#DIV/0!"/>
    <x v="7"/>
    <x v="19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3T23:27:54"/>
    <b v="0"/>
    <n v="2"/>
    <b v="0"/>
    <s v="food/food trucks"/>
    <n v="1.2999999999999999E-3"/>
    <n v="13"/>
    <x v="7"/>
    <x v="1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1:39:46"/>
    <b v="0"/>
    <n v="4"/>
    <b v="0"/>
    <s v="food/food trucks"/>
    <n v="4.8960000000000002E-3"/>
    <n v="306"/>
    <x v="7"/>
    <x v="1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09:46:10"/>
    <b v="0"/>
    <n v="2"/>
    <b v="0"/>
    <s v="food/food trucks"/>
    <n v="3.8461538461538462E-4"/>
    <n v="22.5"/>
    <x v="7"/>
    <x v="19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3:00:00"/>
    <b v="0"/>
    <n v="0"/>
    <b v="0"/>
    <s v="food/food trucks"/>
    <n v="0"/>
    <e v="#DIV/0!"/>
    <x v="7"/>
    <x v="19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17:57:42"/>
    <b v="0"/>
    <n v="1"/>
    <b v="0"/>
    <s v="food/food trucks"/>
    <n v="3.3333333333333335E-3"/>
    <n v="50"/>
    <x v="7"/>
    <x v="1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4:38:49"/>
    <b v="0"/>
    <n v="0"/>
    <b v="0"/>
    <s v="food/food trucks"/>
    <n v="0"/>
    <e v="#DIV/0!"/>
    <x v="7"/>
    <x v="1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16:35:13"/>
    <b v="0"/>
    <n v="2"/>
    <b v="0"/>
    <s v="food/food trucks"/>
    <n v="2E-3"/>
    <n v="5"/>
    <x v="7"/>
    <x v="19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2T23:59:00"/>
    <b v="0"/>
    <n v="109"/>
    <b v="1"/>
    <s v="food/small batch"/>
    <n v="1.0788"/>
    <n v="74.22935779816514"/>
    <x v="7"/>
    <x v="33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0:00:28"/>
    <b v="0"/>
    <n v="372"/>
    <b v="1"/>
    <s v="food/small batch"/>
    <n v="1.2594166666666666"/>
    <n v="81.252688172043008"/>
    <x v="7"/>
    <x v="33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0:00:22"/>
    <b v="0"/>
    <n v="311"/>
    <b v="1"/>
    <s v="food/small batch"/>
    <n v="2.0251494999999999"/>
    <n v="130.23469453376205"/>
    <x v="7"/>
    <x v="3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3:06:31"/>
    <b v="0"/>
    <n v="61"/>
    <b v="1"/>
    <s v="food/small batch"/>
    <n v="1.0860000000000001"/>
    <n v="53.409836065573771"/>
    <x v="7"/>
    <x v="33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5T23:33:41"/>
    <b v="0"/>
    <n v="115"/>
    <b v="1"/>
    <s v="food/small batch"/>
    <n v="1.728"/>
    <n v="75.130434782608702"/>
    <x v="7"/>
    <x v="3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0:27:51"/>
    <b v="0"/>
    <n v="111"/>
    <b v="1"/>
    <s v="food/small batch"/>
    <n v="1.6798"/>
    <n v="75.666666666666671"/>
    <x v="7"/>
    <x v="33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1T23:00:00"/>
    <b v="0"/>
    <n v="337"/>
    <b v="1"/>
    <s v="food/small batch"/>
    <n v="4.2720000000000002"/>
    <n v="31.691394658753708"/>
    <x v="7"/>
    <x v="33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0:36:00"/>
    <b v="0"/>
    <n v="9"/>
    <b v="1"/>
    <s v="food/small batch"/>
    <n v="1.075"/>
    <n v="47.777777777777779"/>
    <x v="7"/>
    <x v="33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29T23:25:15"/>
    <b v="0"/>
    <n v="120"/>
    <b v="1"/>
    <s v="food/small batch"/>
    <n v="1.08"/>
    <n v="90"/>
    <x v="7"/>
    <x v="33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7T22:11:00"/>
    <b v="0"/>
    <n v="102"/>
    <b v="1"/>
    <s v="food/small batch"/>
    <n v="1.0153353333333335"/>
    <n v="149.31401960784314"/>
    <x v="7"/>
    <x v="33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16:48:10"/>
    <b v="0"/>
    <n v="186"/>
    <b v="1"/>
    <s v="food/small batch"/>
    <n v="1.1545000000000001"/>
    <n v="62.06989247311828"/>
    <x v="7"/>
    <x v="33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18:00:00"/>
    <b v="0"/>
    <n v="15"/>
    <b v="1"/>
    <s v="food/small batch"/>
    <n v="1.335"/>
    <n v="53.4"/>
    <x v="7"/>
    <x v="33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1:36:49"/>
    <b v="0"/>
    <n v="67"/>
    <b v="1"/>
    <s v="food/small batch"/>
    <n v="1.5469999999999999"/>
    <n v="69.268656716417908"/>
    <x v="7"/>
    <x v="3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0T23:50:08"/>
    <b v="0"/>
    <n v="130"/>
    <b v="1"/>
    <s v="food/small batch"/>
    <n v="1.0084571428571429"/>
    <n v="271.50769230769231"/>
    <x v="7"/>
    <x v="33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3:45:50"/>
    <b v="0"/>
    <n v="16"/>
    <b v="1"/>
    <s v="food/small batch"/>
    <n v="1.82"/>
    <n v="34.125"/>
    <x v="7"/>
    <x v="33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18:03:59"/>
    <b v="0"/>
    <n v="67"/>
    <b v="1"/>
    <s v="food/small batch"/>
    <n v="1.8086666666666666"/>
    <n v="40.492537313432834"/>
    <x v="7"/>
    <x v="3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08:27:36"/>
    <b v="0"/>
    <n v="124"/>
    <b v="1"/>
    <s v="food/small batch"/>
    <n v="1.0230434782608695"/>
    <n v="189.75806451612902"/>
    <x v="7"/>
    <x v="33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4:00:00"/>
    <b v="0"/>
    <n v="80"/>
    <b v="1"/>
    <s v="food/small batch"/>
    <n v="1.1017999999999999"/>
    <n v="68.862499999999997"/>
    <x v="7"/>
    <x v="33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09:18:05"/>
    <b v="0"/>
    <n v="282"/>
    <b v="1"/>
    <s v="food/small batch"/>
    <n v="1.0225"/>
    <n v="108.77659574468085"/>
    <x v="7"/>
    <x v="33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2T23:17:00"/>
    <b v="0"/>
    <n v="68"/>
    <b v="1"/>
    <s v="food/small batch"/>
    <n v="1.0078823529411765"/>
    <n v="125.98529411764706"/>
    <x v="7"/>
    <x v="33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09-30T22:00:00"/>
    <b v="0"/>
    <n v="86"/>
    <b v="1"/>
    <s v="music/indie rock"/>
    <n v="1.038"/>
    <n v="90.523255813953483"/>
    <x v="4"/>
    <x v="14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8T23:28:16"/>
    <b v="0"/>
    <n v="115"/>
    <b v="1"/>
    <s v="music/indie rock"/>
    <n v="1.1070833333333334"/>
    <n v="28.880434782608695"/>
    <x v="4"/>
    <x v="14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4:00:00"/>
    <b v="0"/>
    <n v="75"/>
    <b v="1"/>
    <s v="music/indie rock"/>
    <n v="1.1625000000000001"/>
    <n v="31"/>
    <x v="4"/>
    <x v="14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4:29:00"/>
    <b v="0"/>
    <n v="43"/>
    <b v="1"/>
    <s v="music/indie rock"/>
    <n v="1.111"/>
    <n v="51.674418604651166"/>
    <x v="4"/>
    <x v="14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2:15:48"/>
    <b v="0"/>
    <n v="48"/>
    <b v="1"/>
    <s v="music/indie rock"/>
    <n v="1.8014285714285714"/>
    <n v="26.270833333333332"/>
    <x v="4"/>
    <x v="14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8T21:27:33"/>
    <b v="0"/>
    <n v="52"/>
    <b v="1"/>
    <s v="music/indie rock"/>
    <n v="1"/>
    <n v="48.07692307692308"/>
    <x v="4"/>
    <x v="14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2:00:00"/>
    <b v="0"/>
    <n v="43"/>
    <b v="1"/>
    <s v="music/indie rock"/>
    <n v="1.1850000000000001"/>
    <n v="27.558139534883722"/>
    <x v="4"/>
    <x v="14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0:00:00"/>
    <b v="0"/>
    <n v="58"/>
    <b v="1"/>
    <s v="music/indie rock"/>
    <n v="1.0721700000000001"/>
    <n v="36.97137931034483"/>
    <x v="4"/>
    <x v="14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05:18:49"/>
    <b v="0"/>
    <n v="47"/>
    <b v="1"/>
    <s v="music/indie rock"/>
    <n v="1.1366666666666667"/>
    <n v="29.021276595744681"/>
    <x v="4"/>
    <x v="14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3T20:47:35"/>
    <b v="0"/>
    <n v="36"/>
    <b v="1"/>
    <s v="music/indie rock"/>
    <n v="1.0316400000000001"/>
    <n v="28.65666666666667"/>
    <x v="4"/>
    <x v="14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18:49:52"/>
    <b v="0"/>
    <n v="17"/>
    <b v="1"/>
    <s v="music/indie rock"/>
    <n v="1.28"/>
    <n v="37.647058823529413"/>
    <x v="4"/>
    <x v="14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3T20:03:00"/>
    <b v="0"/>
    <n v="104"/>
    <b v="1"/>
    <s v="music/indie rock"/>
    <n v="1.3576026666666667"/>
    <n v="97.904038461538462"/>
    <x v="4"/>
    <x v="14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3:57:49"/>
    <b v="0"/>
    <n v="47"/>
    <b v="1"/>
    <s v="music/indie rock"/>
    <n v="1"/>
    <n v="42.553191489361701"/>
    <x v="4"/>
    <x v="14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0T19:16:16"/>
    <b v="0"/>
    <n v="38"/>
    <b v="1"/>
    <s v="music/indie rock"/>
    <n v="1.0000360000000001"/>
    <n v="131.58368421052631"/>
    <x v="4"/>
    <x v="14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17:00:00"/>
    <b v="0"/>
    <n v="81"/>
    <b v="1"/>
    <s v="music/indie rock"/>
    <n v="1.0471999999999999"/>
    <n v="32.320987654320987"/>
    <x v="4"/>
    <x v="14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3:52:50"/>
    <b v="0"/>
    <n v="55"/>
    <b v="1"/>
    <s v="music/indie rock"/>
    <n v="1.050225"/>
    <n v="61.103999999999999"/>
    <x v="4"/>
    <x v="14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1:35:45"/>
    <b v="0"/>
    <n v="41"/>
    <b v="1"/>
    <s v="music/indie rock"/>
    <n v="1.7133333333333334"/>
    <n v="31.341463414634145"/>
    <x v="4"/>
    <x v="1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17:48:33"/>
    <b v="0"/>
    <n v="79"/>
    <b v="1"/>
    <s v="music/indie rock"/>
    <n v="1.2749999999999999"/>
    <n v="129.1139240506329"/>
    <x v="4"/>
    <x v="14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7T21:00:00"/>
    <b v="0"/>
    <n v="16"/>
    <b v="1"/>
    <s v="music/indie rock"/>
    <n v="1.3344333333333334"/>
    <n v="25.020624999999999"/>
    <x v="4"/>
    <x v="14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17:28:04"/>
    <b v="0"/>
    <n v="8"/>
    <b v="1"/>
    <s v="music/indie rock"/>
    <n v="1"/>
    <n v="250"/>
    <x v="4"/>
    <x v="1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0:30:08"/>
    <b v="0"/>
    <n v="95"/>
    <b v="1"/>
    <s v="music/indie rock"/>
    <n v="1.1291099999999998"/>
    <n v="47.541473684210523"/>
    <x v="4"/>
    <x v="14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3:46:23"/>
    <b v="0"/>
    <n v="25"/>
    <b v="1"/>
    <s v="music/indie rock"/>
    <n v="1.0009999999999999"/>
    <n v="40.04"/>
    <x v="4"/>
    <x v="14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2:00:03"/>
    <b v="0"/>
    <n v="19"/>
    <b v="1"/>
    <s v="music/indie rock"/>
    <n v="1.1372727272727272"/>
    <n v="65.84210526315789"/>
    <x v="4"/>
    <x v="14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17:00:03"/>
    <b v="0"/>
    <n v="90"/>
    <b v="1"/>
    <s v="music/indie rock"/>
    <n v="1.1931742857142855"/>
    <n v="46.401222222222216"/>
    <x v="4"/>
    <x v="1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18:57:59"/>
    <b v="0"/>
    <n v="41"/>
    <b v="1"/>
    <s v="music/indie rock"/>
    <n v="1.0325"/>
    <n v="50.365853658536587"/>
    <x v="4"/>
    <x v="14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1:59:36"/>
    <b v="0"/>
    <n v="30"/>
    <b v="1"/>
    <s v="music/indie rock"/>
    <n v="2.6566666666666667"/>
    <n v="26.566666666666666"/>
    <x v="4"/>
    <x v="14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6T20:59:57"/>
    <b v="0"/>
    <n v="38"/>
    <b v="1"/>
    <s v="music/indie rock"/>
    <n v="1.0005066666666667"/>
    <n v="39.493684210526318"/>
    <x v="4"/>
    <x v="1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1:11:48"/>
    <b v="0"/>
    <n v="65"/>
    <b v="1"/>
    <s v="music/indie rock"/>
    <n v="1.0669999999999999"/>
    <n v="49.246153846153845"/>
    <x v="4"/>
    <x v="14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1:33:59"/>
    <b v="0"/>
    <n v="75"/>
    <b v="1"/>
    <s v="music/indie rock"/>
    <n v="1.3367142857142857"/>
    <n v="62.38"/>
    <x v="4"/>
    <x v="14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0:27:56"/>
    <b v="0"/>
    <n v="16"/>
    <b v="1"/>
    <s v="music/indie rock"/>
    <n v="1.214"/>
    <n v="37.9375"/>
    <x v="4"/>
    <x v="14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5T20:51:00"/>
    <b v="0"/>
    <n v="10"/>
    <b v="1"/>
    <s v="music/indie rock"/>
    <n v="1.032"/>
    <n v="51.6"/>
    <x v="4"/>
    <x v="14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4:59:00"/>
    <b v="0"/>
    <n v="27"/>
    <b v="1"/>
    <s v="music/indie rock"/>
    <n v="1.25"/>
    <n v="27.777777777777779"/>
    <x v="4"/>
    <x v="14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8T23:02:20"/>
    <b v="0"/>
    <n v="259"/>
    <b v="1"/>
    <s v="music/indie rock"/>
    <n v="1.2869999999999999"/>
    <n v="99.382239382239376"/>
    <x v="4"/>
    <x v="14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0:29:04"/>
    <b v="0"/>
    <n v="39"/>
    <b v="1"/>
    <s v="music/indie rock"/>
    <n v="1.0100533333333332"/>
    <n v="38.848205128205123"/>
    <x v="4"/>
    <x v="1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17:42:55"/>
    <b v="0"/>
    <n v="42"/>
    <b v="1"/>
    <s v="music/indie rock"/>
    <n v="1.2753666666666665"/>
    <n v="45.548809523809524"/>
    <x v="4"/>
    <x v="14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17:54:52"/>
    <b v="0"/>
    <n v="10"/>
    <b v="1"/>
    <s v="music/indie rock"/>
    <n v="1"/>
    <n v="600"/>
    <x v="4"/>
    <x v="14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16:05:38"/>
    <b v="0"/>
    <n v="56"/>
    <b v="1"/>
    <s v="music/indie rock"/>
    <n v="1.127715"/>
    <n v="80.551071428571419"/>
    <x v="4"/>
    <x v="1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18:13:07"/>
    <b v="0"/>
    <n v="20"/>
    <b v="1"/>
    <s v="music/indie rock"/>
    <n v="1.056"/>
    <n v="52.8"/>
    <x v="4"/>
    <x v="14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3:00:00"/>
    <b v="0"/>
    <n v="170"/>
    <b v="1"/>
    <s v="music/indie rock"/>
    <n v="2.0262500000000001"/>
    <n v="47.676470588235297"/>
    <x v="4"/>
    <x v="1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3:32:55"/>
    <b v="0"/>
    <n v="29"/>
    <b v="1"/>
    <s v="music/indie rock"/>
    <n v="1.1333333333333333"/>
    <n v="23.448275862068964"/>
    <x v="4"/>
    <x v="14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3:38:24"/>
    <b v="0"/>
    <n v="7"/>
    <b v="0"/>
    <s v="food/restaurants"/>
    <n v="2.5545454545454545E-2"/>
    <n v="40.142857142857146"/>
    <x v="7"/>
    <x v="3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4:48:38"/>
    <b v="0"/>
    <n v="5"/>
    <b v="0"/>
    <s v="food/restaurants"/>
    <n v="7.8181818181818181E-4"/>
    <n v="17.2"/>
    <x v="7"/>
    <x v="34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16:06:00"/>
    <b v="0"/>
    <n v="0"/>
    <b v="0"/>
    <s v="food/restaurants"/>
    <n v="0"/>
    <e v="#DIV/0!"/>
    <x v="7"/>
    <x v="34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4T20:22:14"/>
    <b v="0"/>
    <n v="0"/>
    <b v="0"/>
    <s v="food/restaurants"/>
    <n v="0"/>
    <e v="#DIV/0!"/>
    <x v="7"/>
    <x v="3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3T19:20:16"/>
    <b v="0"/>
    <n v="0"/>
    <b v="0"/>
    <s v="food/restaurants"/>
    <n v="0"/>
    <e v="#DIV/0!"/>
    <x v="7"/>
    <x v="34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16:00:00"/>
    <b v="0"/>
    <n v="2"/>
    <b v="0"/>
    <s v="food/restaurants"/>
    <n v="6.0000000000000001E-3"/>
    <n v="15"/>
    <x v="7"/>
    <x v="34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0T20:45:04"/>
    <b v="0"/>
    <n v="0"/>
    <b v="0"/>
    <s v="food/restaurants"/>
    <n v="0"/>
    <e v="#DIV/0!"/>
    <x v="7"/>
    <x v="3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17:50:34"/>
    <b v="0"/>
    <n v="0"/>
    <b v="0"/>
    <s v="food/restaurants"/>
    <n v="0"/>
    <e v="#DIV/0!"/>
    <x v="7"/>
    <x v="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3:25:49"/>
    <b v="0"/>
    <n v="28"/>
    <b v="0"/>
    <s v="food/restaurants"/>
    <n v="1.0526315789473684E-2"/>
    <n v="35.714285714285715"/>
    <x v="7"/>
    <x v="34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18:56:12"/>
    <b v="0"/>
    <n v="2"/>
    <b v="0"/>
    <s v="food/restaurants"/>
    <n v="1.5E-3"/>
    <n v="37.5"/>
    <x v="7"/>
    <x v="34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05:43:33"/>
    <b v="0"/>
    <n v="0"/>
    <b v="0"/>
    <s v="food/restaurants"/>
    <n v="0"/>
    <e v="#DIV/0!"/>
    <x v="7"/>
    <x v="34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16:02:41"/>
    <b v="0"/>
    <n v="0"/>
    <b v="0"/>
    <s v="food/restaurants"/>
    <n v="0"/>
    <e v="#DIV/0!"/>
    <x v="7"/>
    <x v="3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5T19:09:49"/>
    <b v="0"/>
    <n v="0"/>
    <b v="0"/>
    <s v="food/restaurants"/>
    <n v="0"/>
    <e v="#DIV/0!"/>
    <x v="7"/>
    <x v="34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4:21:17"/>
    <b v="0"/>
    <n v="4"/>
    <b v="0"/>
    <s v="food/restaurants"/>
    <n v="1.7500000000000002E-2"/>
    <n v="52.5"/>
    <x v="7"/>
    <x v="3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15:09:13"/>
    <b v="0"/>
    <n v="12"/>
    <b v="0"/>
    <s v="food/restaurants"/>
    <n v="0.186"/>
    <n v="77.5"/>
    <x v="7"/>
    <x v="34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1:40:52"/>
    <b v="0"/>
    <n v="0"/>
    <b v="0"/>
    <s v="food/restaurants"/>
    <n v="0"/>
    <e v="#DIV/0!"/>
    <x v="7"/>
    <x v="34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3:15:30"/>
    <b v="0"/>
    <n v="33"/>
    <b v="0"/>
    <s v="food/restaurants"/>
    <n v="9.8166666666666666E-2"/>
    <n v="53.545454545454547"/>
    <x v="7"/>
    <x v="3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2:20:28"/>
    <b v="0"/>
    <n v="0"/>
    <b v="0"/>
    <s v="food/restaurants"/>
    <n v="0"/>
    <e v="#DIV/0!"/>
    <x v="7"/>
    <x v="34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8T22:43:24"/>
    <b v="0"/>
    <n v="4"/>
    <b v="0"/>
    <s v="food/restaurants"/>
    <n v="4.3333333333333331E-4"/>
    <n v="16.25"/>
    <x v="7"/>
    <x v="3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4:21:00"/>
    <b v="0"/>
    <n v="0"/>
    <b v="0"/>
    <s v="food/restaurants"/>
    <n v="0"/>
    <e v="#DIV/0!"/>
    <x v="7"/>
    <x v="34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18:13:41"/>
    <b v="0"/>
    <n v="132"/>
    <b v="1"/>
    <s v="music/classical music"/>
    <n v="1.0948792000000001"/>
    <n v="103.68174242424243"/>
    <x v="4"/>
    <x v="3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09:52:00"/>
    <b v="0"/>
    <n v="27"/>
    <b v="1"/>
    <s v="music/classical music"/>
    <n v="1"/>
    <n v="185.18518518518519"/>
    <x v="4"/>
    <x v="35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7T19:24:52"/>
    <b v="0"/>
    <n v="26"/>
    <b v="1"/>
    <s v="music/classical music"/>
    <n v="1.5644444444444445"/>
    <n v="54.153846153846153"/>
    <x v="4"/>
    <x v="35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0T23:30:00"/>
    <b v="0"/>
    <n v="43"/>
    <b v="1"/>
    <s v="music/classical music"/>
    <n v="1.016"/>
    <n v="177.2093023255814"/>
    <x v="4"/>
    <x v="35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15:16:11"/>
    <b v="0"/>
    <n v="80"/>
    <b v="1"/>
    <s v="music/classical music"/>
    <n v="1.00325"/>
    <n v="100.325"/>
    <x v="4"/>
    <x v="3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7T23:59:00"/>
    <b v="0"/>
    <n v="33"/>
    <b v="1"/>
    <s v="music/classical music"/>
    <n v="1.1294999999999999"/>
    <n v="136.90909090909091"/>
    <x v="4"/>
    <x v="35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7T22:59:00"/>
    <b v="0"/>
    <n v="71"/>
    <b v="1"/>
    <s v="music/classical music"/>
    <n v="1.02125"/>
    <n v="57.535211267605632"/>
    <x v="4"/>
    <x v="35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06:00:00"/>
    <b v="0"/>
    <n v="81"/>
    <b v="1"/>
    <s v="music/classical music"/>
    <n v="1.0724974999999999"/>
    <n v="52.962839506172834"/>
    <x v="4"/>
    <x v="35"/>
    <x v="0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4T19:56:15"/>
    <b v="0"/>
    <n v="76"/>
    <b v="1"/>
    <s v="music/classical music"/>
    <n v="1.0428333333333333"/>
    <n v="82.328947368421055"/>
    <x v="4"/>
    <x v="3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19T23:50:00"/>
    <b v="0"/>
    <n v="48"/>
    <b v="1"/>
    <s v="music/classical music"/>
    <n v="1"/>
    <n v="135.41666666666666"/>
    <x v="4"/>
    <x v="35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4T22:59:00"/>
    <b v="0"/>
    <n v="61"/>
    <b v="1"/>
    <s v="music/classical music"/>
    <n v="1.004"/>
    <n v="74.06557377049181"/>
    <x v="4"/>
    <x v="3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15:22:46"/>
    <b v="0"/>
    <n v="60"/>
    <b v="1"/>
    <s v="music/classical music"/>
    <n v="1.26125"/>
    <n v="84.083333333333329"/>
    <x v="4"/>
    <x v="35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3:01:08"/>
    <b v="0"/>
    <n v="136"/>
    <b v="1"/>
    <s v="music/classical music"/>
    <n v="1.1066666666666667"/>
    <n v="61.029411764705884"/>
    <x v="4"/>
    <x v="35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1:00:00"/>
    <b v="0"/>
    <n v="14"/>
    <b v="1"/>
    <s v="music/classical music"/>
    <n v="1.05"/>
    <n v="150"/>
    <x v="4"/>
    <x v="35"/>
    <x v="8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4:59:05"/>
    <b v="0"/>
    <n v="78"/>
    <b v="1"/>
    <s v="music/classical music"/>
    <n v="1.03775"/>
    <n v="266.08974358974359"/>
    <x v="4"/>
    <x v="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29T21:32:46"/>
    <b v="0"/>
    <n v="4"/>
    <b v="1"/>
    <s v="music/classical music"/>
    <n v="1.1599999999999999"/>
    <n v="7.25"/>
    <x v="4"/>
    <x v="35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0:34:15"/>
    <b v="0"/>
    <n v="11"/>
    <b v="1"/>
    <s v="music/classical music"/>
    <n v="1.1000000000000001"/>
    <n v="100"/>
    <x v="4"/>
    <x v="3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3T23:59:00"/>
    <b v="0"/>
    <n v="185"/>
    <b v="1"/>
    <s v="music/classical music"/>
    <n v="1.130176111111111"/>
    <n v="109.96308108108107"/>
    <x v="4"/>
    <x v="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16:39:12"/>
    <b v="0"/>
    <n v="59"/>
    <b v="1"/>
    <s v="music/classical music"/>
    <n v="1.0024999999999999"/>
    <n v="169.91525423728814"/>
    <x v="4"/>
    <x v="35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1:12:01"/>
    <b v="0"/>
    <n v="27"/>
    <b v="1"/>
    <s v="music/classical music"/>
    <n v="1.034"/>
    <n v="95.740740740740748"/>
    <x v="4"/>
    <x v="35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05:46:58"/>
    <b v="0"/>
    <n v="63"/>
    <b v="1"/>
    <s v="music/classical music"/>
    <n v="1.0702857142857143"/>
    <n v="59.460317460317462"/>
    <x v="4"/>
    <x v="35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09-30T22:59:00"/>
    <b v="0"/>
    <n v="13"/>
    <b v="1"/>
    <s v="music/classical music"/>
    <n v="1.0357142857142858"/>
    <n v="55.769230769230766"/>
    <x v="4"/>
    <x v="35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1T22:00:00"/>
    <b v="0"/>
    <n v="13"/>
    <b v="1"/>
    <s v="music/classical music"/>
    <n v="1.5640000000000001"/>
    <n v="30.076923076923077"/>
    <x v="4"/>
    <x v="35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07:29:29"/>
    <b v="0"/>
    <n v="57"/>
    <b v="1"/>
    <s v="music/classical music"/>
    <n v="1.0082"/>
    <n v="88.438596491228068"/>
    <x v="4"/>
    <x v="35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6T19:30:00"/>
    <b v="0"/>
    <n v="61"/>
    <b v="1"/>
    <s v="music/classical music"/>
    <n v="1.9530000000000001"/>
    <n v="64.032786885245898"/>
    <x v="4"/>
    <x v="3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0:00:00"/>
    <b v="0"/>
    <n v="65"/>
    <b v="1"/>
    <s v="music/classical music"/>
    <n v="1.1171428571428572"/>
    <n v="60.153846153846153"/>
    <x v="4"/>
    <x v="35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2:33:23"/>
    <b v="0"/>
    <n v="134"/>
    <b v="1"/>
    <s v="music/classical music"/>
    <n v="1.1985454545454546"/>
    <n v="49.194029850746269"/>
    <x v="4"/>
    <x v="35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29T23:27:00"/>
    <b v="0"/>
    <n v="37"/>
    <b v="1"/>
    <s v="music/classical music"/>
    <n v="1.0185"/>
    <n v="165.16216216216216"/>
    <x v="4"/>
    <x v="3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2:00:00"/>
    <b v="0"/>
    <n v="37"/>
    <b v="1"/>
    <s v="music/classical music"/>
    <n v="1.0280254777070064"/>
    <n v="43.621621621621621"/>
    <x v="4"/>
    <x v="35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7T22:59:00"/>
    <b v="0"/>
    <n v="150"/>
    <b v="1"/>
    <s v="music/classical music"/>
    <n v="1.0084615384615385"/>
    <n v="43.7"/>
    <x v="4"/>
    <x v="35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15:48:00"/>
    <b v="0"/>
    <n v="56"/>
    <b v="1"/>
    <s v="music/classical music"/>
    <n v="1.0273469387755103"/>
    <n v="67.419642857142861"/>
    <x v="4"/>
    <x v="35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4:26:21"/>
    <b v="0"/>
    <n v="18"/>
    <b v="1"/>
    <s v="music/classical music"/>
    <n v="1.0649999999999999"/>
    <n v="177.5"/>
    <x v="4"/>
    <x v="35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0T23:46:47"/>
    <b v="0"/>
    <n v="60"/>
    <b v="1"/>
    <s v="music/classical music"/>
    <n v="1.5553333333333332"/>
    <n v="38.883333333333333"/>
    <x v="4"/>
    <x v="35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5-31T22:59:00"/>
    <b v="0"/>
    <n v="67"/>
    <b v="1"/>
    <s v="music/classical music"/>
    <n v="1.228"/>
    <n v="54.985074626865675"/>
    <x v="4"/>
    <x v="3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0:43:13"/>
    <b v="0"/>
    <n v="35"/>
    <b v="1"/>
    <s v="music/classical music"/>
    <n v="1.0734999999999999"/>
    <n v="61.342857142857142"/>
    <x v="4"/>
    <x v="3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18:47:37"/>
    <b v="0"/>
    <n v="34"/>
    <b v="1"/>
    <s v="music/classical music"/>
    <n v="1.0550335570469798"/>
    <n v="23.117647058823529"/>
    <x v="4"/>
    <x v="35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2:53:06"/>
    <b v="0"/>
    <n v="36"/>
    <b v="1"/>
    <s v="music/classical music"/>
    <n v="1.1844444444444444"/>
    <n v="29.611111111111111"/>
    <x v="4"/>
    <x v="35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08:59:00"/>
    <b v="0"/>
    <n v="18"/>
    <b v="1"/>
    <s v="music/classical music"/>
    <n v="1.0888"/>
    <n v="75.611111111111114"/>
    <x v="4"/>
    <x v="3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4:37:00"/>
    <b v="0"/>
    <n v="25"/>
    <b v="1"/>
    <s v="music/classical music"/>
    <n v="1.1125"/>
    <n v="35.6"/>
    <x v="4"/>
    <x v="35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17:49:34"/>
    <b v="0"/>
    <n v="21"/>
    <b v="1"/>
    <s v="music/classical music"/>
    <n v="1.0009999999999999"/>
    <n v="143"/>
    <x v="4"/>
    <x v="35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07:41:29"/>
    <b v="0"/>
    <n v="0"/>
    <b v="0"/>
    <s v="food/food trucks"/>
    <n v="0"/>
    <e v="#DIV/0!"/>
    <x v="7"/>
    <x v="1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07:35:39"/>
    <b v="0"/>
    <n v="3"/>
    <b v="0"/>
    <s v="food/food trucks"/>
    <n v="7.4999999999999997E-3"/>
    <n v="25"/>
    <x v="7"/>
    <x v="1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29T22:20:51"/>
    <b v="0"/>
    <n v="0"/>
    <b v="0"/>
    <s v="food/food trucks"/>
    <n v="0"/>
    <e v="#DIV/0!"/>
    <x v="7"/>
    <x v="19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7-31T19:58:19"/>
    <b v="0"/>
    <n v="0"/>
    <b v="0"/>
    <s v="food/food trucks"/>
    <n v="0"/>
    <e v="#DIV/0!"/>
    <x v="7"/>
    <x v="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15:50:00"/>
    <b v="0"/>
    <n v="1"/>
    <b v="0"/>
    <s v="food/food trucks"/>
    <n v="0.01"/>
    <n v="100"/>
    <x v="7"/>
    <x v="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18:32:28"/>
    <b v="0"/>
    <n v="0"/>
    <b v="0"/>
    <s v="food/food trucks"/>
    <n v="0"/>
    <e v="#DIV/0!"/>
    <x v="7"/>
    <x v="19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16:05:38"/>
    <b v="0"/>
    <n v="2"/>
    <b v="0"/>
    <s v="food/food trucks"/>
    <n v="2.6666666666666666E-3"/>
    <n v="60"/>
    <x v="7"/>
    <x v="19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0:59:54"/>
    <b v="0"/>
    <n v="1"/>
    <b v="0"/>
    <s v="food/food trucks"/>
    <n v="5.0000000000000001E-3"/>
    <n v="50"/>
    <x v="7"/>
    <x v="19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6T21:31:52"/>
    <b v="0"/>
    <n v="2"/>
    <b v="0"/>
    <s v="food/food trucks"/>
    <n v="2.2307692307692306E-2"/>
    <n v="72.5"/>
    <x v="7"/>
    <x v="1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16:40:35"/>
    <b v="0"/>
    <n v="2"/>
    <b v="0"/>
    <s v="food/food trucks"/>
    <n v="8.4285714285714294E-3"/>
    <n v="29.5"/>
    <x v="7"/>
    <x v="1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3:12:01"/>
    <b v="0"/>
    <n v="4"/>
    <b v="0"/>
    <s v="food/food trucks"/>
    <n v="2.5000000000000001E-3"/>
    <n v="62.5"/>
    <x v="7"/>
    <x v="19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2T21:51:57"/>
    <b v="0"/>
    <n v="0"/>
    <b v="0"/>
    <s v="food/food trucks"/>
    <n v="0"/>
    <e v="#DIV/0!"/>
    <x v="7"/>
    <x v="1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09:12:29"/>
    <b v="0"/>
    <n v="0"/>
    <b v="0"/>
    <s v="food/food trucks"/>
    <n v="0"/>
    <e v="#DIV/0!"/>
    <x v="7"/>
    <x v="1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4:49:05"/>
    <b v="0"/>
    <n v="0"/>
    <b v="0"/>
    <s v="food/food trucks"/>
    <n v="0"/>
    <e v="#DIV/0!"/>
    <x v="7"/>
    <x v="19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1T21:36:34"/>
    <b v="0"/>
    <n v="0"/>
    <b v="0"/>
    <s v="food/food trucks"/>
    <n v="0"/>
    <e v="#DIV/0!"/>
    <x v="7"/>
    <x v="19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18:14:07"/>
    <b v="0"/>
    <n v="0"/>
    <b v="0"/>
    <s v="food/food trucks"/>
    <n v="0"/>
    <e v="#DIV/0!"/>
    <x v="7"/>
    <x v="19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4:41:37"/>
    <b v="0"/>
    <n v="0"/>
    <b v="0"/>
    <s v="food/food trucks"/>
    <n v="0"/>
    <e v="#DIV/0!"/>
    <x v="7"/>
    <x v="19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2:00:00"/>
    <b v="0"/>
    <n v="0"/>
    <b v="0"/>
    <s v="food/food trucks"/>
    <n v="0"/>
    <e v="#DIV/0!"/>
    <x v="7"/>
    <x v="19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4:55:03"/>
    <b v="0"/>
    <n v="12"/>
    <b v="0"/>
    <s v="food/food trucks"/>
    <n v="1.3849999999999999E-3"/>
    <n v="23.083333333333332"/>
    <x v="7"/>
    <x v="1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5T22:00:00"/>
    <b v="0"/>
    <n v="2"/>
    <b v="0"/>
    <s v="food/food trucks"/>
    <n v="6.0000000000000001E-3"/>
    <n v="25.5"/>
    <x v="7"/>
    <x v="19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1:04:58"/>
    <b v="0"/>
    <n v="11"/>
    <b v="0"/>
    <s v="food/food trucks"/>
    <n v="0.106"/>
    <n v="48.18181818181818"/>
    <x v="7"/>
    <x v="19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18:43:54"/>
    <b v="0"/>
    <n v="1"/>
    <b v="0"/>
    <s v="food/food trucks"/>
    <n v="1.1111111111111112E-5"/>
    <n v="1"/>
    <x v="7"/>
    <x v="19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2:28:00"/>
    <b v="0"/>
    <n v="5"/>
    <b v="0"/>
    <s v="food/food trucks"/>
    <n v="5.0000000000000001E-3"/>
    <n v="1"/>
    <x v="7"/>
    <x v="19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4T23:09:29"/>
    <b v="0"/>
    <n v="0"/>
    <b v="0"/>
    <s v="food/food trucks"/>
    <n v="0"/>
    <e v="#DIV/0!"/>
    <x v="7"/>
    <x v="1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18:07:12"/>
    <b v="0"/>
    <n v="1"/>
    <b v="0"/>
    <s v="food/food trucks"/>
    <n v="1.6666666666666668E-3"/>
    <n v="50"/>
    <x v="7"/>
    <x v="19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2:55:36"/>
    <b v="0"/>
    <n v="1"/>
    <b v="0"/>
    <s v="food/food trucks"/>
    <n v="1.6666666666666668E-3"/>
    <n v="5"/>
    <x v="7"/>
    <x v="19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1:12:33"/>
    <b v="0"/>
    <n v="6"/>
    <b v="0"/>
    <s v="food/food trucks"/>
    <n v="2.4340000000000001E-2"/>
    <n v="202.83333333333334"/>
    <x v="7"/>
    <x v="19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08:14:00"/>
    <b v="0"/>
    <n v="8"/>
    <b v="0"/>
    <s v="food/food trucks"/>
    <n v="3.8833333333333331E-2"/>
    <n v="29.125"/>
    <x v="7"/>
    <x v="19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06:52:07"/>
    <b v="0"/>
    <n v="1"/>
    <b v="0"/>
    <s v="food/food trucks"/>
    <n v="1E-4"/>
    <n v="5"/>
    <x v="7"/>
    <x v="1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09:08:17"/>
    <b v="0"/>
    <n v="0"/>
    <b v="0"/>
    <s v="food/food trucks"/>
    <n v="0"/>
    <e v="#DIV/0!"/>
    <x v="7"/>
    <x v="19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15:45:24"/>
    <b v="0"/>
    <n v="2"/>
    <b v="0"/>
    <s v="food/food trucks"/>
    <n v="1.7333333333333333E-2"/>
    <n v="13"/>
    <x v="7"/>
    <x v="19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4:13:41"/>
    <b v="0"/>
    <n v="1"/>
    <b v="0"/>
    <s v="food/food trucks"/>
    <n v="1.6666666666666668E-3"/>
    <n v="50"/>
    <x v="7"/>
    <x v="1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15:17:06"/>
    <b v="0"/>
    <n v="0"/>
    <b v="0"/>
    <s v="food/food trucks"/>
    <n v="0"/>
    <e v="#DIV/0!"/>
    <x v="7"/>
    <x v="19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18:13:48"/>
    <b v="0"/>
    <n v="1"/>
    <b v="0"/>
    <s v="food/food trucks"/>
    <n v="1.2500000000000001E-5"/>
    <n v="1"/>
    <x v="7"/>
    <x v="19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0:51:40"/>
    <b v="0"/>
    <n v="19"/>
    <b v="0"/>
    <s v="food/food trucks"/>
    <n v="0.12166666666666667"/>
    <n v="96.05263157894737"/>
    <x v="7"/>
    <x v="19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0:56:49"/>
    <b v="0"/>
    <n v="27"/>
    <b v="0"/>
    <s v="food/food trucks"/>
    <n v="0.23588571428571428"/>
    <n v="305.77777777777777"/>
    <x v="7"/>
    <x v="1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3:11:57"/>
    <b v="0"/>
    <n v="7"/>
    <b v="0"/>
    <s v="food/food trucks"/>
    <n v="5.6666666666666664E-2"/>
    <n v="12.142857142857142"/>
    <x v="7"/>
    <x v="19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15:10:01"/>
    <b v="0"/>
    <n v="14"/>
    <b v="0"/>
    <s v="food/food trucks"/>
    <n v="0.39"/>
    <n v="83.571428571428569"/>
    <x v="7"/>
    <x v="19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3:05:47"/>
    <b v="0"/>
    <n v="5"/>
    <b v="0"/>
    <s v="food/food trucks"/>
    <n v="9.9546510341776348E-3"/>
    <n v="18"/>
    <x v="7"/>
    <x v="19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15:36:40"/>
    <b v="0"/>
    <n v="30"/>
    <b v="0"/>
    <s v="food/food trucks"/>
    <n v="6.9320000000000007E-2"/>
    <n v="115.53333333333333"/>
    <x v="7"/>
    <x v="19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2T22:59:00"/>
    <b v="1"/>
    <n v="151"/>
    <b v="1"/>
    <s v="technology/space exploration"/>
    <n v="6.6139999999999999"/>
    <n v="21.900662251655628"/>
    <x v="2"/>
    <x v="36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16:20:00"/>
    <b v="1"/>
    <n v="489"/>
    <b v="1"/>
    <s v="technology/space exploration"/>
    <n v="3.2609166666666667"/>
    <n v="80.022494887525568"/>
    <x v="2"/>
    <x v="36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16:54:14"/>
    <b v="1"/>
    <n v="50"/>
    <b v="1"/>
    <s v="technology/space exploration"/>
    <n v="1.0148571428571429"/>
    <n v="35.520000000000003"/>
    <x v="2"/>
    <x v="36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8T20:13:43"/>
    <b v="1"/>
    <n v="321"/>
    <b v="1"/>
    <s v="technology/space exploration"/>
    <n v="1.0421799999999999"/>
    <n v="64.933333333333323"/>
    <x v="2"/>
    <x v="36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07:59:50"/>
    <b v="1"/>
    <n v="1762"/>
    <b v="1"/>
    <s v="technology/space exploration"/>
    <n v="1.0742157000000001"/>
    <n v="60.965703745743475"/>
    <x v="2"/>
    <x v="36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2:06:22"/>
    <b v="1"/>
    <n v="385"/>
    <b v="1"/>
    <s v="technology/space exploration"/>
    <n v="1.1005454545454545"/>
    <n v="31.444155844155844"/>
    <x v="2"/>
    <x v="3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1T21:00:00"/>
    <b v="1"/>
    <n v="398"/>
    <b v="1"/>
    <s v="technology/space exploration"/>
    <n v="4.077"/>
    <n v="81.949748743718587"/>
    <x v="2"/>
    <x v="3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4T19:00:00"/>
    <b v="1"/>
    <n v="304"/>
    <b v="1"/>
    <s v="technology/space exploration"/>
    <n v="2.2392500000000002"/>
    <n v="58.92763157894737"/>
    <x v="2"/>
    <x v="36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0:42:31"/>
    <b v="1"/>
    <n v="676"/>
    <b v="1"/>
    <s v="technology/space exploration"/>
    <n v="3.038011142857143"/>
    <n v="157.29347633136095"/>
    <x v="2"/>
    <x v="36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1:59:00"/>
    <b v="1"/>
    <n v="577"/>
    <b v="1"/>
    <s v="technology/space exploration"/>
    <n v="1.4132510432681749"/>
    <n v="55.758509532062391"/>
    <x v="2"/>
    <x v="36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17:59:00"/>
    <b v="1"/>
    <n v="3663"/>
    <b v="1"/>
    <s v="technology/space exploration"/>
    <n v="27.906363636363636"/>
    <n v="83.802893802893806"/>
    <x v="2"/>
    <x v="36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8T22:26:10"/>
    <b v="1"/>
    <n v="294"/>
    <b v="1"/>
    <s v="technology/space exploration"/>
    <n v="1.7176130000000001"/>
    <n v="58.422210884353746"/>
    <x v="2"/>
    <x v="36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4:38:14"/>
    <b v="1"/>
    <n v="28"/>
    <b v="1"/>
    <s v="technology/space exploration"/>
    <n v="1.0101333333333333"/>
    <n v="270.57142857142856"/>
    <x v="2"/>
    <x v="36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0:00:00"/>
    <b v="1"/>
    <n v="100"/>
    <b v="1"/>
    <s v="technology/space exploration"/>
    <n v="1.02"/>
    <n v="107.1"/>
    <x v="2"/>
    <x v="3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07:00:00"/>
    <b v="0"/>
    <n v="72"/>
    <b v="1"/>
    <s v="technology/space exploration"/>
    <n v="1.6976511744127936"/>
    <n v="47.180555555555557"/>
    <x v="2"/>
    <x v="36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18:52:09"/>
    <b v="1"/>
    <n v="238"/>
    <b v="1"/>
    <s v="technology/space exploration"/>
    <n v="1.14534"/>
    <n v="120.30882352941177"/>
    <x v="2"/>
    <x v="3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15:59:11"/>
    <b v="1"/>
    <n v="159"/>
    <b v="1"/>
    <s v="technology/space exploration"/>
    <n v="8.7759999999999998"/>
    <n v="27.59748427672956"/>
    <x v="2"/>
    <x v="36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15:01:01"/>
    <b v="1"/>
    <n v="77"/>
    <b v="1"/>
    <s v="technology/space exploration"/>
    <n v="1.0538666666666667"/>
    <n v="205.2987012987013"/>
    <x v="2"/>
    <x v="36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06:00:00"/>
    <b v="1"/>
    <n v="53"/>
    <b v="1"/>
    <s v="technology/space exploration"/>
    <n v="1.8839999999999999"/>
    <n v="35.547169811320757"/>
    <x v="2"/>
    <x v="3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0T20:00:00"/>
    <b v="1"/>
    <n v="1251"/>
    <b v="1"/>
    <s v="technology/space exploration"/>
    <n v="1.436523076923077"/>
    <n v="74.639488409272587"/>
    <x v="2"/>
    <x v="36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2:56:28"/>
    <b v="1"/>
    <n v="465"/>
    <b v="1"/>
    <s v="technology/space exploration"/>
    <n v="1.4588000000000001"/>
    <n v="47.058064516129029"/>
    <x v="2"/>
    <x v="3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2:50:16"/>
    <b v="0"/>
    <n v="74"/>
    <b v="1"/>
    <s v="technology/space exploration"/>
    <n v="1.3118399999999999"/>
    <n v="26.591351351351353"/>
    <x v="2"/>
    <x v="3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1:09:26"/>
    <b v="0"/>
    <n v="62"/>
    <b v="1"/>
    <s v="technology/space exploration"/>
    <n v="1.1399999999999999"/>
    <n v="36.774193548387096"/>
    <x v="2"/>
    <x v="3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05:07:02"/>
    <b v="0"/>
    <n v="3468"/>
    <b v="1"/>
    <s v="technology/space exploration"/>
    <n v="13.794206249999998"/>
    <n v="31.820544982698959"/>
    <x v="2"/>
    <x v="36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15:26:48"/>
    <b v="0"/>
    <n v="52"/>
    <b v="1"/>
    <s v="technology/space exploration"/>
    <n v="9.56"/>
    <n v="27.576923076923077"/>
    <x v="2"/>
    <x v="36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0:04:29"/>
    <b v="0"/>
    <n v="50"/>
    <b v="1"/>
    <s v="technology/space exploration"/>
    <n v="1.1200000000000001"/>
    <n v="56"/>
    <x v="2"/>
    <x v="3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15:54:21"/>
    <b v="0"/>
    <n v="45"/>
    <b v="1"/>
    <s v="technology/space exploration"/>
    <n v="6.4666666666666668"/>
    <n v="21.555555555555557"/>
    <x v="2"/>
    <x v="36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18:11:07"/>
    <b v="0"/>
    <n v="21"/>
    <b v="1"/>
    <s v="technology/space exploration"/>
    <n v="1.1036948748510131"/>
    <n v="44.095238095238095"/>
    <x v="2"/>
    <x v="36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07:55:22"/>
    <b v="0"/>
    <n v="100"/>
    <b v="1"/>
    <s v="technology/space exploration"/>
    <n v="1.2774000000000001"/>
    <n v="63.87"/>
    <x v="2"/>
    <x v="3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05:00:00"/>
    <b v="0"/>
    <n v="81"/>
    <b v="1"/>
    <s v="technology/space exploration"/>
    <n v="1.579"/>
    <n v="38.987654320987652"/>
    <x v="2"/>
    <x v="36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29T23:03:47"/>
    <b v="0"/>
    <n v="286"/>
    <b v="1"/>
    <s v="technology/space exploration"/>
    <n v="1.1466525000000001"/>
    <n v="80.185489510489504"/>
    <x v="2"/>
    <x v="36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8T20:28:59"/>
    <b v="0"/>
    <n v="42"/>
    <b v="1"/>
    <s v="technology/space exploration"/>
    <n v="1.3700934579439252"/>
    <n v="34.904761904761905"/>
    <x v="2"/>
    <x v="36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18:00:00"/>
    <b v="0"/>
    <n v="199"/>
    <b v="1"/>
    <s v="technology/space exploration"/>
    <n v="3.5461999999999998"/>
    <n v="89.100502512562812"/>
    <x v="2"/>
    <x v="36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0:45:21"/>
    <b v="0"/>
    <n v="25"/>
    <b v="1"/>
    <s v="technology/space exploration"/>
    <n v="1.0602150537634409"/>
    <n v="39.44"/>
    <x v="2"/>
    <x v="36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16:49:21"/>
    <b v="0"/>
    <n v="84"/>
    <b v="1"/>
    <s v="technology/space exploration"/>
    <n v="1"/>
    <n v="136.9047619047619"/>
    <x v="2"/>
    <x v="36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5T20:00:00"/>
    <b v="0"/>
    <n v="50"/>
    <b v="1"/>
    <s v="technology/space exploration"/>
    <n v="1.873"/>
    <n v="37.46"/>
    <x v="2"/>
    <x v="36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08:11:15"/>
    <b v="0"/>
    <n v="26"/>
    <b v="1"/>
    <s v="technology/space exploration"/>
    <n v="1.6619999999999999"/>
    <n v="31.96153846153846"/>
    <x v="2"/>
    <x v="36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16:54:55"/>
    <b v="0"/>
    <n v="14"/>
    <b v="1"/>
    <s v="technology/space exploration"/>
    <n v="1.0172910662824208"/>
    <n v="25.214285714285715"/>
    <x v="2"/>
    <x v="36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15:45:48"/>
    <b v="0"/>
    <n v="49"/>
    <b v="1"/>
    <s v="technology/space exploration"/>
    <n v="1.64"/>
    <n v="10.040816326530612"/>
    <x v="2"/>
    <x v="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7T22:51:14"/>
    <b v="0"/>
    <n v="69"/>
    <b v="1"/>
    <s v="technology/space exploration"/>
    <n v="1.0566666666666666"/>
    <n v="45.94202898550725"/>
    <x v="2"/>
    <x v="36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15:09:00"/>
    <b v="0"/>
    <n v="1"/>
    <b v="0"/>
    <s v="technology/space exploration"/>
    <n v="0.01"/>
    <n v="15"/>
    <x v="2"/>
    <x v="36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1:57:00"/>
    <b v="0"/>
    <n v="0"/>
    <b v="0"/>
    <s v="technology/space exploration"/>
    <n v="0"/>
    <e v="#DIV/0!"/>
    <x v="2"/>
    <x v="36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2:59:00"/>
    <b v="1"/>
    <n v="1501"/>
    <b v="0"/>
    <s v="technology/space exploration"/>
    <n v="0.33559730999999998"/>
    <n v="223.58248500999335"/>
    <x v="2"/>
    <x v="36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4:00:35"/>
    <b v="1"/>
    <n v="52"/>
    <b v="0"/>
    <s v="technology/space exploration"/>
    <n v="2.053E-2"/>
    <n v="39.480769230769234"/>
    <x v="2"/>
    <x v="36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16:13:23"/>
    <b v="1"/>
    <n v="23"/>
    <b v="0"/>
    <s v="technology/space exploration"/>
    <n v="0.105"/>
    <n v="91.304347826086953"/>
    <x v="2"/>
    <x v="36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2:31:09"/>
    <b v="1"/>
    <n v="535"/>
    <b v="0"/>
    <s v="technology/space exploration"/>
    <n v="8.4172839999999999E-2"/>
    <n v="78.666205607476627"/>
    <x v="2"/>
    <x v="3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1:16:59"/>
    <b v="0"/>
    <n v="3"/>
    <b v="0"/>
    <s v="technology/space exploration"/>
    <n v="1.44E-2"/>
    <n v="12"/>
    <x v="2"/>
    <x v="36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2:09:20"/>
    <b v="0"/>
    <n v="6"/>
    <b v="0"/>
    <s v="technology/space exploration"/>
    <n v="8.8333333333333337E-3"/>
    <n v="17.666666666666668"/>
    <x v="2"/>
    <x v="36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18:55:41"/>
    <b v="0"/>
    <n v="3"/>
    <b v="0"/>
    <s v="technology/space exploration"/>
    <n v="9.9200000000000004E-4"/>
    <n v="41.333333333333336"/>
    <x v="2"/>
    <x v="36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09:59:03"/>
    <b v="0"/>
    <n v="5"/>
    <b v="0"/>
    <s v="technology/space exploration"/>
    <n v="5.966666666666667E-3"/>
    <n v="71.599999999999994"/>
    <x v="2"/>
    <x v="3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4:20:09"/>
    <b v="0"/>
    <n v="17"/>
    <b v="0"/>
    <s v="technology/space exploration"/>
    <n v="1.8689285714285714E-2"/>
    <n v="307.8235294117647"/>
    <x v="2"/>
    <x v="36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09T22:48:45"/>
    <b v="0"/>
    <n v="11"/>
    <b v="0"/>
    <s v="technology/space exploration"/>
    <n v="8.8500000000000002E-3"/>
    <n v="80.454545454545453"/>
    <x v="2"/>
    <x v="36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2T23:00:00"/>
    <b v="0"/>
    <n v="70"/>
    <b v="0"/>
    <s v="technology/space exploration"/>
    <n v="0.1152156862745098"/>
    <n v="83.942857142857136"/>
    <x v="2"/>
    <x v="36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08:25:26"/>
    <b v="0"/>
    <n v="6"/>
    <b v="0"/>
    <s v="technology/space exploration"/>
    <n v="5.1000000000000004E-4"/>
    <n v="8.5"/>
    <x v="2"/>
    <x v="36"/>
    <x v="0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15:00:00"/>
    <b v="0"/>
    <n v="43"/>
    <b v="0"/>
    <s v="technology/space exploration"/>
    <n v="0.21033333333333334"/>
    <n v="73.372093023255815"/>
    <x v="2"/>
    <x v="36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4:00:00"/>
    <b v="0"/>
    <n v="152"/>
    <b v="0"/>
    <s v="technology/space exploration"/>
    <n v="0.11436666666666667"/>
    <n v="112.86184210526316"/>
    <x v="2"/>
    <x v="3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2T20:30:00"/>
    <b v="0"/>
    <n v="59"/>
    <b v="0"/>
    <s v="technology/space exploration"/>
    <n v="0.18737933333333334"/>
    <n v="95.277627118644077"/>
    <x v="2"/>
    <x v="36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16:13:14"/>
    <b v="0"/>
    <n v="4"/>
    <b v="0"/>
    <s v="technology/space exploration"/>
    <n v="9.2857142857142856E-4"/>
    <n v="22.75"/>
    <x v="2"/>
    <x v="36"/>
    <x v="2"/>
  </r>
  <r>
    <n v="2659"/>
    <s v="test (Canceled)"/>
    <s v="test"/>
    <n v="49000"/>
    <n v="1333"/>
    <x v="1"/>
    <x v="0"/>
    <s v="USD"/>
    <n v="1429321210"/>
    <n v="1426729210"/>
    <x v="2659"/>
    <d v="2015-04-17T20:40:10"/>
    <b v="0"/>
    <n v="10"/>
    <b v="0"/>
    <s v="technology/space exploration"/>
    <n v="2.720408163265306E-2"/>
    <n v="133.30000000000001"/>
    <x v="2"/>
    <x v="36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3:06:58"/>
    <b v="0"/>
    <n v="5"/>
    <b v="0"/>
    <s v="technology/space exploration"/>
    <n v="9.5E-4"/>
    <n v="3.8"/>
    <x v="2"/>
    <x v="3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18:00:10"/>
    <b v="0"/>
    <n v="60"/>
    <b v="1"/>
    <s v="technology/makerspaces"/>
    <n v="1.0289999999999999"/>
    <n v="85.75"/>
    <x v="2"/>
    <x v="3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2:55:13"/>
    <b v="0"/>
    <n v="80"/>
    <b v="1"/>
    <s v="technology/makerspaces"/>
    <n v="1.0680000000000001"/>
    <n v="267"/>
    <x v="2"/>
    <x v="3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0:00:00"/>
    <b v="0"/>
    <n v="56"/>
    <b v="1"/>
    <s v="technology/makerspaces"/>
    <n v="1.0459624999999999"/>
    <n v="373.55803571428572"/>
    <x v="2"/>
    <x v="37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1:59:00"/>
    <b v="0"/>
    <n v="104"/>
    <b v="1"/>
    <s v="technology/makerspaces"/>
    <n v="1.0342857142857143"/>
    <n v="174.03846153846155"/>
    <x v="2"/>
    <x v="37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16:29:34"/>
    <b v="0"/>
    <n v="46"/>
    <b v="1"/>
    <s v="technology/makerspaces"/>
    <n v="1.2314285714285715"/>
    <n v="93.695652173913047"/>
    <x v="2"/>
    <x v="3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16:00:00"/>
    <b v="0"/>
    <n v="206"/>
    <b v="1"/>
    <s v="technology/makerspaces"/>
    <n v="1.592951"/>
    <n v="77.327718446601949"/>
    <x v="2"/>
    <x v="37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17:13:36"/>
    <b v="0"/>
    <n v="18"/>
    <b v="1"/>
    <s v="technology/makerspaces"/>
    <n v="1.1066666666666667"/>
    <n v="92.222222222222229"/>
    <x v="2"/>
    <x v="37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09:32:00"/>
    <b v="0"/>
    <n v="28"/>
    <b v="1"/>
    <s v="technology/makerspaces"/>
    <n v="1.7070000000000001"/>
    <n v="60.964285714285715"/>
    <x v="2"/>
    <x v="37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09T19:51:36"/>
    <b v="0"/>
    <n v="11"/>
    <b v="1"/>
    <s v="technology/makerspaces"/>
    <n v="1.25125"/>
    <n v="91"/>
    <x v="2"/>
    <x v="3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8T19:29:40"/>
    <b v="1"/>
    <n v="60"/>
    <b v="0"/>
    <s v="technology/makerspaces"/>
    <n v="6.4158609339642042E-2"/>
    <n v="41.583333333333336"/>
    <x v="2"/>
    <x v="37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4:38:00"/>
    <b v="1"/>
    <n v="84"/>
    <b v="0"/>
    <s v="technology/makerspaces"/>
    <n v="0.11344"/>
    <n v="33.761904761904759"/>
    <x v="2"/>
    <x v="3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1:00:00"/>
    <b v="1"/>
    <n v="47"/>
    <b v="0"/>
    <s v="technology/makerspaces"/>
    <n v="0.33189999999999997"/>
    <n v="70.61702127659575"/>
    <x v="2"/>
    <x v="37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17:45:00"/>
    <b v="1"/>
    <n v="66"/>
    <b v="0"/>
    <s v="technology/makerspaces"/>
    <n v="0.27579999999999999"/>
    <n v="167.15151515151516"/>
    <x v="2"/>
    <x v="37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4T23:59:00"/>
    <b v="1"/>
    <n v="171"/>
    <b v="0"/>
    <s v="technology/makerspaces"/>
    <n v="0.62839999999999996"/>
    <n v="128.61988304093566"/>
    <x v="2"/>
    <x v="37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16:34:49"/>
    <b v="1"/>
    <n v="29"/>
    <b v="0"/>
    <s v="technology/makerspaces"/>
    <n v="7.5880000000000003E-2"/>
    <n v="65.41379310344827"/>
    <x v="2"/>
    <x v="37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09:59:34"/>
    <b v="0"/>
    <n v="9"/>
    <b v="0"/>
    <s v="technology/makerspaces"/>
    <n v="0.50380952380952382"/>
    <n v="117.55555555555556"/>
    <x v="2"/>
    <x v="37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2T19:42:23"/>
    <b v="0"/>
    <n v="27"/>
    <b v="0"/>
    <s v="technology/makerspaces"/>
    <n v="0.17512820512820512"/>
    <n v="126.48148148148148"/>
    <x v="2"/>
    <x v="3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4:09:25"/>
    <b v="0"/>
    <n v="2"/>
    <b v="0"/>
    <s v="technology/makerspaces"/>
    <n v="1.3750000000000001E-4"/>
    <n v="550"/>
    <x v="2"/>
    <x v="37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7T19:01:34"/>
    <b v="0"/>
    <n v="3"/>
    <b v="0"/>
    <s v="technology/makerspaces"/>
    <n v="3.3E-3"/>
    <n v="44"/>
    <x v="2"/>
    <x v="37"/>
    <x v="0"/>
  </r>
  <r>
    <n v="2680"/>
    <s v="iHeart Pillow"/>
    <s v="iHeartPillow, Connecting loved ones"/>
    <n v="32000"/>
    <n v="276"/>
    <x v="2"/>
    <x v="3"/>
    <s v="EUR"/>
    <n v="1459915491"/>
    <n v="1457327091"/>
    <x v="2680"/>
    <d v="2016-04-05T23:04:51"/>
    <b v="0"/>
    <n v="4"/>
    <b v="0"/>
    <s v="technology/makerspaces"/>
    <n v="8.6250000000000007E-3"/>
    <n v="69"/>
    <x v="2"/>
    <x v="37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16:29:10"/>
    <b v="0"/>
    <n v="2"/>
    <b v="0"/>
    <s v="food/food trucks"/>
    <n v="6.875E-3"/>
    <n v="27.5"/>
    <x v="7"/>
    <x v="19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0:59:00"/>
    <b v="0"/>
    <n v="20"/>
    <b v="0"/>
    <s v="food/food trucks"/>
    <n v="0.28299999999999997"/>
    <n v="84.9"/>
    <x v="7"/>
    <x v="1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3:07:20"/>
    <b v="0"/>
    <n v="3"/>
    <b v="0"/>
    <s v="food/food trucks"/>
    <n v="2.3999999999999998E-3"/>
    <n v="12"/>
    <x v="7"/>
    <x v="1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16:57:05"/>
    <b v="0"/>
    <n v="4"/>
    <b v="0"/>
    <s v="food/food trucks"/>
    <n v="1.1428571428571429E-2"/>
    <n v="200"/>
    <x v="7"/>
    <x v="19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0:42:10"/>
    <b v="0"/>
    <n v="1"/>
    <b v="0"/>
    <s v="food/food trucks"/>
    <n v="2.0000000000000001E-4"/>
    <n v="10"/>
    <x v="7"/>
    <x v="19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18:23:43"/>
    <b v="0"/>
    <n v="0"/>
    <b v="0"/>
    <s v="food/food trucks"/>
    <n v="0"/>
    <e v="#DIV/0!"/>
    <x v="7"/>
    <x v="19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0:21:58"/>
    <b v="0"/>
    <n v="0"/>
    <b v="0"/>
    <s v="food/food trucks"/>
    <n v="0"/>
    <e v="#DIV/0!"/>
    <x v="7"/>
    <x v="19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3T22:00:00"/>
    <b v="0"/>
    <n v="14"/>
    <b v="0"/>
    <s v="food/food trucks"/>
    <n v="1.48E-3"/>
    <n v="5.2857142857142856"/>
    <x v="7"/>
    <x v="19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18:04:50"/>
    <b v="0"/>
    <n v="1"/>
    <b v="0"/>
    <s v="food/food trucks"/>
    <n v="2.8571428571428571E-5"/>
    <n v="1"/>
    <x v="7"/>
    <x v="1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2T21:31:16"/>
    <b v="0"/>
    <n v="118"/>
    <b v="0"/>
    <s v="food/food trucks"/>
    <n v="0.107325"/>
    <n v="72.762711864406782"/>
    <x v="7"/>
    <x v="19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2:22:37"/>
    <b v="0"/>
    <n v="2"/>
    <b v="0"/>
    <s v="food/food trucks"/>
    <n v="5.3846153846153844E-4"/>
    <n v="17.5"/>
    <x v="7"/>
    <x v="19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2:01:00"/>
    <b v="0"/>
    <n v="1"/>
    <b v="0"/>
    <s v="food/food trucks"/>
    <n v="7.1428571428571426E-3"/>
    <n v="25"/>
    <x v="7"/>
    <x v="19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2T22:19:26"/>
    <b v="0"/>
    <n v="3"/>
    <b v="0"/>
    <s v="food/food trucks"/>
    <n v="8.0000000000000002E-3"/>
    <n v="13.333333333333334"/>
    <x v="7"/>
    <x v="1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5T22:22:19"/>
    <b v="0"/>
    <n v="1"/>
    <b v="0"/>
    <s v="food/food trucks"/>
    <n v="3.3333333333333335E-5"/>
    <n v="1"/>
    <x v="7"/>
    <x v="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3T22:21:58"/>
    <b v="0"/>
    <n v="3"/>
    <b v="0"/>
    <s v="food/food trucks"/>
    <n v="4.7333333333333333E-3"/>
    <n v="23.666666666666668"/>
    <x v="7"/>
    <x v="19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15:16:00"/>
    <b v="0"/>
    <n v="38"/>
    <b v="0"/>
    <s v="food/food trucks"/>
    <n v="5.6500000000000002E-2"/>
    <n v="89.21052631578948"/>
    <x v="7"/>
    <x v="19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17:00:00"/>
    <b v="0"/>
    <n v="52"/>
    <b v="0"/>
    <s v="food/food trucks"/>
    <n v="0.26352173913043481"/>
    <n v="116.55769230769231"/>
    <x v="7"/>
    <x v="19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16:33:28"/>
    <b v="0"/>
    <n v="2"/>
    <b v="0"/>
    <s v="food/food trucks"/>
    <n v="3.2512500000000002E-3"/>
    <n v="13.005000000000001"/>
    <x v="7"/>
    <x v="19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16:31:03"/>
    <b v="0"/>
    <n v="0"/>
    <b v="0"/>
    <s v="food/food trucks"/>
    <n v="0"/>
    <e v="#DIV/0!"/>
    <x v="7"/>
    <x v="19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15:59:32"/>
    <b v="0"/>
    <n v="4"/>
    <b v="0"/>
    <s v="food/food trucks"/>
    <n v="7.0007000700070005E-3"/>
    <n v="17.5"/>
    <x v="7"/>
    <x v="19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2:35:34"/>
    <b v="0"/>
    <n v="46"/>
    <b v="0"/>
    <s v="theater/spaces"/>
    <n v="0.46176470588235297"/>
    <n v="34.130434782608695"/>
    <x v="1"/>
    <x v="38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3:14:37"/>
    <b v="1"/>
    <n v="26"/>
    <b v="0"/>
    <s v="theater/spaces"/>
    <n v="0.34410000000000002"/>
    <n v="132.34615384615384"/>
    <x v="1"/>
    <x v="38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0:33:50"/>
    <b v="0"/>
    <n v="45"/>
    <b v="0"/>
    <s v="theater/spaces"/>
    <n v="1.0375000000000001"/>
    <n v="922.22222222222217"/>
    <x v="1"/>
    <x v="38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4:41:54"/>
    <b v="0"/>
    <n v="7"/>
    <b v="0"/>
    <s v="theater/spaces"/>
    <n v="6.0263157894736845E-2"/>
    <n v="163.57142857142858"/>
    <x v="1"/>
    <x v="38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15:59:18"/>
    <b v="0"/>
    <n v="8"/>
    <b v="0"/>
    <s v="theater/spaces"/>
    <n v="0.10539393939393939"/>
    <n v="217.375"/>
    <x v="1"/>
    <x v="3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1:59:00"/>
    <b v="1"/>
    <n v="263"/>
    <b v="1"/>
    <s v="theater/spaces"/>
    <n v="1.1229714285714285"/>
    <n v="149.44486692015209"/>
    <x v="1"/>
    <x v="3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1:59:00"/>
    <b v="1"/>
    <n v="394"/>
    <b v="1"/>
    <s v="theater/spaces"/>
    <n v="3.50844625"/>
    <n v="71.237487309644663"/>
    <x v="1"/>
    <x v="38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1:45:26"/>
    <b v="1"/>
    <n v="1049"/>
    <b v="1"/>
    <s v="theater/spaces"/>
    <n v="2.3321535"/>
    <n v="44.464318398474738"/>
    <x v="1"/>
    <x v="3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3T22:59:00"/>
    <b v="1"/>
    <n v="308"/>
    <b v="1"/>
    <s v="theater/spaces"/>
    <n v="1.01606"/>
    <n v="164.94480519480518"/>
    <x v="1"/>
    <x v="38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8T21:00:00"/>
    <b v="1"/>
    <n v="1088"/>
    <b v="1"/>
    <s v="theater/spaces"/>
    <n v="1.5390035000000002"/>
    <n v="84.871516544117654"/>
    <x v="1"/>
    <x v="38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17:01:00"/>
    <b v="1"/>
    <n v="73"/>
    <b v="1"/>
    <s v="theater/spaces"/>
    <n v="1.007161125319693"/>
    <n v="53.945205479452056"/>
    <x v="1"/>
    <x v="38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3:00:00"/>
    <b v="1"/>
    <n v="143"/>
    <b v="1"/>
    <s v="theater/spaces"/>
    <n v="1.3138181818181818"/>
    <n v="50.531468531468533"/>
    <x v="1"/>
    <x v="3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0:41:24"/>
    <b v="1"/>
    <n v="1420"/>
    <b v="1"/>
    <s v="theater/spaces"/>
    <n v="1.0224133333333334"/>
    <n v="108.00140845070422"/>
    <x v="1"/>
    <x v="38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18:00:00"/>
    <b v="1"/>
    <n v="305"/>
    <b v="1"/>
    <s v="theater/spaces"/>
    <n v="1.1635599999999999"/>
    <n v="95.373770491803285"/>
    <x v="1"/>
    <x v="3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4:33:48"/>
    <b v="1"/>
    <n v="551"/>
    <b v="1"/>
    <s v="theater/spaces"/>
    <n v="2.6462241666666664"/>
    <n v="57.631016333938291"/>
    <x v="1"/>
    <x v="3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2:59:53"/>
    <b v="1"/>
    <n v="187"/>
    <b v="1"/>
    <s v="theater/spaces"/>
    <n v="1.1998010000000001"/>
    <n v="64.160481283422456"/>
    <x v="1"/>
    <x v="3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17:57:29"/>
    <b v="1"/>
    <n v="325"/>
    <b v="1"/>
    <s v="theater/spaces"/>
    <n v="1.2010400000000001"/>
    <n v="92.387692307692305"/>
    <x v="1"/>
    <x v="38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18:00:00"/>
    <b v="1"/>
    <n v="148"/>
    <b v="1"/>
    <s v="theater/spaces"/>
    <n v="1.0358333333333334"/>
    <n v="125.97972972972973"/>
    <x v="1"/>
    <x v="3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18:44:54"/>
    <b v="0"/>
    <n v="69"/>
    <b v="1"/>
    <s v="theater/spaces"/>
    <n v="1.0883333333333334"/>
    <n v="94.637681159420296"/>
    <x v="1"/>
    <x v="38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07:10:53"/>
    <b v="0"/>
    <n v="173"/>
    <b v="1"/>
    <s v="theater/spaces"/>
    <n v="1.1812400000000001"/>
    <n v="170.69942196531792"/>
    <x v="1"/>
    <x v="38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4:00:00"/>
    <b v="0"/>
    <n v="269"/>
    <b v="1"/>
    <s v="technology/hardware"/>
    <n v="14.62"/>
    <n v="40.762081784386616"/>
    <x v="2"/>
    <x v="3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15:34:13"/>
    <b v="0"/>
    <n v="185"/>
    <b v="1"/>
    <s v="technology/hardware"/>
    <n v="2.5253999999999999"/>
    <n v="68.254054054054052"/>
    <x v="2"/>
    <x v="30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16:08:08"/>
    <b v="0"/>
    <n v="176"/>
    <b v="1"/>
    <s v="technology/hardware"/>
    <n v="1.4005000000000001"/>
    <n v="95.48863636363636"/>
    <x v="2"/>
    <x v="30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2:50:59"/>
    <b v="0"/>
    <n v="1019"/>
    <b v="1"/>
    <s v="technology/hardware"/>
    <n v="2.9687520259319289"/>
    <n v="7.1902649656526005"/>
    <x v="2"/>
    <x v="3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2:52:15"/>
    <b v="0"/>
    <n v="113"/>
    <b v="1"/>
    <s v="technology/hardware"/>
    <n v="1.445425"/>
    <n v="511.65486725663715"/>
    <x v="2"/>
    <x v="30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08:55:11"/>
    <b v="0"/>
    <n v="404"/>
    <b v="1"/>
    <s v="technology/hardware"/>
    <n v="1.05745"/>
    <n v="261.74504950495049"/>
    <x v="2"/>
    <x v="3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1:14:23"/>
    <b v="0"/>
    <n v="707"/>
    <b v="1"/>
    <s v="technology/hardware"/>
    <n v="4.9321000000000002"/>
    <n v="69.760961810466767"/>
    <x v="2"/>
    <x v="30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09:23:54"/>
    <b v="0"/>
    <n v="392"/>
    <b v="1"/>
    <s v="technology/hardware"/>
    <n v="2.0182666666666669"/>
    <n v="77.229591836734699"/>
    <x v="2"/>
    <x v="30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0:46:37"/>
    <b v="0"/>
    <n v="23"/>
    <b v="1"/>
    <s v="technology/hardware"/>
    <n v="1.0444"/>
    <n v="340.56521739130437"/>
    <x v="2"/>
    <x v="30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07:59:35"/>
    <b v="0"/>
    <n v="682"/>
    <b v="1"/>
    <s v="technology/hardware"/>
    <n v="1.7029262962962963"/>
    <n v="67.417903225806455"/>
    <x v="2"/>
    <x v="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7T23:00:00"/>
    <b v="0"/>
    <n v="37"/>
    <b v="1"/>
    <s v="technology/hardware"/>
    <n v="1.0430333333333333"/>
    <n v="845.70270270270271"/>
    <x v="2"/>
    <x v="3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7T19:00:00"/>
    <b v="0"/>
    <n v="146"/>
    <b v="1"/>
    <s v="technology/hardware"/>
    <n v="1.1825000000000001"/>
    <n v="97.191780821917803"/>
    <x v="2"/>
    <x v="3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0:32:54"/>
    <b v="0"/>
    <n v="119"/>
    <b v="1"/>
    <s v="technology/hardware"/>
    <n v="1.07538"/>
    <n v="451.84033613445376"/>
    <x v="2"/>
    <x v="3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16:59:00"/>
    <b v="0"/>
    <n v="163"/>
    <b v="1"/>
    <s v="technology/hardware"/>
    <n v="22603"/>
    <n v="138.66871165644173"/>
    <x v="2"/>
    <x v="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15:00:00"/>
    <b v="0"/>
    <n v="339"/>
    <b v="1"/>
    <s v="technology/hardware"/>
    <n v="9.7813466666666677"/>
    <n v="21.640147492625371"/>
    <x v="2"/>
    <x v="3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0:59:33"/>
    <b v="0"/>
    <n v="58"/>
    <b v="1"/>
    <s v="technology/hardware"/>
    <n v="1.2290000000000001"/>
    <n v="169.51724137931035"/>
    <x v="2"/>
    <x v="3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4:00:00"/>
    <b v="0"/>
    <n v="456"/>
    <b v="1"/>
    <s v="technology/hardware"/>
    <n v="2.4606080000000001"/>
    <n v="161.88210526315791"/>
    <x v="2"/>
    <x v="3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5T22:26:44"/>
    <b v="0"/>
    <n v="15"/>
    <b v="1"/>
    <s v="technology/hardware"/>
    <n v="1.4794"/>
    <n v="493.13333333333333"/>
    <x v="2"/>
    <x v="30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16:18:37"/>
    <b v="0"/>
    <n v="191"/>
    <b v="1"/>
    <s v="technology/hardware"/>
    <n v="3.8409090909090908"/>
    <n v="22.120418848167539"/>
    <x v="2"/>
    <x v="30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18:45:52"/>
    <b v="0"/>
    <n v="17"/>
    <b v="1"/>
    <s v="technology/hardware"/>
    <n v="1.0333333333333334"/>
    <n v="18.235294117647058"/>
    <x v="2"/>
    <x v="30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19T21:07:00"/>
    <b v="0"/>
    <n v="4"/>
    <b v="0"/>
    <s v="publishing/children's books"/>
    <n v="4.3750000000000004E-3"/>
    <n v="8.75"/>
    <x v="3"/>
    <x v="39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2:16:27"/>
    <b v="0"/>
    <n v="18"/>
    <b v="0"/>
    <s v="publishing/children's books"/>
    <n v="0.29239999999999999"/>
    <n v="40.611111111111114"/>
    <x v="3"/>
    <x v="39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2:53:27"/>
    <b v="0"/>
    <n v="0"/>
    <b v="0"/>
    <s v="publishing/children's books"/>
    <n v="0"/>
    <e v="#DIV/0!"/>
    <x v="3"/>
    <x v="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8T20:29:58"/>
    <b v="0"/>
    <n v="22"/>
    <b v="0"/>
    <s v="publishing/children's books"/>
    <n v="5.2187499999999998E-2"/>
    <n v="37.954545454545453"/>
    <x v="3"/>
    <x v="39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18:42:48"/>
    <b v="0"/>
    <n v="49"/>
    <b v="0"/>
    <s v="publishing/children's books"/>
    <n v="0.21887499999999999"/>
    <n v="35.734693877551024"/>
    <x v="3"/>
    <x v="39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3:45:11"/>
    <b v="0"/>
    <n v="19"/>
    <b v="0"/>
    <s v="publishing/children's books"/>
    <n v="0.26700000000000002"/>
    <n v="42.157894736842103"/>
    <x v="3"/>
    <x v="39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5T22:10:00"/>
    <b v="0"/>
    <n v="4"/>
    <b v="0"/>
    <s v="publishing/children's books"/>
    <n v="0.28000000000000003"/>
    <n v="35"/>
    <x v="3"/>
    <x v="39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2:03:22"/>
    <b v="0"/>
    <n v="4"/>
    <b v="0"/>
    <s v="publishing/children's books"/>
    <n v="1.06E-2"/>
    <n v="13.25"/>
    <x v="3"/>
    <x v="39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3:10:37"/>
    <b v="0"/>
    <n v="2"/>
    <b v="0"/>
    <s v="publishing/children's books"/>
    <n v="1.0999999999999999E-2"/>
    <n v="55"/>
    <x v="3"/>
    <x v="39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15:00:00"/>
    <b v="0"/>
    <n v="0"/>
    <b v="0"/>
    <s v="publishing/children's books"/>
    <n v="0"/>
    <e v="#DIV/0!"/>
    <x v="3"/>
    <x v="39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16:17:22"/>
    <b v="0"/>
    <n v="0"/>
    <b v="0"/>
    <s v="publishing/children's books"/>
    <n v="0"/>
    <e v="#DIV/0!"/>
    <x v="3"/>
    <x v="39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3:21:44"/>
    <b v="0"/>
    <n v="14"/>
    <b v="0"/>
    <s v="publishing/children's books"/>
    <n v="0.11458333333333333"/>
    <n v="39.285714285714285"/>
    <x v="3"/>
    <x v="39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16:37:03"/>
    <b v="0"/>
    <n v="8"/>
    <b v="0"/>
    <s v="publishing/children's books"/>
    <n v="0.19"/>
    <n v="47.5"/>
    <x v="3"/>
    <x v="3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0:15:51"/>
    <b v="0"/>
    <n v="0"/>
    <b v="0"/>
    <s v="publishing/children's books"/>
    <n v="0"/>
    <e v="#DIV/0!"/>
    <x v="3"/>
    <x v="39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3:58:47"/>
    <b v="0"/>
    <n v="15"/>
    <b v="0"/>
    <s v="publishing/children's books"/>
    <n v="0.52"/>
    <n v="17.333333333333332"/>
    <x v="3"/>
    <x v="39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16:36:41"/>
    <b v="0"/>
    <n v="33"/>
    <b v="0"/>
    <s v="publishing/children's books"/>
    <n v="0.1048"/>
    <n v="31.757575757575758"/>
    <x v="3"/>
    <x v="39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0:45:32"/>
    <b v="0"/>
    <n v="2"/>
    <b v="0"/>
    <s v="publishing/children's books"/>
    <n v="6.6666666666666671E-3"/>
    <n v="5"/>
    <x v="3"/>
    <x v="39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05:36:23"/>
    <b v="0"/>
    <n v="6"/>
    <b v="0"/>
    <s v="publishing/children's books"/>
    <n v="0.11700000000000001"/>
    <n v="39"/>
    <x v="3"/>
    <x v="39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3:47:46"/>
    <b v="0"/>
    <n v="2"/>
    <b v="0"/>
    <s v="publishing/children's books"/>
    <n v="0.105"/>
    <n v="52.5"/>
    <x v="3"/>
    <x v="3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06:04:18"/>
    <b v="0"/>
    <n v="0"/>
    <b v="0"/>
    <s v="publishing/children's books"/>
    <n v="0"/>
    <e v="#DIV/0!"/>
    <x v="3"/>
    <x v="39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2T20:31:33"/>
    <b v="0"/>
    <n v="4"/>
    <b v="0"/>
    <s v="publishing/children's books"/>
    <n v="7.1999999999999998E-3"/>
    <n v="9"/>
    <x v="3"/>
    <x v="39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18:53:15"/>
    <b v="0"/>
    <n v="1"/>
    <b v="0"/>
    <s v="publishing/children's books"/>
    <n v="7.6923076923076927E-3"/>
    <n v="25"/>
    <x v="3"/>
    <x v="39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08:54:44"/>
    <b v="0"/>
    <n v="3"/>
    <b v="0"/>
    <s v="publishing/children's books"/>
    <n v="2.2842639593908631E-3"/>
    <n v="30"/>
    <x v="3"/>
    <x v="39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4:00:00"/>
    <b v="0"/>
    <n v="4"/>
    <b v="0"/>
    <s v="publishing/children's books"/>
    <n v="1.125E-2"/>
    <n v="11.25"/>
    <x v="3"/>
    <x v="39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08:53:48"/>
    <b v="0"/>
    <n v="0"/>
    <b v="0"/>
    <s v="publishing/children's books"/>
    <n v="0"/>
    <e v="#DIV/0!"/>
    <x v="3"/>
    <x v="39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1:01:58"/>
    <b v="0"/>
    <n v="4"/>
    <b v="0"/>
    <s v="publishing/children's books"/>
    <n v="0.02"/>
    <n v="25"/>
    <x v="3"/>
    <x v="39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18:00:50"/>
    <b v="0"/>
    <n v="3"/>
    <b v="0"/>
    <s v="publishing/children's books"/>
    <n v="8.5000000000000006E-3"/>
    <n v="11.333333333333334"/>
    <x v="3"/>
    <x v="39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08:45:23"/>
    <b v="0"/>
    <n v="34"/>
    <b v="0"/>
    <s v="publishing/children's books"/>
    <n v="0.14314285714285716"/>
    <n v="29.470588235294116"/>
    <x v="3"/>
    <x v="39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4:49:50"/>
    <b v="0"/>
    <n v="2"/>
    <b v="0"/>
    <s v="publishing/children's books"/>
    <n v="2.5000000000000001E-3"/>
    <n v="1"/>
    <x v="3"/>
    <x v="3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0:55:30"/>
    <b v="0"/>
    <n v="33"/>
    <b v="0"/>
    <s v="publishing/children's books"/>
    <n v="0.1041125"/>
    <n v="63.098484848484851"/>
    <x v="3"/>
    <x v="39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2:00:00"/>
    <b v="0"/>
    <n v="0"/>
    <b v="0"/>
    <s v="publishing/children's books"/>
    <n v="0"/>
    <e v="#DIV/0!"/>
    <x v="3"/>
    <x v="39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15:51:34"/>
    <b v="0"/>
    <n v="0"/>
    <b v="0"/>
    <s v="publishing/children's books"/>
    <n v="0"/>
    <e v="#DIV/0!"/>
    <x v="3"/>
    <x v="39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15:45:21"/>
    <b v="0"/>
    <n v="1"/>
    <b v="0"/>
    <s v="publishing/children's books"/>
    <n v="1.8867924528301887E-3"/>
    <n v="1"/>
    <x v="3"/>
    <x v="3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7T22:02:08"/>
    <b v="0"/>
    <n v="13"/>
    <b v="0"/>
    <s v="publishing/children's books"/>
    <n v="0.14249999999999999"/>
    <n v="43.846153846153847"/>
    <x v="3"/>
    <x v="39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5T19:19:14"/>
    <b v="0"/>
    <n v="2"/>
    <b v="0"/>
    <s v="publishing/children's books"/>
    <n v="0.03"/>
    <n v="75"/>
    <x v="3"/>
    <x v="39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2:07:56"/>
    <b v="0"/>
    <n v="36"/>
    <b v="0"/>
    <s v="publishing/children's books"/>
    <n v="7.8809523809523815E-2"/>
    <n v="45.972222222222221"/>
    <x v="3"/>
    <x v="39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1:03:24"/>
    <b v="0"/>
    <n v="1"/>
    <b v="0"/>
    <s v="publishing/children's books"/>
    <n v="3.3333333333333335E-3"/>
    <n v="10"/>
    <x v="3"/>
    <x v="39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18:28:26"/>
    <b v="0"/>
    <n v="15"/>
    <b v="0"/>
    <s v="publishing/children's books"/>
    <n v="0.25545454545454543"/>
    <n v="93.666666666666671"/>
    <x v="3"/>
    <x v="39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0:03:41"/>
    <b v="0"/>
    <n v="1"/>
    <b v="0"/>
    <s v="publishing/children's books"/>
    <n v="2.12E-2"/>
    <n v="53"/>
    <x v="3"/>
    <x v="39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05:44:48"/>
    <b v="0"/>
    <n v="0"/>
    <b v="0"/>
    <s v="publishing/children's books"/>
    <n v="0"/>
    <e v="#DIV/0!"/>
    <x v="3"/>
    <x v="39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2:00:00"/>
    <b v="0"/>
    <n v="28"/>
    <b v="1"/>
    <s v="theater/plays"/>
    <n v="1.0528"/>
    <n v="47"/>
    <x v="1"/>
    <x v="6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6T23:59:00"/>
    <b v="0"/>
    <n v="18"/>
    <b v="1"/>
    <s v="theater/plays"/>
    <n v="1.2"/>
    <n v="66.666666666666671"/>
    <x v="1"/>
    <x v="6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07:50:46"/>
    <b v="0"/>
    <n v="61"/>
    <b v="1"/>
    <s v="theater/plays"/>
    <n v="1.145"/>
    <n v="18.770491803278688"/>
    <x v="1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3:54:03"/>
    <b v="0"/>
    <n v="108"/>
    <b v="1"/>
    <s v="theater/plays"/>
    <n v="1.19"/>
    <n v="66.111111111111114"/>
    <x v="1"/>
    <x v="6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16:00:00"/>
    <b v="0"/>
    <n v="142"/>
    <b v="1"/>
    <s v="theater/plays"/>
    <n v="1.0468"/>
    <n v="36.859154929577464"/>
    <x v="1"/>
    <x v="6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08:39:40"/>
    <b v="0"/>
    <n v="74"/>
    <b v="1"/>
    <s v="theater/plays"/>
    <n v="1.1783999999999999"/>
    <n v="39.810810810810814"/>
    <x v="1"/>
    <x v="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7T23:45:52"/>
    <b v="0"/>
    <n v="38"/>
    <b v="1"/>
    <s v="theater/plays"/>
    <n v="1.1970000000000001"/>
    <n v="31.5"/>
    <x v="1"/>
    <x v="6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1:50:43"/>
    <b v="0"/>
    <n v="20"/>
    <b v="1"/>
    <s v="theater/plays"/>
    <n v="1.0249999999999999"/>
    <n v="102.5"/>
    <x v="1"/>
    <x v="6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1T23:00:00"/>
    <b v="0"/>
    <n v="24"/>
    <b v="1"/>
    <s v="theater/plays"/>
    <n v="1.0116666666666667"/>
    <n v="126.45833333333333"/>
    <x v="1"/>
    <x v="6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17:31:43"/>
    <b v="0"/>
    <n v="66"/>
    <b v="1"/>
    <s v="theater/plays"/>
    <n v="1.0533333333333332"/>
    <n v="47.878787878787875"/>
    <x v="1"/>
    <x v="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8T23:00:00"/>
    <b v="0"/>
    <n v="28"/>
    <b v="1"/>
    <s v="theater/plays"/>
    <n v="1.0249999999999999"/>
    <n v="73.214285714285708"/>
    <x v="1"/>
    <x v="6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0:32:39"/>
    <b v="0"/>
    <n v="24"/>
    <b v="1"/>
    <s v="theater/plays"/>
    <n v="1.0760000000000001"/>
    <n v="89.666666666666671"/>
    <x v="1"/>
    <x v="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05:03:25"/>
    <b v="0"/>
    <n v="73"/>
    <b v="1"/>
    <s v="theater/plays"/>
    <n v="1.105675"/>
    <n v="151.4623287671233"/>
    <x v="1"/>
    <x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4:00:00"/>
    <b v="0"/>
    <n v="3"/>
    <b v="1"/>
    <s v="theater/plays"/>
    <n v="1.5"/>
    <n v="25"/>
    <x v="1"/>
    <x v="6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18:00:00"/>
    <b v="0"/>
    <n v="20"/>
    <b v="1"/>
    <s v="theater/plays"/>
    <n v="1.0428571428571429"/>
    <n v="36.5"/>
    <x v="1"/>
    <x v="6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07:40:28"/>
    <b v="0"/>
    <n v="21"/>
    <b v="1"/>
    <s v="theater/plays"/>
    <n v="1.155"/>
    <n v="44"/>
    <x v="1"/>
    <x v="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17:34:00"/>
    <b v="0"/>
    <n v="94"/>
    <b v="1"/>
    <s v="theater/plays"/>
    <n v="1.02645125"/>
    <n v="87.357553191489373"/>
    <x v="1"/>
    <x v="6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1:00:00"/>
    <b v="0"/>
    <n v="139"/>
    <b v="1"/>
    <s v="theater/plays"/>
    <n v="1.014"/>
    <n v="36.474820143884891"/>
    <x v="1"/>
    <x v="6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1:00:00"/>
    <b v="0"/>
    <n v="130"/>
    <b v="1"/>
    <s v="theater/plays"/>
    <n v="1.1663479999999999"/>
    <n v="44.859538461538463"/>
    <x v="1"/>
    <x v="6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08:16:06"/>
    <b v="0"/>
    <n v="31"/>
    <b v="1"/>
    <s v="theater/plays"/>
    <n v="1.33"/>
    <n v="42.903225806451616"/>
    <x v="1"/>
    <x v="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06:00:00"/>
    <b v="0"/>
    <n v="13"/>
    <b v="1"/>
    <s v="theater/plays"/>
    <n v="1.3320000000000001"/>
    <n v="51.230769230769234"/>
    <x v="1"/>
    <x v="6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0:31:47"/>
    <b v="0"/>
    <n v="90"/>
    <b v="1"/>
    <s v="theater/plays"/>
    <n v="1.0183333333333333"/>
    <n v="33.944444444444443"/>
    <x v="1"/>
    <x v="6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5T19:00:00"/>
    <b v="0"/>
    <n v="141"/>
    <b v="1"/>
    <s v="theater/plays"/>
    <n v="1.2795000000000001"/>
    <n v="90.744680851063833"/>
    <x v="1"/>
    <x v="6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05:53:10"/>
    <b v="0"/>
    <n v="23"/>
    <b v="1"/>
    <s v="theater/plays"/>
    <n v="1.1499999999999999"/>
    <n v="50"/>
    <x v="1"/>
    <x v="6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07:07:53"/>
    <b v="0"/>
    <n v="18"/>
    <b v="1"/>
    <s v="theater/plays"/>
    <n v="1.1000000000000001"/>
    <n v="24.444444444444443"/>
    <x v="1"/>
    <x v="6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06:00:00"/>
    <b v="0"/>
    <n v="76"/>
    <b v="1"/>
    <s v="theater/plays"/>
    <n v="1.121"/>
    <n v="44.25"/>
    <x v="1"/>
    <x v="6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15:57:18"/>
    <b v="0"/>
    <n v="93"/>
    <b v="1"/>
    <s v="theater/plays"/>
    <n v="1.26"/>
    <n v="67.741935483870961"/>
    <x v="1"/>
    <x v="6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15:18:55"/>
    <b v="0"/>
    <n v="69"/>
    <b v="1"/>
    <s v="theater/plays"/>
    <n v="1.0024444444444445"/>
    <n v="65.376811594202906"/>
    <x v="1"/>
    <x v="6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09:39:00"/>
    <b v="0"/>
    <n v="21"/>
    <b v="1"/>
    <s v="theater/plays"/>
    <n v="1.024"/>
    <n v="121.9047619047619"/>
    <x v="1"/>
    <x v="6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5-31T22:59:00"/>
    <b v="0"/>
    <n v="57"/>
    <b v="1"/>
    <s v="theater/plays"/>
    <n v="1.0820000000000001"/>
    <n v="47.456140350877192"/>
    <x v="1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06:55:03"/>
    <b v="0"/>
    <n v="108"/>
    <b v="1"/>
    <s v="theater/plays"/>
    <n v="1.0026999999999999"/>
    <n v="92.842592592592595"/>
    <x v="1"/>
    <x v="6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5T23:00:00"/>
    <b v="0"/>
    <n v="83"/>
    <b v="1"/>
    <s v="theater/plays"/>
    <n v="1.133"/>
    <n v="68.253012048192772"/>
    <x v="1"/>
    <x v="6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2:49:21"/>
    <b v="0"/>
    <n v="96"/>
    <b v="1"/>
    <s v="theater/plays"/>
    <n v="1.2757571428571428"/>
    <n v="37.209583333333335"/>
    <x v="1"/>
    <x v="6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4:35:15"/>
    <b v="0"/>
    <n v="64"/>
    <b v="1"/>
    <s v="theater/plays"/>
    <n v="1.0773333333333333"/>
    <n v="25.25"/>
    <x v="1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3:38:29"/>
    <b v="0"/>
    <n v="14"/>
    <b v="1"/>
    <s v="theater/plays"/>
    <n v="2.42"/>
    <n v="43.214285714285715"/>
    <x v="1"/>
    <x v="6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1:00:00"/>
    <b v="0"/>
    <n v="169"/>
    <b v="1"/>
    <s v="theater/plays"/>
    <n v="1.4156666666666666"/>
    <n v="25.130177514792898"/>
    <x v="1"/>
    <x v="6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0:14:22"/>
    <b v="0"/>
    <n v="33"/>
    <b v="1"/>
    <s v="theater/plays"/>
    <n v="1.3"/>
    <n v="23.636363636363637"/>
    <x v="1"/>
    <x v="6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09:21:26"/>
    <b v="0"/>
    <n v="102"/>
    <b v="1"/>
    <s v="theater/plays"/>
    <n v="1.0603"/>
    <n v="103.95098039215686"/>
    <x v="1"/>
    <x v="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07:36:49"/>
    <b v="0"/>
    <n v="104"/>
    <b v="1"/>
    <s v="theater/plays"/>
    <n v="1.048"/>
    <n v="50.384615384615387"/>
    <x v="1"/>
    <x v="6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5T19:00:00"/>
    <b v="0"/>
    <n v="20"/>
    <b v="1"/>
    <s v="theater/plays"/>
    <n v="1.36"/>
    <n v="13.6"/>
    <x v="1"/>
    <x v="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17:08:55"/>
    <b v="0"/>
    <n v="35"/>
    <b v="1"/>
    <s v="theater/plays"/>
    <n v="1"/>
    <n v="28.571428571428573"/>
    <x v="1"/>
    <x v="6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0:24:52"/>
    <b v="0"/>
    <n v="94"/>
    <b v="1"/>
    <s v="theater/plays"/>
    <n v="1"/>
    <n v="63.829787234042556"/>
    <x v="1"/>
    <x v="6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17:59:00"/>
    <b v="0"/>
    <n v="14"/>
    <b v="1"/>
    <s v="theater/plays"/>
    <n v="1.24"/>
    <n v="8.8571428571428577"/>
    <x v="1"/>
    <x v="6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2T20:43:00"/>
    <b v="0"/>
    <n v="15"/>
    <b v="1"/>
    <s v="theater/plays"/>
    <n v="1.1692307692307693"/>
    <n v="50.666666666666664"/>
    <x v="1"/>
    <x v="6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4:01:26"/>
    <b v="0"/>
    <n v="51"/>
    <b v="1"/>
    <s v="theater/plays"/>
    <n v="1.0333333333333334"/>
    <n v="60.784313725490193"/>
    <x v="1"/>
    <x v="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2:00:00"/>
    <b v="0"/>
    <n v="19"/>
    <b v="1"/>
    <s v="theater/plays"/>
    <n v="1.0774999999999999"/>
    <n v="113.42105263157895"/>
    <x v="1"/>
    <x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1:30:00"/>
    <b v="0"/>
    <n v="23"/>
    <b v="1"/>
    <s v="theater/plays"/>
    <n v="1.2024999999999999"/>
    <n v="104.56521739130434"/>
    <x v="1"/>
    <x v="6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18:00:00"/>
    <b v="0"/>
    <n v="97"/>
    <b v="1"/>
    <s v="theater/plays"/>
    <n v="1.0037894736842106"/>
    <n v="98.30927835051547"/>
    <x v="1"/>
    <x v="6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05:25:18"/>
    <b v="0"/>
    <n v="76"/>
    <b v="1"/>
    <s v="theater/plays"/>
    <n v="1.0651999999999999"/>
    <n v="35.039473684210527"/>
    <x v="1"/>
    <x v="6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1T22:59:00"/>
    <b v="0"/>
    <n v="11"/>
    <b v="1"/>
    <s v="theater/plays"/>
    <n v="1"/>
    <n v="272.72727272727275"/>
    <x v="1"/>
    <x v="6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4:47:50"/>
    <b v="0"/>
    <n v="52"/>
    <b v="1"/>
    <s v="theater/plays"/>
    <n v="1.1066666666666667"/>
    <n v="63.846153846153847"/>
    <x v="1"/>
    <x v="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17:00:00"/>
    <b v="0"/>
    <n v="95"/>
    <b v="1"/>
    <s v="theater/plays"/>
    <n v="1.1471959999999999"/>
    <n v="30.189368421052631"/>
    <x v="1"/>
    <x v="6"/>
    <x v="3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0T21:00:00"/>
    <b v="0"/>
    <n v="35"/>
    <b v="1"/>
    <s v="theater/plays"/>
    <n v="1.0825925925925926"/>
    <n v="83.51428571428572"/>
    <x v="1"/>
    <x v="6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18:02:10"/>
    <b v="0"/>
    <n v="21"/>
    <b v="1"/>
    <s v="theater/plays"/>
    <n v="1.7"/>
    <n v="64.761904761904759"/>
    <x v="1"/>
    <x v="6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4T19:00:00"/>
    <b v="0"/>
    <n v="93"/>
    <b v="1"/>
    <s v="theater/plays"/>
    <n v="1.8709899999999999"/>
    <n v="20.118172043010752"/>
    <x v="1"/>
    <x v="6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7T23:59:00"/>
    <b v="0"/>
    <n v="11"/>
    <b v="1"/>
    <s v="theater/plays"/>
    <n v="1.0777777777777777"/>
    <n v="44.090909090909093"/>
    <x v="1"/>
    <x v="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17:48:04"/>
    <b v="0"/>
    <n v="21"/>
    <b v="1"/>
    <s v="theater/plays"/>
    <n v="1"/>
    <n v="40.476190476190474"/>
    <x v="1"/>
    <x v="6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17:00:00"/>
    <b v="0"/>
    <n v="54"/>
    <b v="1"/>
    <s v="theater/plays"/>
    <n v="1.2024999999999999"/>
    <n v="44.537037037037038"/>
    <x v="1"/>
    <x v="6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4T23:59:00"/>
    <b v="0"/>
    <n v="31"/>
    <b v="1"/>
    <s v="theater/plays"/>
    <n v="1.1142857142857143"/>
    <n v="125.80645161290323"/>
    <x v="1"/>
    <x v="6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2:00:00"/>
    <b v="0"/>
    <n v="132"/>
    <b v="1"/>
    <s v="theater/plays"/>
    <n v="1.04"/>
    <n v="19.696969696969695"/>
    <x v="1"/>
    <x v="6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3:44:57"/>
    <b v="0"/>
    <n v="1"/>
    <b v="0"/>
    <s v="theater/plays"/>
    <n v="0.01"/>
    <n v="10"/>
    <x v="1"/>
    <x v="6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06:00:00"/>
    <b v="0"/>
    <n v="0"/>
    <b v="0"/>
    <s v="theater/plays"/>
    <n v="0"/>
    <e v="#DIV/0!"/>
    <x v="1"/>
    <x v="6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2T23:00:00"/>
    <b v="0"/>
    <n v="0"/>
    <b v="0"/>
    <s v="theater/plays"/>
    <n v="0"/>
    <e v="#DIV/0!"/>
    <x v="1"/>
    <x v="6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08:06:20"/>
    <b v="0"/>
    <n v="1"/>
    <b v="0"/>
    <s v="theater/plays"/>
    <n v="5.4545454545454543E-2"/>
    <n v="30"/>
    <x v="1"/>
    <x v="6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7T19:23:53"/>
    <b v="0"/>
    <n v="39"/>
    <b v="0"/>
    <s v="theater/plays"/>
    <n v="0.31546666666666667"/>
    <n v="60.666666666666664"/>
    <x v="1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1:36:34"/>
    <b v="0"/>
    <n v="0"/>
    <b v="0"/>
    <s v="theater/plays"/>
    <n v="0"/>
    <e v="#DIV/0!"/>
    <x v="1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4:21:05"/>
    <b v="0"/>
    <n v="0"/>
    <b v="0"/>
    <s v="theater/plays"/>
    <n v="0"/>
    <e v="#DIV/0!"/>
    <x v="1"/>
    <x v="6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0:34:19"/>
    <b v="0"/>
    <n v="3"/>
    <b v="0"/>
    <s v="theater/plays"/>
    <n v="2E-3"/>
    <n v="23.333333333333332"/>
    <x v="1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05:16:40"/>
    <b v="0"/>
    <n v="1"/>
    <b v="0"/>
    <s v="theater/plays"/>
    <n v="0.01"/>
    <n v="5"/>
    <x v="1"/>
    <x v="6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5T19:10:11"/>
    <b v="0"/>
    <n v="13"/>
    <b v="0"/>
    <s v="theater/plays"/>
    <n v="3.8875E-2"/>
    <n v="23.923076923076923"/>
    <x v="1"/>
    <x v="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18:17:00"/>
    <b v="0"/>
    <n v="0"/>
    <b v="0"/>
    <s v="theater/plays"/>
    <n v="0"/>
    <e v="#DIV/0!"/>
    <x v="1"/>
    <x v="6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0T20:05:03"/>
    <b v="0"/>
    <n v="6"/>
    <b v="0"/>
    <s v="theater/plays"/>
    <n v="1.9E-2"/>
    <n v="15.833333333333334"/>
    <x v="1"/>
    <x v="6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3T23:34:57"/>
    <b v="0"/>
    <n v="0"/>
    <b v="0"/>
    <s v="theater/plays"/>
    <n v="0"/>
    <e v="#DIV/0!"/>
    <x v="1"/>
    <x v="6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2:11:59"/>
    <b v="0"/>
    <n v="14"/>
    <b v="0"/>
    <s v="theater/plays"/>
    <n v="0.41699999999999998"/>
    <n v="29.785714285714285"/>
    <x v="1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18:34:00"/>
    <b v="0"/>
    <n v="5"/>
    <b v="0"/>
    <s v="theater/plays"/>
    <n v="0.5"/>
    <n v="60"/>
    <x v="1"/>
    <x v="6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16:34:00"/>
    <b v="0"/>
    <n v="6"/>
    <b v="0"/>
    <s v="theater/plays"/>
    <n v="4.8666666666666664E-2"/>
    <n v="24.333333333333332"/>
    <x v="1"/>
    <x v="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3:00:00"/>
    <b v="0"/>
    <n v="15"/>
    <b v="0"/>
    <s v="theater/plays"/>
    <n v="0.19736842105263158"/>
    <n v="500"/>
    <x v="1"/>
    <x v="6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06:28:00"/>
    <b v="0"/>
    <n v="0"/>
    <b v="0"/>
    <s v="theater/plays"/>
    <n v="0"/>
    <e v="#DIV/0!"/>
    <x v="1"/>
    <x v="6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3:41:44"/>
    <b v="0"/>
    <n v="1"/>
    <b v="0"/>
    <s v="theater/plays"/>
    <n v="1.7500000000000002E-2"/>
    <n v="35"/>
    <x v="1"/>
    <x v="6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4:12:56"/>
    <b v="0"/>
    <n v="9"/>
    <b v="0"/>
    <s v="theater/plays"/>
    <n v="6.6500000000000004E-2"/>
    <n v="29.555555555555557"/>
    <x v="1"/>
    <x v="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09:10:48"/>
    <b v="0"/>
    <n v="3"/>
    <b v="0"/>
    <s v="theater/plays"/>
    <n v="0.32"/>
    <n v="26.666666666666668"/>
    <x v="1"/>
    <x v="6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3:57:09"/>
    <b v="0"/>
    <n v="3"/>
    <b v="0"/>
    <s v="theater/plays"/>
    <n v="4.3307086614173228E-3"/>
    <n v="18.333333333333332"/>
    <x v="1"/>
    <x v="6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1:12:03"/>
    <b v="0"/>
    <n v="1"/>
    <b v="0"/>
    <s v="theater/plays"/>
    <n v="4.0000000000000002E-4"/>
    <n v="20"/>
    <x v="1"/>
    <x v="6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08:18:00"/>
    <b v="0"/>
    <n v="3"/>
    <b v="0"/>
    <s v="theater/plays"/>
    <n v="1.6E-2"/>
    <n v="13.333333333333334"/>
    <x v="1"/>
    <x v="6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5T21:44:19"/>
    <b v="0"/>
    <n v="0"/>
    <b v="0"/>
    <s v="theater/plays"/>
    <n v="0"/>
    <e v="#DIV/0!"/>
    <x v="1"/>
    <x v="6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17:00:00"/>
    <b v="0"/>
    <n v="2"/>
    <b v="0"/>
    <s v="theater/plays"/>
    <n v="8.9999999999999993E-3"/>
    <n v="22.5"/>
    <x v="1"/>
    <x v="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3T23:00:00"/>
    <b v="0"/>
    <n v="10"/>
    <b v="0"/>
    <s v="theater/plays"/>
    <n v="0.2016"/>
    <n v="50.4"/>
    <x v="1"/>
    <x v="6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4:50:54"/>
    <b v="0"/>
    <n v="60"/>
    <b v="0"/>
    <s v="theater/plays"/>
    <n v="0.42011733333333334"/>
    <n v="105.02933333333334"/>
    <x v="1"/>
    <x v="6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09:14:41"/>
    <b v="0"/>
    <n v="5"/>
    <b v="0"/>
    <s v="theater/plays"/>
    <n v="8.8500000000000002E-3"/>
    <n v="35.4"/>
    <x v="1"/>
    <x v="6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6T23:32:45"/>
    <b v="0"/>
    <n v="9"/>
    <b v="0"/>
    <s v="theater/plays"/>
    <n v="0.15"/>
    <n v="83.333333333333329"/>
    <x v="1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2:43:33"/>
    <b v="0"/>
    <n v="13"/>
    <b v="0"/>
    <s v="theater/plays"/>
    <n v="4.6699999999999998E-2"/>
    <n v="35.92307692307692"/>
    <x v="1"/>
    <x v="6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19T21:47:18"/>
    <b v="0"/>
    <n v="0"/>
    <b v="0"/>
    <s v="theater/plays"/>
    <n v="0"/>
    <e v="#DIV/0!"/>
    <x v="1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4:37:11"/>
    <b v="0"/>
    <n v="8"/>
    <b v="0"/>
    <s v="theater/plays"/>
    <n v="0.38119999999999998"/>
    <n v="119.125"/>
    <x v="1"/>
    <x v="6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15:16:26"/>
    <b v="0"/>
    <n v="3"/>
    <b v="0"/>
    <s v="theater/plays"/>
    <n v="5.4199999999999998E-2"/>
    <n v="90.333333333333329"/>
    <x v="1"/>
    <x v="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4T22:04:53"/>
    <b v="0"/>
    <n v="3"/>
    <b v="0"/>
    <s v="theater/plays"/>
    <n v="3.5E-4"/>
    <n v="2.3333333333333335"/>
    <x v="1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2:51:19"/>
    <b v="0"/>
    <n v="0"/>
    <b v="0"/>
    <s v="theater/plays"/>
    <n v="0"/>
    <e v="#DIV/0!"/>
    <x v="1"/>
    <x v="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2:00:00"/>
    <b v="0"/>
    <n v="6"/>
    <b v="0"/>
    <s v="theater/plays"/>
    <n v="0.10833333333333334"/>
    <n v="108.33333333333333"/>
    <x v="1"/>
    <x v="6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09:46:35"/>
    <b v="0"/>
    <n v="4"/>
    <b v="0"/>
    <s v="theater/plays"/>
    <n v="2.1000000000000001E-2"/>
    <n v="15.75"/>
    <x v="1"/>
    <x v="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2:24:21"/>
    <b v="0"/>
    <n v="1"/>
    <b v="0"/>
    <s v="theater/plays"/>
    <n v="2.5892857142857141E-3"/>
    <n v="29"/>
    <x v="1"/>
    <x v="6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2:05:00"/>
    <b v="0"/>
    <n v="29"/>
    <b v="0"/>
    <s v="theater/plays"/>
    <n v="0.23333333333333334"/>
    <n v="96.551724137931032"/>
    <x v="1"/>
    <x v="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0:20:36"/>
    <b v="0"/>
    <n v="0"/>
    <b v="0"/>
    <s v="theater/plays"/>
    <n v="0"/>
    <e v="#DIV/0!"/>
    <x v="1"/>
    <x v="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09:18:38"/>
    <b v="0"/>
    <n v="4"/>
    <b v="0"/>
    <s v="theater/plays"/>
    <n v="0.33600000000000002"/>
    <n v="63"/>
    <x v="1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5T23:59:00"/>
    <b v="0"/>
    <n v="5"/>
    <b v="0"/>
    <s v="theater/plays"/>
    <n v="0.1908"/>
    <n v="381.6"/>
    <x v="1"/>
    <x v="6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2:27:15"/>
    <b v="0"/>
    <n v="4"/>
    <b v="0"/>
    <s v="theater/plays"/>
    <n v="4.1111111111111114E-3"/>
    <n v="46.25"/>
    <x v="1"/>
    <x v="6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3T19:50:01"/>
    <b v="0"/>
    <n v="5"/>
    <b v="0"/>
    <s v="theater/plays"/>
    <n v="0.32500000000000001"/>
    <n v="26"/>
    <x v="1"/>
    <x v="6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8T22:59:00"/>
    <b v="0"/>
    <n v="1"/>
    <b v="0"/>
    <s v="theater/plays"/>
    <n v="0.05"/>
    <n v="10"/>
    <x v="1"/>
    <x v="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05:15:24"/>
    <b v="0"/>
    <n v="1"/>
    <b v="0"/>
    <s v="theater/plays"/>
    <n v="1.6666666666666668E-3"/>
    <n v="5"/>
    <x v="1"/>
    <x v="6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7T23:59:00"/>
    <b v="0"/>
    <n v="0"/>
    <b v="0"/>
    <s v="theater/plays"/>
    <n v="0"/>
    <e v="#DIV/0!"/>
    <x v="1"/>
    <x v="6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15:43:05"/>
    <b v="0"/>
    <n v="14"/>
    <b v="0"/>
    <s v="theater/plays"/>
    <n v="0.38066666666666665"/>
    <n v="81.571428571428569"/>
    <x v="1"/>
    <x v="6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8T22:00:00"/>
    <b v="0"/>
    <n v="3"/>
    <b v="0"/>
    <s v="theater/plays"/>
    <n v="1.0500000000000001E-2"/>
    <n v="7"/>
    <x v="1"/>
    <x v="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15:12:08"/>
    <b v="0"/>
    <n v="10"/>
    <b v="0"/>
    <s v="theater/plays"/>
    <n v="2.7300000000000001E-2"/>
    <n v="27.3"/>
    <x v="1"/>
    <x v="6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16:00:00"/>
    <b v="0"/>
    <n v="17"/>
    <b v="0"/>
    <s v="theater/plays"/>
    <n v="9.0909090909090912E-2"/>
    <n v="29.411764705882351"/>
    <x v="1"/>
    <x v="6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8T21:00:00"/>
    <b v="0"/>
    <n v="2"/>
    <b v="0"/>
    <s v="theater/plays"/>
    <n v="5.0000000000000001E-3"/>
    <n v="12.5"/>
    <x v="1"/>
    <x v="6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17:40:15"/>
    <b v="0"/>
    <n v="0"/>
    <b v="0"/>
    <s v="theater/plays"/>
    <n v="0"/>
    <e v="#DIV/0!"/>
    <x v="1"/>
    <x v="6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16:00:00"/>
    <b v="0"/>
    <n v="4"/>
    <b v="0"/>
    <s v="theater/plays"/>
    <n v="4.5999999999999999E-2"/>
    <n v="5.75"/>
    <x v="1"/>
    <x v="6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1:00:00"/>
    <b v="0"/>
    <n v="12"/>
    <b v="0"/>
    <s v="theater/plays"/>
    <n v="0.20833333333333334"/>
    <n v="52.083333333333336"/>
    <x v="1"/>
    <x v="6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0:29:05"/>
    <b v="0"/>
    <n v="3"/>
    <b v="0"/>
    <s v="theater/plays"/>
    <n v="4.583333333333333E-2"/>
    <n v="183.33333333333334"/>
    <x v="1"/>
    <x v="6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0:57:33"/>
    <b v="0"/>
    <n v="12"/>
    <b v="0"/>
    <s v="theater/plays"/>
    <n v="4.2133333333333335E-2"/>
    <n v="26.333333333333332"/>
    <x v="1"/>
    <x v="6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3T20:52:38"/>
    <b v="0"/>
    <n v="0"/>
    <b v="0"/>
    <s v="theater/plays"/>
    <n v="0"/>
    <e v="#DIV/0!"/>
    <x v="1"/>
    <x v="6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0:37:12"/>
    <b v="0"/>
    <n v="7"/>
    <b v="0"/>
    <s v="theater/plays"/>
    <n v="0.61909090909090914"/>
    <n v="486.42857142857144"/>
    <x v="1"/>
    <x v="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16:42:19"/>
    <b v="0"/>
    <n v="2"/>
    <b v="0"/>
    <s v="theater/plays"/>
    <n v="8.0000000000000002E-3"/>
    <n v="3"/>
    <x v="1"/>
    <x v="6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05:33:16"/>
    <b v="0"/>
    <n v="1"/>
    <b v="0"/>
    <s v="theater/plays"/>
    <n v="1.6666666666666666E-4"/>
    <n v="25"/>
    <x v="1"/>
    <x v="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8T23:00:18"/>
    <b v="0"/>
    <n v="4"/>
    <b v="0"/>
    <s v="theater/plays"/>
    <n v="7.7999999999999996E-3"/>
    <n v="9.75"/>
    <x v="1"/>
    <x v="6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07:00:00"/>
    <b v="0"/>
    <n v="4"/>
    <b v="0"/>
    <s v="theater/plays"/>
    <n v="0.05"/>
    <n v="18.75"/>
    <x v="1"/>
    <x v="6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6T20:21:53"/>
    <b v="0"/>
    <n v="17"/>
    <b v="0"/>
    <s v="theater/plays"/>
    <n v="0.17771428571428571"/>
    <n v="36.588235294117645"/>
    <x v="1"/>
    <x v="6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7-31T20:00:00"/>
    <b v="0"/>
    <n v="7"/>
    <b v="0"/>
    <s v="theater/plays"/>
    <n v="9.4166666666666662E-2"/>
    <n v="80.714285714285708"/>
    <x v="1"/>
    <x v="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16:03:57"/>
    <b v="0"/>
    <n v="2"/>
    <b v="0"/>
    <s v="theater/plays"/>
    <n v="8.0000000000000004E-4"/>
    <n v="1"/>
    <x v="1"/>
    <x v="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2:33:39"/>
    <b v="0"/>
    <n v="5"/>
    <b v="0"/>
    <s v="theater/plays"/>
    <n v="2.75E-2"/>
    <n v="52.8"/>
    <x v="1"/>
    <x v="6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4:46:00"/>
    <b v="0"/>
    <n v="1"/>
    <b v="0"/>
    <s v="theater/plays"/>
    <n v="1.1111111111111112E-4"/>
    <n v="20"/>
    <x v="1"/>
    <x v="6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15:11:27"/>
    <b v="0"/>
    <n v="1"/>
    <b v="0"/>
    <s v="theater/plays"/>
    <n v="3.3333333333333335E-5"/>
    <n v="1"/>
    <x v="1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3:27:06"/>
    <b v="0"/>
    <n v="14"/>
    <b v="0"/>
    <s v="theater/plays"/>
    <n v="0.36499999999999999"/>
    <n v="46.928571428571431"/>
    <x v="1"/>
    <x v="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4T22:09:34"/>
    <b v="0"/>
    <n v="26"/>
    <b v="0"/>
    <s v="theater/plays"/>
    <n v="0.14058171745152354"/>
    <n v="78.07692307692308"/>
    <x v="1"/>
    <x v="6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17:08:59"/>
    <b v="0"/>
    <n v="2"/>
    <b v="0"/>
    <s v="theater/plays"/>
    <n v="2.0000000000000001E-4"/>
    <n v="1"/>
    <x v="1"/>
    <x v="6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15:46:34"/>
    <b v="0"/>
    <n v="1"/>
    <b v="0"/>
    <s v="theater/plays"/>
    <n v="4.0000000000000003E-5"/>
    <n v="1"/>
    <x v="1"/>
    <x v="6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3:33:10"/>
    <b v="0"/>
    <n v="3"/>
    <b v="0"/>
    <s v="theater/plays"/>
    <n v="0.61099999999999999"/>
    <n v="203.66666666666666"/>
    <x v="1"/>
    <x v="6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06:26:29"/>
    <b v="0"/>
    <n v="7"/>
    <b v="0"/>
    <s v="theater/plays"/>
    <n v="7.8378378378378383E-2"/>
    <n v="20.714285714285715"/>
    <x v="1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0:37:27"/>
    <b v="0"/>
    <n v="9"/>
    <b v="0"/>
    <s v="theater/plays"/>
    <n v="0.2185"/>
    <n v="48.555555555555557"/>
    <x v="1"/>
    <x v="6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0:06:47"/>
    <b v="0"/>
    <n v="20"/>
    <b v="0"/>
    <s v="theater/plays"/>
    <n v="0.27239999999999998"/>
    <n v="68.099999999999994"/>
    <x v="1"/>
    <x v="6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09:52:09"/>
    <b v="0"/>
    <n v="6"/>
    <b v="0"/>
    <s v="theater/plays"/>
    <n v="8.5000000000000006E-2"/>
    <n v="8.5"/>
    <x v="1"/>
    <x v="6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3:01:10"/>
    <b v="0"/>
    <n v="13"/>
    <b v="0"/>
    <s v="theater/plays"/>
    <n v="0.26840000000000003"/>
    <n v="51.615384615384613"/>
    <x v="1"/>
    <x v="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16:16:44"/>
    <b v="0"/>
    <n v="3"/>
    <b v="1"/>
    <s v="theater/musical"/>
    <n v="1.29"/>
    <n v="43"/>
    <x v="1"/>
    <x v="4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15:58:47"/>
    <b v="0"/>
    <n v="6"/>
    <b v="1"/>
    <s v="theater/musical"/>
    <n v="1"/>
    <n v="83.333333333333329"/>
    <x v="1"/>
    <x v="40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3T22:00:00"/>
    <b v="0"/>
    <n v="10"/>
    <b v="1"/>
    <s v="theater/musical"/>
    <n v="1"/>
    <n v="30"/>
    <x v="1"/>
    <x v="4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8T22:59:00"/>
    <b v="0"/>
    <n v="147"/>
    <b v="1"/>
    <s v="theater/musical"/>
    <n v="1.032"/>
    <n v="175.51020408163265"/>
    <x v="1"/>
    <x v="4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09:01:08"/>
    <b v="0"/>
    <n v="199"/>
    <b v="1"/>
    <s v="theater/musical"/>
    <n v="1.0244597777777777"/>
    <n v="231.66175879396985"/>
    <x v="1"/>
    <x v="4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3:22:59"/>
    <b v="0"/>
    <n v="50"/>
    <b v="1"/>
    <s v="theater/musical"/>
    <n v="1.25"/>
    <n v="75"/>
    <x v="1"/>
    <x v="4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0:00:00"/>
    <b v="0"/>
    <n v="21"/>
    <b v="1"/>
    <s v="theater/musical"/>
    <n v="1.3083333333333333"/>
    <n v="112.14285714285714"/>
    <x v="1"/>
    <x v="4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18:57:26"/>
    <b v="0"/>
    <n v="24"/>
    <b v="1"/>
    <s v="theater/musical"/>
    <n v="1"/>
    <n v="41.666666666666664"/>
    <x v="1"/>
    <x v="4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08:32:38"/>
    <b v="0"/>
    <n v="32"/>
    <b v="1"/>
    <s v="theater/musical"/>
    <n v="1.02069375"/>
    <n v="255.17343750000001"/>
    <x v="1"/>
    <x v="40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09:01:04"/>
    <b v="0"/>
    <n v="62"/>
    <b v="1"/>
    <s v="theater/musical"/>
    <n v="1.0092000000000001"/>
    <n v="162.7741935483871"/>
    <x v="1"/>
    <x v="4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1:08:00"/>
    <b v="0"/>
    <n v="9"/>
    <b v="1"/>
    <s v="theater/musical"/>
    <n v="1.06"/>
    <n v="88.333333333333329"/>
    <x v="1"/>
    <x v="4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06:00:00"/>
    <b v="0"/>
    <n v="38"/>
    <b v="1"/>
    <s v="theater/musical"/>
    <n v="1.0509677419354839"/>
    <n v="85.736842105263165"/>
    <x v="1"/>
    <x v="4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17:57:33"/>
    <b v="0"/>
    <n v="54"/>
    <b v="1"/>
    <s v="theater/musical"/>
    <n v="1.0276000000000001"/>
    <n v="47.574074074074076"/>
    <x v="1"/>
    <x v="40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0:16:04"/>
    <b v="0"/>
    <n v="37"/>
    <b v="1"/>
    <s v="theater/musical"/>
    <n v="1.08"/>
    <n v="72.972972972972968"/>
    <x v="1"/>
    <x v="4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2:00:00"/>
    <b v="0"/>
    <n v="39"/>
    <b v="1"/>
    <s v="theater/musical"/>
    <n v="1.0088571428571429"/>
    <n v="90.538461538461533"/>
    <x v="1"/>
    <x v="4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2T23:59:00"/>
    <b v="0"/>
    <n v="34"/>
    <b v="1"/>
    <s v="theater/musical"/>
    <n v="1.28"/>
    <n v="37.647058823529413"/>
    <x v="1"/>
    <x v="4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05:58:33"/>
    <b v="0"/>
    <n v="55"/>
    <b v="1"/>
    <s v="theater/musical"/>
    <n v="1.3333333333333333"/>
    <n v="36.363636363636367"/>
    <x v="1"/>
    <x v="4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1:53:34"/>
    <b v="0"/>
    <n v="32"/>
    <b v="1"/>
    <s v="theater/musical"/>
    <n v="1.0137499999999999"/>
    <n v="126.71875"/>
    <x v="1"/>
    <x v="40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7T20:00:00"/>
    <b v="0"/>
    <n v="25"/>
    <b v="1"/>
    <s v="theater/musical"/>
    <n v="1.0287500000000001"/>
    <n v="329.2"/>
    <x v="1"/>
    <x v="4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3:33:38"/>
    <b v="0"/>
    <n v="33"/>
    <b v="1"/>
    <s v="theater/musical"/>
    <n v="1.0724"/>
    <n v="81.242424242424249"/>
    <x v="1"/>
    <x v="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18:02:35"/>
    <b v="0"/>
    <n v="1"/>
    <b v="0"/>
    <s v="theater/spaces"/>
    <n v="4.0000000000000003E-5"/>
    <n v="1"/>
    <x v="1"/>
    <x v="38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15:18:00"/>
    <b v="0"/>
    <n v="202"/>
    <b v="0"/>
    <s v="theater/spaces"/>
    <n v="0.20424999999999999"/>
    <n v="202.22772277227722"/>
    <x v="1"/>
    <x v="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2T22:06:20"/>
    <b v="0"/>
    <n v="0"/>
    <b v="0"/>
    <s v="theater/spaces"/>
    <n v="0"/>
    <e v="#DIV/0!"/>
    <x v="1"/>
    <x v="38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16:56:38"/>
    <b v="0"/>
    <n v="1"/>
    <b v="0"/>
    <s v="theater/spaces"/>
    <n v="0.01"/>
    <n v="100"/>
    <x v="1"/>
    <x v="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3T22:21:00"/>
    <b v="0"/>
    <n v="0"/>
    <b v="0"/>
    <s v="theater/spaces"/>
    <n v="0"/>
    <e v="#DIV/0!"/>
    <x v="1"/>
    <x v="38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07:44:52"/>
    <b v="0"/>
    <n v="2"/>
    <b v="0"/>
    <s v="theater/spaces"/>
    <n v="1E-3"/>
    <n v="1"/>
    <x v="1"/>
    <x v="38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2:11:00"/>
    <b v="0"/>
    <n v="13"/>
    <b v="0"/>
    <s v="theater/spaces"/>
    <n v="4.2880000000000001E-2"/>
    <n v="82.461538461538467"/>
    <x v="1"/>
    <x v="38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0:34:53"/>
    <b v="0"/>
    <n v="9"/>
    <b v="0"/>
    <s v="theater/spaces"/>
    <n v="4.8000000000000001E-5"/>
    <n v="2.6666666666666665"/>
    <x v="1"/>
    <x v="3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15:45:17"/>
    <b v="0"/>
    <n v="2"/>
    <b v="0"/>
    <s v="theater/spaces"/>
    <n v="2.5000000000000001E-2"/>
    <n v="12.5"/>
    <x v="1"/>
    <x v="38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3:45:52"/>
    <b v="0"/>
    <n v="0"/>
    <b v="0"/>
    <s v="theater/spaces"/>
    <n v="0"/>
    <e v="#DIV/0!"/>
    <x v="1"/>
    <x v="38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4:16:13"/>
    <b v="0"/>
    <n v="58"/>
    <b v="0"/>
    <s v="theater/spaces"/>
    <n v="2.1919999999999999E-2"/>
    <n v="18.896551724137932"/>
    <x v="1"/>
    <x v="38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6T23:00:00"/>
    <b v="0"/>
    <n v="8"/>
    <b v="0"/>
    <s v="theater/spaces"/>
    <n v="8.0250000000000002E-2"/>
    <n v="200.625"/>
    <x v="1"/>
    <x v="3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4:00:21"/>
    <b v="0"/>
    <n v="3"/>
    <b v="0"/>
    <s v="theater/spaces"/>
    <n v="1.5125E-3"/>
    <n v="201.66666666666666"/>
    <x v="1"/>
    <x v="3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08:00:03"/>
    <b v="0"/>
    <n v="0"/>
    <b v="0"/>
    <s v="theater/spaces"/>
    <n v="0"/>
    <e v="#DIV/0!"/>
    <x v="1"/>
    <x v="38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2:47:29"/>
    <b v="0"/>
    <n v="11"/>
    <b v="0"/>
    <s v="theater/spaces"/>
    <n v="0.59583333333333333"/>
    <n v="65"/>
    <x v="1"/>
    <x v="38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18:00:50"/>
    <b v="0"/>
    <n v="20"/>
    <b v="0"/>
    <s v="theater/spaces"/>
    <n v="0.16734177215189874"/>
    <n v="66.099999999999994"/>
    <x v="1"/>
    <x v="38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18:16:12"/>
    <b v="0"/>
    <n v="3"/>
    <b v="0"/>
    <s v="theater/spaces"/>
    <n v="1.8666666666666668E-2"/>
    <n v="93.333333333333329"/>
    <x v="1"/>
    <x v="38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2:41:57"/>
    <b v="0"/>
    <n v="0"/>
    <b v="0"/>
    <s v="theater/spaces"/>
    <n v="0"/>
    <e v="#DIV/0!"/>
    <x v="1"/>
    <x v="3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6T19:12:05"/>
    <b v="0"/>
    <n v="0"/>
    <b v="0"/>
    <s v="theater/spaces"/>
    <n v="0"/>
    <e v="#DIV/0!"/>
    <x v="1"/>
    <x v="38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3:10:23"/>
    <b v="0"/>
    <n v="0"/>
    <b v="0"/>
    <s v="theater/spaces"/>
    <n v="0"/>
    <e v="#DIV/0!"/>
    <x v="1"/>
    <x v="38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5T23:00:00"/>
    <b v="0"/>
    <n v="108"/>
    <b v="1"/>
    <s v="theater/plays"/>
    <n v="1.0962000000000001"/>
    <n v="50.75"/>
    <x v="1"/>
    <x v="6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1:59:00"/>
    <b v="0"/>
    <n v="20"/>
    <b v="1"/>
    <s v="theater/plays"/>
    <n v="1.218"/>
    <n v="60.9"/>
    <x v="1"/>
    <x v="6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06:17:04"/>
    <b v="0"/>
    <n v="98"/>
    <b v="1"/>
    <s v="theater/plays"/>
    <n v="1.0685"/>
    <n v="109.03061224489795"/>
    <x v="1"/>
    <x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16:32:00"/>
    <b v="0"/>
    <n v="196"/>
    <b v="1"/>
    <s v="theater/plays"/>
    <n v="1.0071379999999999"/>
    <n v="25.692295918367346"/>
    <x v="1"/>
    <x v="6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2:30:33"/>
    <b v="0"/>
    <n v="39"/>
    <b v="1"/>
    <s v="theater/plays"/>
    <n v="1.0900000000000001"/>
    <n v="41.92307692307692"/>
    <x v="1"/>
    <x v="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2:43:32"/>
    <b v="0"/>
    <n v="128"/>
    <b v="1"/>
    <s v="theater/plays"/>
    <n v="1.1363000000000001"/>
    <n v="88.7734375"/>
    <x v="1"/>
    <x v="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8T22:44:52"/>
    <b v="0"/>
    <n v="71"/>
    <b v="1"/>
    <s v="theater/plays"/>
    <n v="1.1392"/>
    <n v="80.225352112676063"/>
    <x v="1"/>
    <x v="6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6T22:59:00"/>
    <b v="0"/>
    <n v="47"/>
    <b v="1"/>
    <s v="theater/plays"/>
    <n v="1.06"/>
    <n v="78.936170212765958"/>
    <x v="1"/>
    <x v="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17:51:00"/>
    <b v="0"/>
    <n v="17"/>
    <b v="1"/>
    <s v="theater/plays"/>
    <n v="1.625"/>
    <n v="95.588235294117652"/>
    <x v="1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1:04:11"/>
    <b v="0"/>
    <n v="91"/>
    <b v="1"/>
    <s v="theater/plays"/>
    <n v="1.06"/>
    <n v="69.890109890109883"/>
    <x v="1"/>
    <x v="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0:47:58"/>
    <b v="0"/>
    <n v="43"/>
    <b v="1"/>
    <s v="theater/plays"/>
    <n v="1.0015624999999999"/>
    <n v="74.534883720930239"/>
    <x v="1"/>
    <x v="6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4T20:00:00"/>
    <b v="0"/>
    <n v="17"/>
    <b v="1"/>
    <s v="theater/plays"/>
    <n v="1.0535000000000001"/>
    <n v="123.94117647058823"/>
    <x v="1"/>
    <x v="6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5-12-31T23:00:00"/>
    <b v="0"/>
    <n v="33"/>
    <b v="1"/>
    <s v="theater/plays"/>
    <n v="1.748"/>
    <n v="264.84848484848487"/>
    <x v="1"/>
    <x v="6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5T20:35:00"/>
    <b v="0"/>
    <n v="87"/>
    <b v="1"/>
    <s v="theater/plays"/>
    <n v="1.02"/>
    <n v="58.620689655172413"/>
    <x v="1"/>
    <x v="6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6T22:00:00"/>
    <b v="0"/>
    <n v="113"/>
    <b v="1"/>
    <s v="theater/plays"/>
    <n v="1.00125"/>
    <n v="70.884955752212392"/>
    <x v="1"/>
    <x v="6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07:00:00"/>
    <b v="0"/>
    <n v="14"/>
    <b v="1"/>
    <s v="theater/plays"/>
    <n v="1.7142857142857142"/>
    <n v="8.5714285714285712"/>
    <x v="1"/>
    <x v="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2T21:14:00"/>
    <b v="0"/>
    <n v="30"/>
    <b v="1"/>
    <s v="theater/plays"/>
    <n v="1.1356666666666666"/>
    <n v="113.56666666666666"/>
    <x v="1"/>
    <x v="6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0:59:00"/>
    <b v="0"/>
    <n v="16"/>
    <b v="1"/>
    <s v="theater/plays"/>
    <n v="1.2946666666666666"/>
    <n v="60.6875"/>
    <x v="1"/>
    <x v="6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1:00:00"/>
    <b v="0"/>
    <n v="46"/>
    <b v="1"/>
    <s v="theater/plays"/>
    <n v="1.014"/>
    <n v="110.21739130434783"/>
    <x v="1"/>
    <x v="6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3T21:00:00"/>
    <b v="0"/>
    <n v="24"/>
    <b v="1"/>
    <s v="theater/plays"/>
    <n v="1.0916666666666666"/>
    <n v="136.45833333333334"/>
    <x v="1"/>
    <x v="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08:25:56"/>
    <b v="1"/>
    <n v="97"/>
    <b v="1"/>
    <s v="theater/spaces"/>
    <n v="1.28925"/>
    <n v="53.164948453608247"/>
    <x v="1"/>
    <x v="38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1:29:03"/>
    <b v="1"/>
    <n v="59"/>
    <b v="1"/>
    <s v="theater/spaces"/>
    <n v="1.0206"/>
    <n v="86.491525423728817"/>
    <x v="1"/>
    <x v="38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1:10:36"/>
    <b v="1"/>
    <n v="1095"/>
    <b v="1"/>
    <s v="theater/spaces"/>
    <n v="1.465395775862069"/>
    <n v="155.23827397260274"/>
    <x v="1"/>
    <x v="3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1:41:21"/>
    <b v="1"/>
    <n v="218"/>
    <b v="1"/>
    <s v="theater/spaces"/>
    <n v="1.00352"/>
    <n v="115.08256880733946"/>
    <x v="1"/>
    <x v="38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0T23:00:00"/>
    <b v="0"/>
    <n v="111"/>
    <b v="1"/>
    <s v="theater/spaces"/>
    <n v="1.2164999999999999"/>
    <n v="109.5945945945946"/>
    <x v="1"/>
    <x v="38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06:00:06"/>
    <b v="0"/>
    <n v="56"/>
    <b v="1"/>
    <s v="theater/spaces"/>
    <n v="1.0549999999999999"/>
    <n v="45.214285714285715"/>
    <x v="1"/>
    <x v="38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2T19:00:00"/>
    <b v="0"/>
    <n v="265"/>
    <b v="1"/>
    <s v="theater/spaces"/>
    <n v="1.1040080000000001"/>
    <n v="104.15169811320754"/>
    <x v="1"/>
    <x v="3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3:41:21"/>
    <b v="0"/>
    <n v="28"/>
    <b v="1"/>
    <s v="theater/spaces"/>
    <n v="1"/>
    <n v="35.714285714285715"/>
    <x v="1"/>
    <x v="38"/>
    <x v="2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0T23:59:00"/>
    <b v="0"/>
    <n v="364"/>
    <b v="1"/>
    <s v="theater/spaces"/>
    <n v="1.76535"/>
    <n v="96.997252747252745"/>
    <x v="1"/>
    <x v="38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08:47:00"/>
    <b v="0"/>
    <n v="27"/>
    <b v="1"/>
    <s v="theater/spaces"/>
    <n v="1"/>
    <n v="370.37037037037038"/>
    <x v="1"/>
    <x v="38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15:05:30"/>
    <b v="0"/>
    <n v="93"/>
    <b v="1"/>
    <s v="theater/spaces"/>
    <n v="1.0329411764705883"/>
    <n v="94.408602150537632"/>
    <x v="1"/>
    <x v="38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3:25:10"/>
    <b v="0"/>
    <n v="64"/>
    <b v="1"/>
    <s v="theater/spaces"/>
    <n v="1.0449999999999999"/>
    <n v="48.984375"/>
    <x v="1"/>
    <x v="38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15:07:47"/>
    <b v="0"/>
    <n v="22"/>
    <b v="1"/>
    <s v="theater/spaces"/>
    <n v="1.0029999999999999"/>
    <n v="45.590909090909093"/>
    <x v="1"/>
    <x v="38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06:29:32"/>
    <b v="0"/>
    <n v="59"/>
    <b v="1"/>
    <s v="theater/spaces"/>
    <n v="4.577466666666667"/>
    <n v="23.275254237288134"/>
    <x v="1"/>
    <x v="3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0:57:51"/>
    <b v="0"/>
    <n v="249"/>
    <b v="1"/>
    <s v="theater/spaces"/>
    <n v="1.0496000000000001"/>
    <n v="63.2289156626506"/>
    <x v="1"/>
    <x v="38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16:54:00"/>
    <b v="0"/>
    <n v="392"/>
    <b v="1"/>
    <s v="theater/spaces"/>
    <n v="1.7194285714285715"/>
    <n v="153.5204081632653"/>
    <x v="1"/>
    <x v="38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6T23:59:00"/>
    <b v="0"/>
    <n v="115"/>
    <b v="1"/>
    <s v="theater/spaces"/>
    <n v="1.0373000000000001"/>
    <n v="90.2"/>
    <x v="1"/>
    <x v="38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5T23:25:00"/>
    <b v="0"/>
    <n v="433"/>
    <b v="1"/>
    <s v="theater/spaces"/>
    <n v="1.0302899999999999"/>
    <n v="118.97113163972287"/>
    <x v="1"/>
    <x v="38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2-28T21:00:00"/>
    <b v="0"/>
    <n v="20"/>
    <b v="1"/>
    <s v="theater/spaces"/>
    <n v="1.1888888888888889"/>
    <n v="80.25"/>
    <x v="1"/>
    <x v="38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3:00:00"/>
    <b v="0"/>
    <n v="8"/>
    <b v="1"/>
    <s v="theater/spaces"/>
    <n v="1"/>
    <n v="62.5"/>
    <x v="1"/>
    <x v="38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16:29:42"/>
    <b v="0"/>
    <n v="175"/>
    <b v="1"/>
    <s v="theater/spaces"/>
    <n v="3.1869988910451896"/>
    <n v="131.37719999999999"/>
    <x v="1"/>
    <x v="38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15:04:12"/>
    <b v="0"/>
    <n v="104"/>
    <b v="1"/>
    <s v="theater/spaces"/>
    <n v="1.0850614285714286"/>
    <n v="73.032980769230775"/>
    <x v="1"/>
    <x v="38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0:59:00"/>
    <b v="0"/>
    <n v="17"/>
    <b v="1"/>
    <s v="theater/spaces"/>
    <n v="1.0116666666666667"/>
    <n v="178.52941176470588"/>
    <x v="1"/>
    <x v="3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17:08:44"/>
    <b v="0"/>
    <n v="277"/>
    <b v="1"/>
    <s v="theater/spaces"/>
    <n v="1.12815"/>
    <n v="162.90974729241879"/>
    <x v="1"/>
    <x v="38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1:11:45"/>
    <b v="0"/>
    <n v="118"/>
    <b v="1"/>
    <s v="theater/spaces"/>
    <n v="1.2049622641509434"/>
    <n v="108.24237288135593"/>
    <x v="1"/>
    <x v="38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3:09:51"/>
    <b v="0"/>
    <n v="97"/>
    <b v="1"/>
    <s v="theater/spaces"/>
    <n v="1.0774999999999999"/>
    <n v="88.865979381443296"/>
    <x v="1"/>
    <x v="38"/>
    <x v="3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0:11:23"/>
    <b v="0"/>
    <n v="20"/>
    <b v="1"/>
    <s v="theater/spaces"/>
    <n v="1.8"/>
    <n v="54"/>
    <x v="1"/>
    <x v="38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0:05:19"/>
    <b v="0"/>
    <n v="26"/>
    <b v="1"/>
    <s v="theater/spaces"/>
    <n v="1.0116666666666667"/>
    <n v="116.73076923076923"/>
    <x v="1"/>
    <x v="3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09:40:40"/>
    <b v="0"/>
    <n v="128"/>
    <b v="1"/>
    <s v="theater/spaces"/>
    <n v="1.19756"/>
    <n v="233.8984375"/>
    <x v="1"/>
    <x v="38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4:58:39"/>
    <b v="0"/>
    <n v="15"/>
    <b v="1"/>
    <s v="theater/spaces"/>
    <n v="1.58"/>
    <n v="158"/>
    <x v="1"/>
    <x v="38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17:59:00"/>
    <b v="0"/>
    <n v="25"/>
    <b v="1"/>
    <s v="theater/spaces"/>
    <n v="1.2366666666666666"/>
    <n v="14.84"/>
    <x v="1"/>
    <x v="38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1:52:10"/>
    <b v="0"/>
    <n v="55"/>
    <b v="1"/>
    <s v="theater/spaces"/>
    <n v="1.1712499999999999"/>
    <n v="85.181818181818187"/>
    <x v="1"/>
    <x v="38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15:04:09"/>
    <b v="0"/>
    <n v="107"/>
    <b v="1"/>
    <s v="theater/spaces"/>
    <n v="1.5696000000000001"/>
    <n v="146.69158878504672"/>
    <x v="1"/>
    <x v="3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0:00:00"/>
    <b v="0"/>
    <n v="557"/>
    <b v="1"/>
    <s v="theater/spaces"/>
    <n v="1.13104"/>
    <n v="50.764811490125673"/>
    <x v="1"/>
    <x v="38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0T23:00:00"/>
    <b v="0"/>
    <n v="40"/>
    <b v="1"/>
    <s v="theater/spaces"/>
    <n v="1.0317647058823529"/>
    <n v="87.7"/>
    <x v="1"/>
    <x v="38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08:09:12"/>
    <b v="0"/>
    <n v="36"/>
    <b v="1"/>
    <s v="theater/spaces"/>
    <n v="1.0261176470588236"/>
    <n v="242.27777777777777"/>
    <x v="1"/>
    <x v="38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15:24:03"/>
    <b v="0"/>
    <n v="159"/>
    <b v="1"/>
    <s v="theater/spaces"/>
    <n v="1.0584090909090909"/>
    <n v="146.44654088050314"/>
    <x v="1"/>
    <x v="38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17:00:00"/>
    <b v="0"/>
    <n v="41"/>
    <b v="1"/>
    <s v="theater/spaces"/>
    <n v="1.0071428571428571"/>
    <n v="103.17073170731707"/>
    <x v="1"/>
    <x v="3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6T22:00:00"/>
    <b v="0"/>
    <n v="226"/>
    <b v="1"/>
    <s v="theater/spaces"/>
    <n v="1.2123333333333333"/>
    <n v="80.464601769911511"/>
    <x v="1"/>
    <x v="38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15:18:53"/>
    <b v="0"/>
    <n v="30"/>
    <b v="1"/>
    <s v="theater/spaces"/>
    <n v="1.0057142857142858"/>
    <n v="234.66666666666666"/>
    <x v="1"/>
    <x v="38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0:59:00"/>
    <b v="0"/>
    <n v="103"/>
    <b v="1"/>
    <s v="theater/spaces"/>
    <n v="1.1602222222222223"/>
    <n v="50.689320388349515"/>
    <x v="1"/>
    <x v="38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17:53:29"/>
    <b v="0"/>
    <n v="62"/>
    <b v="1"/>
    <s v="theater/spaces"/>
    <n v="1.0087999999999999"/>
    <n v="162.70967741935485"/>
    <x v="1"/>
    <x v="38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1:13:06"/>
    <b v="0"/>
    <n v="6"/>
    <b v="1"/>
    <s v="theater/spaces"/>
    <n v="1.03"/>
    <n v="120.16666666666667"/>
    <x v="1"/>
    <x v="3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18:51:15"/>
    <b v="0"/>
    <n v="182"/>
    <b v="1"/>
    <s v="theater/spaces"/>
    <n v="2.4641999999999999"/>
    <n v="67.697802197802204"/>
    <x v="1"/>
    <x v="3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1:00:00"/>
    <b v="0"/>
    <n v="145"/>
    <b v="1"/>
    <s v="theater/spaces"/>
    <n v="3.0219999999999998"/>
    <n v="52.103448275862071"/>
    <x v="1"/>
    <x v="38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06:01:32"/>
    <b v="0"/>
    <n v="25"/>
    <b v="1"/>
    <s v="theater/spaces"/>
    <n v="1.4333333333333333"/>
    <n v="51.6"/>
    <x v="1"/>
    <x v="38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0:54:11"/>
    <b v="0"/>
    <n v="320"/>
    <b v="1"/>
    <s v="theater/spaces"/>
    <n v="1.3144"/>
    <n v="164.3"/>
    <x v="1"/>
    <x v="38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1:20:25"/>
    <b v="0"/>
    <n v="99"/>
    <b v="1"/>
    <s v="theater/spaces"/>
    <n v="1.6801999999999999"/>
    <n v="84.858585858585855"/>
    <x v="1"/>
    <x v="3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7T23:35:00"/>
    <b v="0"/>
    <n v="348"/>
    <b v="1"/>
    <s v="theater/spaces"/>
    <n v="1.0967666666666667"/>
    <n v="94.548850574712645"/>
    <x v="1"/>
    <x v="38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2:56:11"/>
    <b v="0"/>
    <n v="41"/>
    <b v="1"/>
    <s v="theater/spaces"/>
    <n v="1.0668571428571429"/>
    <n v="45.536585365853661"/>
    <x v="1"/>
    <x v="38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16:10:47"/>
    <b v="0"/>
    <n v="29"/>
    <b v="1"/>
    <s v="theater/spaces"/>
    <n v="1"/>
    <n v="51.724137931034484"/>
    <x v="1"/>
    <x v="38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0T20:04:19"/>
    <b v="0"/>
    <n v="25"/>
    <b v="1"/>
    <s v="theater/spaces"/>
    <n v="1.272"/>
    <n v="50.88"/>
    <x v="1"/>
    <x v="38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7T21:38:45"/>
    <b v="0"/>
    <n v="23"/>
    <b v="1"/>
    <s v="theater/spaces"/>
    <n v="1.4653333333333334"/>
    <n v="191.13043478260869"/>
    <x v="1"/>
    <x v="3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0-31T22:59:00"/>
    <b v="0"/>
    <n v="1260"/>
    <b v="1"/>
    <s v="theater/spaces"/>
    <n v="1.1253599999999999"/>
    <n v="89.314285714285717"/>
    <x v="1"/>
    <x v="38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08:26:49"/>
    <b v="0"/>
    <n v="307"/>
    <b v="1"/>
    <s v="theater/spaces"/>
    <n v="1.0878684000000001"/>
    <n v="88.588631921824103"/>
    <x v="1"/>
    <x v="38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06:59:00"/>
    <b v="0"/>
    <n v="329"/>
    <b v="1"/>
    <s v="theater/spaces"/>
    <n v="1.26732"/>
    <n v="96.300911854103347"/>
    <x v="1"/>
    <x v="38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1T23:59:00"/>
    <b v="0"/>
    <n v="32"/>
    <b v="1"/>
    <s v="theater/spaces"/>
    <n v="2.1320000000000001"/>
    <n v="33.3125"/>
    <x v="1"/>
    <x v="38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1:03:17"/>
    <b v="0"/>
    <n v="27"/>
    <b v="1"/>
    <s v="theater/spaces"/>
    <n v="1.0049999999999999"/>
    <n v="37.222222222222221"/>
    <x v="1"/>
    <x v="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2:59:00"/>
    <b v="0"/>
    <n v="236"/>
    <b v="1"/>
    <s v="theater/spaces"/>
    <n v="1.0871389999999999"/>
    <n v="92.130423728813554"/>
    <x v="1"/>
    <x v="38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18:00:00"/>
    <b v="0"/>
    <n v="42"/>
    <b v="1"/>
    <s v="theater/spaces"/>
    <n v="1.075"/>
    <n v="76.785714285714292"/>
    <x v="1"/>
    <x v="38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15:50:48"/>
    <b v="0"/>
    <n v="95"/>
    <b v="1"/>
    <s v="theater/spaces"/>
    <n v="1.1048192771084338"/>
    <n v="96.526315789473685"/>
    <x v="1"/>
    <x v="3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1:30:47"/>
    <b v="0"/>
    <n v="37"/>
    <b v="1"/>
    <s v="theater/spaces"/>
    <n v="1.28"/>
    <n v="51.891891891891895"/>
    <x v="1"/>
    <x v="3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5T21:50:00"/>
    <b v="0"/>
    <n v="128"/>
    <b v="1"/>
    <s v="theater/spaces"/>
    <n v="1.1000666666666667"/>
    <n v="128.9140625"/>
    <x v="1"/>
    <x v="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2:26:38"/>
    <b v="0"/>
    <n v="156"/>
    <b v="1"/>
    <s v="theater/spaces"/>
    <n v="1.0934166666666667"/>
    <n v="84.108974358974365"/>
    <x v="1"/>
    <x v="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1T22:44:15"/>
    <b v="0"/>
    <n v="64"/>
    <b v="1"/>
    <s v="theater/spaces"/>
    <n v="1.3270650000000002"/>
    <n v="82.941562500000003"/>
    <x v="1"/>
    <x v="38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09T23:52:00"/>
    <b v="0"/>
    <n v="58"/>
    <b v="1"/>
    <s v="theater/spaces"/>
    <n v="1.9084810126582279"/>
    <n v="259.94827586206895"/>
    <x v="1"/>
    <x v="38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08:16:00"/>
    <b v="0"/>
    <n v="20"/>
    <b v="1"/>
    <s v="theater/spaces"/>
    <n v="1.49"/>
    <n v="37.25"/>
    <x v="1"/>
    <x v="38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16:22:00"/>
    <b v="0"/>
    <n v="47"/>
    <b v="1"/>
    <s v="theater/spaces"/>
    <n v="1.6639999999999999"/>
    <n v="177.02127659574469"/>
    <x v="1"/>
    <x v="3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3T19:20:55"/>
    <b v="0"/>
    <n v="54"/>
    <b v="1"/>
    <s v="theater/spaces"/>
    <n v="1.0666666666666667"/>
    <n v="74.074074074074076"/>
    <x v="1"/>
    <x v="38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4T23:02:40"/>
    <b v="0"/>
    <n v="9"/>
    <b v="1"/>
    <s v="theater/spaces"/>
    <n v="1.06"/>
    <n v="70.666666666666671"/>
    <x v="1"/>
    <x v="38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4:59:05"/>
    <b v="1"/>
    <n v="35"/>
    <b v="0"/>
    <s v="theater/spaces"/>
    <n v="0.23628571428571429"/>
    <n v="23.62857142857143"/>
    <x v="1"/>
    <x v="38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0:59:00"/>
    <b v="0"/>
    <n v="2"/>
    <b v="0"/>
    <s v="theater/spaces"/>
    <n v="1.5E-3"/>
    <n v="37.5"/>
    <x v="1"/>
    <x v="38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1T22:59:00"/>
    <b v="0"/>
    <n v="3"/>
    <b v="0"/>
    <s v="theater/spaces"/>
    <n v="4.0000000000000001E-3"/>
    <n v="13.333333333333334"/>
    <x v="1"/>
    <x v="3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1T20:04:00"/>
    <b v="0"/>
    <n v="0"/>
    <b v="0"/>
    <s v="theater/spaces"/>
    <n v="0"/>
    <e v="#DIV/0!"/>
    <x v="1"/>
    <x v="38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17:59:50"/>
    <b v="0"/>
    <n v="1"/>
    <b v="0"/>
    <s v="theater/spaces"/>
    <n v="5.0000000000000002E-5"/>
    <n v="1"/>
    <x v="1"/>
    <x v="38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0:16:24"/>
    <b v="0"/>
    <n v="0"/>
    <b v="0"/>
    <s v="theater/spaces"/>
    <n v="0"/>
    <e v="#DIV/0!"/>
    <x v="1"/>
    <x v="38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09:36:51"/>
    <b v="0"/>
    <n v="0"/>
    <b v="0"/>
    <s v="theater/spaces"/>
    <n v="0"/>
    <e v="#DIV/0!"/>
    <x v="1"/>
    <x v="38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3:59:00"/>
    <b v="0"/>
    <n v="3"/>
    <b v="0"/>
    <s v="theater/spaces"/>
    <n v="1.6666666666666666E-4"/>
    <n v="1"/>
    <x v="1"/>
    <x v="3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17:27:26"/>
    <b v="0"/>
    <n v="11"/>
    <b v="0"/>
    <s v="theater/spaces"/>
    <n v="3.0066666666666665E-2"/>
    <n v="41"/>
    <x v="1"/>
    <x v="38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1:35:34"/>
    <b v="0"/>
    <n v="6"/>
    <b v="0"/>
    <s v="theater/spaces"/>
    <n v="1.5227272727272728E-3"/>
    <n v="55.833333333333336"/>
    <x v="1"/>
    <x v="38"/>
    <x v="0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3:49:08"/>
    <b v="0"/>
    <n v="0"/>
    <b v="0"/>
    <s v="theater/spaces"/>
    <n v="0"/>
    <e v="#DIV/0!"/>
    <x v="1"/>
    <x v="3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3:00:00"/>
    <b v="0"/>
    <n v="67"/>
    <b v="0"/>
    <s v="theater/spaces"/>
    <n v="0.66839999999999999"/>
    <n v="99.761194029850742"/>
    <x v="1"/>
    <x v="38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17:08:58"/>
    <b v="0"/>
    <n v="23"/>
    <b v="0"/>
    <s v="theater/spaces"/>
    <n v="0.19566666666666666"/>
    <n v="25.521739130434781"/>
    <x v="1"/>
    <x v="3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1:59:00"/>
    <b v="0"/>
    <n v="72"/>
    <b v="0"/>
    <s v="theater/spaces"/>
    <n v="0.11294666666666667"/>
    <n v="117.65277777777777"/>
    <x v="1"/>
    <x v="38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29T20:19:32"/>
    <b v="0"/>
    <n v="2"/>
    <b v="0"/>
    <s v="theater/spaces"/>
    <n v="4.0000000000000002E-4"/>
    <n v="5"/>
    <x v="1"/>
    <x v="38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0:28:57"/>
    <b v="0"/>
    <n v="15"/>
    <b v="0"/>
    <s v="theater/spaces"/>
    <n v="0.11985714285714286"/>
    <n v="2796.6666666666665"/>
    <x v="1"/>
    <x v="38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17:31:19"/>
    <b v="0"/>
    <n v="1"/>
    <b v="0"/>
    <s v="theater/spaces"/>
    <n v="2.5000000000000001E-2"/>
    <n v="200"/>
    <x v="1"/>
    <x v="38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1:35:52"/>
    <b v="0"/>
    <n v="2"/>
    <b v="0"/>
    <s v="theater/spaces"/>
    <n v="6.9999999999999999E-4"/>
    <n v="87.5"/>
    <x v="1"/>
    <x v="3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15:00:34"/>
    <b v="0"/>
    <n v="7"/>
    <b v="0"/>
    <s v="theater/spaces"/>
    <n v="0.14099999999999999"/>
    <n v="20.142857142857142"/>
    <x v="1"/>
    <x v="38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2:36:09"/>
    <b v="0"/>
    <n v="16"/>
    <b v="0"/>
    <s v="theater/spaces"/>
    <n v="3.3399999999999999E-2"/>
    <n v="20.875"/>
    <x v="1"/>
    <x v="38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0:59:00"/>
    <b v="0"/>
    <n v="117"/>
    <b v="0"/>
    <s v="theater/spaces"/>
    <n v="0.59775"/>
    <n v="61.307692307692307"/>
    <x v="1"/>
    <x v="38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29T20:46:00"/>
    <b v="0"/>
    <n v="2"/>
    <b v="0"/>
    <s v="theater/spaces"/>
    <n v="1.6666666666666666E-4"/>
    <n v="1"/>
    <x v="1"/>
    <x v="38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4:19:00"/>
    <b v="0"/>
    <n v="7"/>
    <b v="0"/>
    <s v="theater/spaces"/>
    <n v="2.3035714285714285E-4"/>
    <n v="92.142857142857139"/>
    <x v="1"/>
    <x v="3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08:42:39"/>
    <b v="0"/>
    <n v="3"/>
    <b v="0"/>
    <s v="theater/spaces"/>
    <n v="8.8000000000000003E-4"/>
    <n v="7.333333333333333"/>
    <x v="1"/>
    <x v="38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8T21:27:20"/>
    <b v="0"/>
    <n v="20"/>
    <b v="0"/>
    <s v="theater/spaces"/>
    <n v="8.6400000000000005E-2"/>
    <n v="64.8"/>
    <x v="1"/>
    <x v="38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0:38:43"/>
    <b v="0"/>
    <n v="50"/>
    <b v="0"/>
    <s v="theater/spaces"/>
    <n v="0.15060000000000001"/>
    <n v="30.12"/>
    <x v="1"/>
    <x v="38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17:57:58"/>
    <b v="0"/>
    <n v="2"/>
    <b v="0"/>
    <s v="theater/spaces"/>
    <n v="4.7727272727272731E-3"/>
    <n v="52.5"/>
    <x v="1"/>
    <x v="3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5T22:19:55"/>
    <b v="0"/>
    <n v="3"/>
    <b v="0"/>
    <s v="theater/spaces"/>
    <n v="1.1833333333333333E-3"/>
    <n v="23.666666666666668"/>
    <x v="1"/>
    <x v="3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1:07:15"/>
    <b v="0"/>
    <n v="27"/>
    <b v="0"/>
    <s v="theater/spaces"/>
    <n v="8.4173998587352451E-3"/>
    <n v="415.77777777777777"/>
    <x v="1"/>
    <x v="38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6T20:40:44"/>
    <b v="0"/>
    <n v="7"/>
    <b v="0"/>
    <s v="theater/spaces"/>
    <n v="1.8799999999999999E-4"/>
    <n v="53.714285714285715"/>
    <x v="1"/>
    <x v="38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19T23:21:31"/>
    <b v="0"/>
    <n v="5"/>
    <b v="0"/>
    <s v="theater/spaces"/>
    <n v="2.1029999999999998E-3"/>
    <n v="420.6"/>
    <x v="1"/>
    <x v="38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18:09:06"/>
    <b v="0"/>
    <n v="0"/>
    <b v="0"/>
    <s v="theater/spaces"/>
    <n v="0"/>
    <e v="#DIV/0!"/>
    <x v="1"/>
    <x v="3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0:00:00"/>
    <b v="0"/>
    <n v="3"/>
    <b v="0"/>
    <s v="theater/spaces"/>
    <n v="2.8E-3"/>
    <n v="18.666666666666668"/>
    <x v="1"/>
    <x v="3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3:48:00"/>
    <b v="0"/>
    <n v="6"/>
    <b v="0"/>
    <s v="theater/spaces"/>
    <n v="0.11579206701157921"/>
    <n v="78.333333333333329"/>
    <x v="1"/>
    <x v="38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16:12:39"/>
    <b v="0"/>
    <n v="9"/>
    <b v="0"/>
    <s v="theater/spaces"/>
    <n v="2.4400000000000002E-2"/>
    <n v="67.777777777777771"/>
    <x v="1"/>
    <x v="38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1:05:59"/>
    <b v="0"/>
    <n v="3"/>
    <b v="0"/>
    <s v="theater/spaces"/>
    <n v="2.5000000000000001E-3"/>
    <n v="16.666666666666668"/>
    <x v="1"/>
    <x v="38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0T23:36:30"/>
    <b v="0"/>
    <n v="2"/>
    <b v="0"/>
    <s v="theater/spaces"/>
    <n v="6.2500000000000003E-3"/>
    <n v="62.5"/>
    <x v="1"/>
    <x v="38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08:41:00"/>
    <b v="0"/>
    <n v="3"/>
    <b v="0"/>
    <s v="theater/spaces"/>
    <n v="1.9384615384615384E-3"/>
    <n v="42"/>
    <x v="1"/>
    <x v="3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8T20:59:00"/>
    <b v="0"/>
    <n v="45"/>
    <b v="0"/>
    <s v="theater/spaces"/>
    <n v="0.23416000000000001"/>
    <n v="130.0888888888889"/>
    <x v="1"/>
    <x v="38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3:39:05"/>
    <b v="0"/>
    <n v="9"/>
    <b v="0"/>
    <s v="theater/spaces"/>
    <n v="5.080888888888889E-2"/>
    <n v="1270.2222222222222"/>
    <x v="1"/>
    <x v="38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17:45:43"/>
    <b v="0"/>
    <n v="9"/>
    <b v="0"/>
    <s v="theater/spaces"/>
    <n v="0.15920000000000001"/>
    <n v="88.444444444444443"/>
    <x v="1"/>
    <x v="38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17:00:00"/>
    <b v="0"/>
    <n v="21"/>
    <b v="0"/>
    <s v="theater/spaces"/>
    <n v="1.1831900000000001E-2"/>
    <n v="56.342380952380957"/>
    <x v="1"/>
    <x v="3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5-31T22:59:00"/>
    <b v="0"/>
    <n v="17"/>
    <b v="0"/>
    <s v="theater/spaces"/>
    <n v="0.22750000000000001"/>
    <n v="53.529411764705884"/>
    <x v="1"/>
    <x v="38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4:05:56"/>
    <b v="0"/>
    <n v="1"/>
    <b v="0"/>
    <s v="theater/spaces"/>
    <n v="2.5000000000000001E-4"/>
    <n v="25"/>
    <x v="1"/>
    <x v="3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7-31T19:36:20"/>
    <b v="0"/>
    <n v="1"/>
    <b v="0"/>
    <s v="theater/spaces"/>
    <n v="3.351206434316354E-3"/>
    <n v="50"/>
    <x v="1"/>
    <x v="38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4:48:46"/>
    <b v="0"/>
    <n v="14"/>
    <b v="0"/>
    <s v="theater/spaces"/>
    <n v="3.9750000000000001E-2"/>
    <n v="56.785714285714285"/>
    <x v="1"/>
    <x v="38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09:00:00"/>
    <b v="0"/>
    <n v="42"/>
    <b v="0"/>
    <s v="theater/spaces"/>
    <n v="0.17150000000000001"/>
    <n v="40.833333333333336"/>
    <x v="1"/>
    <x v="3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7T19:17:00"/>
    <b v="0"/>
    <n v="27"/>
    <b v="0"/>
    <s v="theater/spaces"/>
    <n v="3.608004104669061E-2"/>
    <n v="65.111111111111114"/>
    <x v="1"/>
    <x v="3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1T23:33:11"/>
    <b v="0"/>
    <n v="5"/>
    <b v="0"/>
    <s v="theater/spaces"/>
    <n v="0.13900000000000001"/>
    <n v="55.6"/>
    <x v="1"/>
    <x v="38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09:56:15"/>
    <b v="0"/>
    <n v="13"/>
    <b v="0"/>
    <s v="theater/spaces"/>
    <n v="0.15225"/>
    <n v="140.53846153846155"/>
    <x v="1"/>
    <x v="3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2:56:00"/>
    <b v="0"/>
    <n v="12"/>
    <b v="0"/>
    <s v="theater/spaces"/>
    <n v="0.12"/>
    <n v="25"/>
    <x v="1"/>
    <x v="3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3:10:18"/>
    <b v="0"/>
    <n v="90"/>
    <b v="0"/>
    <s v="theater/spaces"/>
    <n v="0.391125"/>
    <n v="69.533333333333331"/>
    <x v="1"/>
    <x v="3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1T22:45:06"/>
    <b v="0"/>
    <n v="2"/>
    <b v="0"/>
    <s v="theater/spaces"/>
    <n v="2.6829268292682929E-3"/>
    <n v="5.5"/>
    <x v="1"/>
    <x v="38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2T21:00:00"/>
    <b v="0"/>
    <n v="5"/>
    <b v="0"/>
    <s v="theater/spaces"/>
    <n v="0.29625000000000001"/>
    <n v="237"/>
    <x v="1"/>
    <x v="3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0:00:00"/>
    <b v="0"/>
    <n v="31"/>
    <b v="0"/>
    <s v="theater/spaces"/>
    <n v="0.4236099230111206"/>
    <n v="79.870967741935488"/>
    <x v="1"/>
    <x v="38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17:00:00"/>
    <b v="0"/>
    <n v="4"/>
    <b v="0"/>
    <s v="theater/spaces"/>
    <n v="4.1000000000000002E-2"/>
    <n v="10.25"/>
    <x v="1"/>
    <x v="38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4:32:31"/>
    <b v="0"/>
    <n v="29"/>
    <b v="0"/>
    <s v="theater/spaces"/>
    <n v="0.197625"/>
    <n v="272.58620689655174"/>
    <x v="1"/>
    <x v="38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0:19:54"/>
    <b v="0"/>
    <n v="2"/>
    <b v="0"/>
    <s v="theater/spaces"/>
    <n v="5.1999999999999995E-4"/>
    <n v="13"/>
    <x v="1"/>
    <x v="3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7T22:00:10"/>
    <b v="0"/>
    <n v="114"/>
    <b v="0"/>
    <s v="theater/spaces"/>
    <n v="0.25030188679245285"/>
    <n v="58.184210526315788"/>
    <x v="1"/>
    <x v="38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8T19:45:19"/>
    <b v="0"/>
    <n v="1"/>
    <b v="0"/>
    <s v="theater/spaces"/>
    <n v="4.0000000000000002E-4"/>
    <n v="10"/>
    <x v="1"/>
    <x v="38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09:17:00"/>
    <b v="0"/>
    <n v="76"/>
    <b v="0"/>
    <s v="theater/spaces"/>
    <n v="0.26640000000000003"/>
    <n v="70.10526315789474"/>
    <x v="1"/>
    <x v="3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0-31T21:55:34"/>
    <b v="0"/>
    <n v="9"/>
    <b v="0"/>
    <s v="theater/spaces"/>
    <n v="4.7363636363636365E-2"/>
    <n v="57.888888888888886"/>
    <x v="1"/>
    <x v="3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2:33:02"/>
    <b v="0"/>
    <n v="37"/>
    <b v="0"/>
    <s v="theater/spaces"/>
    <n v="4.2435339894712751E-2"/>
    <n v="125.27027027027027"/>
    <x v="1"/>
    <x v="38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0:10:50"/>
    <b v="0"/>
    <n v="0"/>
    <b v="0"/>
    <s v="theater/spaces"/>
    <n v="0"/>
    <e v="#DIV/0!"/>
    <x v="1"/>
    <x v="38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05:43:47"/>
    <b v="0"/>
    <n v="1"/>
    <b v="0"/>
    <s v="theater/spaces"/>
    <n v="0.03"/>
    <n v="300"/>
    <x v="1"/>
    <x v="38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07:22:05"/>
    <b v="0"/>
    <n v="10"/>
    <b v="0"/>
    <s v="theater/spaces"/>
    <n v="0.57333333333333336"/>
    <n v="43"/>
    <x v="1"/>
    <x v="38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08:12:00"/>
    <b v="0"/>
    <n v="1"/>
    <b v="0"/>
    <s v="theater/spaces"/>
    <n v="1E-3"/>
    <n v="1"/>
    <x v="1"/>
    <x v="38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0:35:23"/>
    <b v="0"/>
    <n v="2"/>
    <b v="0"/>
    <s v="theater/spaces"/>
    <n v="3.0999999999999999E-3"/>
    <n v="775"/>
    <x v="1"/>
    <x v="3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6T19:05:32"/>
    <b v="0"/>
    <n v="1"/>
    <b v="0"/>
    <s v="theater/spaces"/>
    <n v="5.0000000000000001E-4"/>
    <n v="5"/>
    <x v="1"/>
    <x v="38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16:36:36"/>
    <b v="0"/>
    <n v="10"/>
    <b v="0"/>
    <s v="theater/spaces"/>
    <n v="9.8461538461538464E-5"/>
    <n v="12.8"/>
    <x v="1"/>
    <x v="38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1:18:55"/>
    <b v="0"/>
    <n v="1"/>
    <b v="0"/>
    <s v="theater/spaces"/>
    <n v="6.6666666666666671E-3"/>
    <n v="10"/>
    <x v="1"/>
    <x v="38"/>
    <x v="3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18:22:12"/>
    <b v="0"/>
    <n v="2"/>
    <b v="0"/>
    <s v="theater/spaces"/>
    <n v="0.58291457286432158"/>
    <n v="58"/>
    <x v="1"/>
    <x v="38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18:49:58"/>
    <b v="0"/>
    <n v="348"/>
    <b v="0"/>
    <s v="theater/spaces"/>
    <n v="0.68153600000000003"/>
    <n v="244.80459770114942"/>
    <x v="1"/>
    <x v="3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3:43:21"/>
    <b v="0"/>
    <n v="4"/>
    <b v="0"/>
    <s v="theater/spaces"/>
    <n v="3.2499999999999997E-5"/>
    <n v="6.5"/>
    <x v="1"/>
    <x v="38"/>
    <x v="3"/>
  </r>
  <r>
    <n v="3125"/>
    <s v="N/A (Canceled)"/>
    <s v="N/A"/>
    <n v="1500000"/>
    <n v="0"/>
    <x v="1"/>
    <x v="0"/>
    <s v="USD"/>
    <n v="1452142672"/>
    <n v="1449550672"/>
    <x v="3125"/>
    <d v="2016-01-06T23:57:52"/>
    <b v="0"/>
    <n v="0"/>
    <b v="0"/>
    <s v="theater/spaces"/>
    <n v="0"/>
    <e v="#DIV/0!"/>
    <x v="1"/>
    <x v="38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18:26:02"/>
    <b v="0"/>
    <n v="17"/>
    <b v="0"/>
    <s v="theater/spaces"/>
    <n v="4.1599999999999998E-2"/>
    <n v="61.176470588235297"/>
    <x v="1"/>
    <x v="38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15:33:49"/>
    <b v="0"/>
    <n v="0"/>
    <b v="0"/>
    <s v="theater/spaces"/>
    <n v="0"/>
    <e v="#DIV/0!"/>
    <x v="1"/>
    <x v="38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3:49:01"/>
    <b v="0"/>
    <n v="117"/>
    <b v="0"/>
    <s v="theater/plays"/>
    <n v="1.0860666666666667"/>
    <n v="139.23931623931625"/>
    <x v="1"/>
    <x v="6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4:13:39"/>
    <b v="0"/>
    <n v="1"/>
    <b v="0"/>
    <s v="theater/plays"/>
    <n v="8.0000000000000002E-3"/>
    <n v="10"/>
    <x v="1"/>
    <x v="6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3T23:59:00"/>
    <b v="0"/>
    <n v="4"/>
    <b v="0"/>
    <s v="theater/plays"/>
    <n v="3.7499999999999999E-2"/>
    <n v="93.75"/>
    <x v="1"/>
    <x v="6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07:54:05"/>
    <b v="0"/>
    <n v="12"/>
    <b v="0"/>
    <s v="theater/plays"/>
    <n v="0.15731707317073171"/>
    <n v="53.75"/>
    <x v="1"/>
    <x v="6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2:24:20"/>
    <b v="0"/>
    <n v="1"/>
    <b v="0"/>
    <s v="theater/plays"/>
    <n v="3.3333333333333332E-4"/>
    <n v="10"/>
    <x v="1"/>
    <x v="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07:33:54"/>
    <b v="0"/>
    <n v="16"/>
    <b v="0"/>
    <s v="theater/plays"/>
    <n v="1.08"/>
    <n v="33.75"/>
    <x v="1"/>
    <x v="6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1:16:59"/>
    <b v="0"/>
    <n v="12"/>
    <b v="0"/>
    <s v="theater/plays"/>
    <n v="0.22500000000000001"/>
    <n v="18.75"/>
    <x v="1"/>
    <x v="6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3T22:38:41"/>
    <b v="0"/>
    <n v="7"/>
    <b v="0"/>
    <s v="theater/plays"/>
    <n v="0.20849420849420849"/>
    <n v="23.142857142857142"/>
    <x v="1"/>
    <x v="6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17:59:00"/>
    <b v="0"/>
    <n v="22"/>
    <b v="0"/>
    <s v="theater/plays"/>
    <n v="1.278"/>
    <n v="29.045454545454547"/>
    <x v="1"/>
    <x v="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4:12:00"/>
    <b v="0"/>
    <n v="1"/>
    <b v="0"/>
    <s v="theater/plays"/>
    <n v="3.3333333333333333E-2"/>
    <n v="50"/>
    <x v="1"/>
    <x v="6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0:30:07"/>
    <b v="0"/>
    <n v="0"/>
    <b v="0"/>
    <s v="theater/plays"/>
    <n v="0"/>
    <e v="#DIV/0!"/>
    <x v="1"/>
    <x v="6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4T23:33:00"/>
    <b v="0"/>
    <n v="6"/>
    <b v="0"/>
    <s v="theater/plays"/>
    <n v="5.3999999999999999E-2"/>
    <n v="450"/>
    <x v="1"/>
    <x v="6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1:15:03"/>
    <b v="0"/>
    <n v="4"/>
    <b v="0"/>
    <s v="theater/plays"/>
    <n v="9.5999999999999992E-3"/>
    <n v="24"/>
    <x v="1"/>
    <x v="6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15:00:00"/>
    <b v="0"/>
    <n v="8"/>
    <b v="0"/>
    <s v="theater/plays"/>
    <n v="0.51600000000000001"/>
    <n v="32.25"/>
    <x v="1"/>
    <x v="6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06:18:59"/>
    <b v="0"/>
    <n v="3"/>
    <b v="0"/>
    <s v="theater/plays"/>
    <n v="1.6363636363636365E-2"/>
    <n v="15"/>
    <x v="1"/>
    <x v="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3:35:56"/>
    <b v="0"/>
    <n v="0"/>
    <b v="0"/>
    <s v="theater/plays"/>
    <n v="0"/>
    <e v="#DIV/0!"/>
    <x v="1"/>
    <x v="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1:00:00"/>
    <b v="0"/>
    <n v="30"/>
    <b v="0"/>
    <s v="theater/plays"/>
    <n v="0.754"/>
    <n v="251.33333333333334"/>
    <x v="1"/>
    <x v="6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18:58:54"/>
    <b v="0"/>
    <n v="0"/>
    <b v="0"/>
    <s v="theater/plays"/>
    <n v="0"/>
    <e v="#DIV/0!"/>
    <x v="1"/>
    <x v="6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0:22:46"/>
    <b v="0"/>
    <n v="12"/>
    <b v="0"/>
    <s v="theater/plays"/>
    <n v="0.105"/>
    <n v="437.5"/>
    <x v="1"/>
    <x v="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6T19:15:55"/>
    <b v="1"/>
    <n v="213"/>
    <b v="1"/>
    <s v="theater/plays"/>
    <n v="1.1752499999999999"/>
    <n v="110.35211267605634"/>
    <x v="1"/>
    <x v="6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09-30T23:00:00"/>
    <b v="1"/>
    <n v="57"/>
    <b v="1"/>
    <s v="theater/plays"/>
    <n v="1.3116666666666668"/>
    <n v="41.421052631578945"/>
    <x v="1"/>
    <x v="6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6T21:00:00"/>
    <b v="1"/>
    <n v="25"/>
    <b v="1"/>
    <s v="theater/plays"/>
    <n v="1.04"/>
    <n v="52"/>
    <x v="1"/>
    <x v="6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4T23:00:00"/>
    <b v="1"/>
    <n v="104"/>
    <b v="1"/>
    <s v="theater/plays"/>
    <n v="1.01"/>
    <n v="33.990384615384613"/>
    <x v="1"/>
    <x v="6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15:09:34"/>
    <b v="1"/>
    <n v="34"/>
    <b v="1"/>
    <s v="theater/plays"/>
    <n v="1.004"/>
    <n v="103.35294117647059"/>
    <x v="1"/>
    <x v="6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15:49:27"/>
    <b v="1"/>
    <n v="67"/>
    <b v="1"/>
    <s v="theater/plays"/>
    <n v="1.0595454545454546"/>
    <n v="34.791044776119406"/>
    <x v="1"/>
    <x v="6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4-30T23:59:00"/>
    <b v="1"/>
    <n v="241"/>
    <b v="1"/>
    <s v="theater/plays"/>
    <n v="3.3558333333333334"/>
    <n v="41.773858921161825"/>
    <x v="1"/>
    <x v="6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15:00:58"/>
    <b v="1"/>
    <n v="123"/>
    <b v="1"/>
    <s v="theater/plays"/>
    <n v="1.1292857142857142"/>
    <n v="64.268292682926827"/>
    <x v="1"/>
    <x v="6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06:58:45"/>
    <b v="1"/>
    <n v="302"/>
    <b v="1"/>
    <s v="theater/plays"/>
    <n v="1.885046"/>
    <n v="31.209370860927152"/>
    <x v="1"/>
    <x v="6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17:52:24"/>
    <b v="1"/>
    <n v="89"/>
    <b v="1"/>
    <s v="theater/plays"/>
    <n v="1.0181818181818181"/>
    <n v="62.921348314606739"/>
    <x v="1"/>
    <x v="6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0:00:00"/>
    <b v="1"/>
    <n v="41"/>
    <b v="1"/>
    <s v="theater/plays"/>
    <n v="1.01"/>
    <n v="98.536585365853654"/>
    <x v="1"/>
    <x v="6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15:09:12"/>
    <b v="1"/>
    <n v="69"/>
    <b v="1"/>
    <s v="theater/plays"/>
    <n v="1.1399999999999999"/>
    <n v="82.608695652173907"/>
    <x v="1"/>
    <x v="6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18:00:00"/>
    <b v="1"/>
    <n v="52"/>
    <b v="1"/>
    <s v="theater/plays"/>
    <n v="1.3348133333333334"/>
    <n v="38.504230769230773"/>
    <x v="1"/>
    <x v="6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2T23:59:00"/>
    <b v="1"/>
    <n v="57"/>
    <b v="1"/>
    <s v="theater/plays"/>
    <n v="1.0153333333333334"/>
    <n v="80.15789473684211"/>
    <x v="1"/>
    <x v="6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07:52:02"/>
    <b v="1"/>
    <n v="74"/>
    <b v="1"/>
    <s v="theater/plays"/>
    <n v="1.0509999999999999"/>
    <n v="28.405405405405407"/>
    <x v="1"/>
    <x v="6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6T21:00:00"/>
    <b v="1"/>
    <n v="63"/>
    <b v="1"/>
    <s v="theater/plays"/>
    <n v="1.2715000000000001"/>
    <n v="80.730158730158735"/>
    <x v="1"/>
    <x v="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3:05:25"/>
    <b v="1"/>
    <n v="72"/>
    <b v="1"/>
    <s v="theater/plays"/>
    <n v="1.1115384615384616"/>
    <n v="200.69444444444446"/>
    <x v="1"/>
    <x v="6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4:20:15"/>
    <b v="1"/>
    <n v="71"/>
    <b v="1"/>
    <s v="theater/plays"/>
    <n v="1.0676000000000001"/>
    <n v="37.591549295774648"/>
    <x v="1"/>
    <x v="6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2T22:59:00"/>
    <b v="1"/>
    <n v="21"/>
    <b v="1"/>
    <s v="theater/plays"/>
    <n v="1.6266666666666667"/>
    <n v="58.095238095238095"/>
    <x v="1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2:59:00"/>
    <b v="1"/>
    <n v="930"/>
    <b v="1"/>
    <s v="theater/plays"/>
    <n v="1.6022808571428573"/>
    <n v="60.300892473118282"/>
    <x v="1"/>
    <x v="6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1T23:13:01"/>
    <b v="1"/>
    <n v="55"/>
    <b v="1"/>
    <s v="theater/plays"/>
    <n v="1.1616666666666666"/>
    <n v="63.363636363636367"/>
    <x v="1"/>
    <x v="6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17:00:00"/>
    <b v="1"/>
    <n v="61"/>
    <b v="1"/>
    <s v="theater/plays"/>
    <n v="1.242"/>
    <n v="50.901639344262293"/>
    <x v="1"/>
    <x v="6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2T23:59:00"/>
    <b v="1"/>
    <n v="82"/>
    <b v="1"/>
    <s v="theater/plays"/>
    <n v="1.030125"/>
    <n v="100.5"/>
    <x v="1"/>
    <x v="6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1T23:00:00"/>
    <b v="1"/>
    <n v="71"/>
    <b v="1"/>
    <s v="theater/plays"/>
    <n v="1.1225000000000001"/>
    <n v="31.619718309859156"/>
    <x v="1"/>
    <x v="6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09:35:58"/>
    <b v="1"/>
    <n v="117"/>
    <b v="1"/>
    <s v="theater/plays"/>
    <n v="1.0881428571428571"/>
    <n v="65.102564102564102"/>
    <x v="1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2:31:08"/>
    <b v="1"/>
    <n v="29"/>
    <b v="1"/>
    <s v="theater/plays"/>
    <n v="1.1499999999999999"/>
    <n v="79.310344827586206"/>
    <x v="1"/>
    <x v="6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16:04:52"/>
    <b v="1"/>
    <n v="74"/>
    <b v="1"/>
    <s v="theater/plays"/>
    <n v="1.03"/>
    <n v="139.18918918918919"/>
    <x v="1"/>
    <x v="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15:45:08"/>
    <b v="1"/>
    <n v="23"/>
    <b v="1"/>
    <s v="theater/plays"/>
    <n v="1.0113333333333334"/>
    <n v="131.91304347826087"/>
    <x v="1"/>
    <x v="6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16:17:07"/>
    <b v="1"/>
    <n v="60"/>
    <b v="1"/>
    <s v="theater/plays"/>
    <n v="1.0955999999999999"/>
    <n v="91.3"/>
    <x v="1"/>
    <x v="6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0:00:00"/>
    <b v="1"/>
    <n v="55"/>
    <b v="1"/>
    <s v="theater/plays"/>
    <n v="1.148421052631579"/>
    <n v="39.672727272727272"/>
    <x v="1"/>
    <x v="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1:00:09"/>
    <b v="1"/>
    <n v="51"/>
    <b v="1"/>
    <s v="theater/plays"/>
    <n v="1.1739999999999999"/>
    <n v="57.549019607843135"/>
    <x v="1"/>
    <x v="6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09:31:15"/>
    <b v="1"/>
    <n v="78"/>
    <b v="1"/>
    <s v="theater/plays"/>
    <n v="1.7173333333333334"/>
    <n v="33.025641025641029"/>
    <x v="1"/>
    <x v="6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1:51:11"/>
    <b v="1"/>
    <n v="62"/>
    <b v="1"/>
    <s v="theater/plays"/>
    <n v="1.1416238095238094"/>
    <n v="77.335806451612896"/>
    <x v="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4:54:09"/>
    <b v="1"/>
    <n v="45"/>
    <b v="1"/>
    <s v="theater/plays"/>
    <n v="1.1975"/>
    <n v="31.933333333333334"/>
    <x v="1"/>
    <x v="6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1:00:00"/>
    <b v="1"/>
    <n v="15"/>
    <b v="1"/>
    <s v="theater/plays"/>
    <n v="1.0900000000000001"/>
    <n v="36.333333333333336"/>
    <x v="1"/>
    <x v="6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2:00:00"/>
    <b v="1"/>
    <n v="151"/>
    <b v="1"/>
    <s v="theater/plays"/>
    <n v="1.0088571428571429"/>
    <n v="46.768211920529801"/>
    <x v="1"/>
    <x v="6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4:04:29"/>
    <b v="1"/>
    <n v="68"/>
    <b v="1"/>
    <s v="theater/plays"/>
    <n v="1.0900000000000001"/>
    <n v="40.073529411764703"/>
    <x v="1"/>
    <x v="6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18:50:31"/>
    <b v="1"/>
    <n v="46"/>
    <b v="1"/>
    <s v="theater/plays"/>
    <n v="1.0720930232558139"/>
    <n v="100.21739130434783"/>
    <x v="1"/>
    <x v="6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18:27:21"/>
    <b v="1"/>
    <n v="24"/>
    <b v="1"/>
    <s v="theater/plays"/>
    <n v="1"/>
    <n v="41.666666666666664"/>
    <x v="1"/>
    <x v="6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16:00:00"/>
    <b v="1"/>
    <n v="70"/>
    <b v="1"/>
    <s v="theater/plays"/>
    <n v="1.0218750000000001"/>
    <n v="46.714285714285715"/>
    <x v="1"/>
    <x v="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0:59:33"/>
    <b v="1"/>
    <n v="244"/>
    <b v="1"/>
    <s v="theater/plays"/>
    <n v="1.1629333333333334"/>
    <n v="71.491803278688522"/>
    <x v="1"/>
    <x v="6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4:58:22"/>
    <b v="0"/>
    <n v="9"/>
    <b v="0"/>
    <s v="theater/musical"/>
    <n v="0.65"/>
    <n v="14.444444444444445"/>
    <x v="1"/>
    <x v="4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3:18:52"/>
    <b v="0"/>
    <n v="19"/>
    <b v="0"/>
    <s v="theater/musical"/>
    <n v="0.12327272727272727"/>
    <n v="356.84210526315792"/>
    <x v="1"/>
    <x v="40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8T23:37:55"/>
    <b v="0"/>
    <n v="0"/>
    <b v="0"/>
    <s v="theater/musical"/>
    <n v="0"/>
    <e v="#DIV/0!"/>
    <x v="1"/>
    <x v="40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3:07:49"/>
    <b v="0"/>
    <n v="4"/>
    <b v="0"/>
    <s v="theater/musical"/>
    <n v="4.0266666666666666E-2"/>
    <n v="37.75"/>
    <x v="1"/>
    <x v="40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17:00:00"/>
    <b v="0"/>
    <n v="8"/>
    <b v="0"/>
    <s v="theater/musical"/>
    <n v="1.0200000000000001E-2"/>
    <n v="12.75"/>
    <x v="1"/>
    <x v="4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18:14:16"/>
    <b v="0"/>
    <n v="24"/>
    <b v="0"/>
    <s v="theater/musical"/>
    <n v="0.1174"/>
    <n v="24.458333333333332"/>
    <x v="1"/>
    <x v="4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6T20:29:58"/>
    <b v="0"/>
    <n v="0"/>
    <b v="0"/>
    <s v="theater/musical"/>
    <n v="0"/>
    <e v="#DIV/0!"/>
    <x v="1"/>
    <x v="4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09:15:42"/>
    <b v="0"/>
    <n v="39"/>
    <b v="0"/>
    <s v="theater/musical"/>
    <n v="0.59142857142857141"/>
    <n v="53.07692307692308"/>
    <x v="1"/>
    <x v="4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09:00:00"/>
    <b v="0"/>
    <n v="6"/>
    <b v="0"/>
    <s v="theater/musical"/>
    <n v="5.9999999999999995E-4"/>
    <n v="300"/>
    <x v="1"/>
    <x v="4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06:50:18"/>
    <b v="0"/>
    <n v="4"/>
    <b v="0"/>
    <s v="theater/musical"/>
    <n v="0.1145"/>
    <n v="286.25"/>
    <x v="1"/>
    <x v="4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05:11:17"/>
    <b v="0"/>
    <n v="3"/>
    <b v="0"/>
    <s v="theater/musical"/>
    <n v="3.6666666666666666E-3"/>
    <n v="36.666666666666664"/>
    <x v="1"/>
    <x v="4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16:00:00"/>
    <b v="0"/>
    <n v="53"/>
    <b v="0"/>
    <s v="theater/musical"/>
    <n v="0.52159999999999995"/>
    <n v="49.20754716981132"/>
    <x v="1"/>
    <x v="4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0:34:00"/>
    <b v="0"/>
    <n v="1"/>
    <b v="0"/>
    <s v="theater/musical"/>
    <n v="2.0000000000000002E-5"/>
    <n v="1"/>
    <x v="1"/>
    <x v="4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3:24:37"/>
    <b v="0"/>
    <n v="2"/>
    <b v="0"/>
    <s v="theater/musical"/>
    <n v="1.2500000000000001E-2"/>
    <n v="12.5"/>
    <x v="1"/>
    <x v="4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0:59:00"/>
    <b v="0"/>
    <n v="25"/>
    <b v="0"/>
    <s v="theater/musical"/>
    <n v="0.54520000000000002"/>
    <n v="109.04"/>
    <x v="1"/>
    <x v="4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18:43:42"/>
    <b v="0"/>
    <n v="6"/>
    <b v="0"/>
    <s v="theater/musical"/>
    <n v="0.25"/>
    <n v="41.666666666666664"/>
    <x v="1"/>
    <x v="4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1:14:00"/>
    <b v="0"/>
    <n v="0"/>
    <b v="0"/>
    <s v="theater/musical"/>
    <n v="0"/>
    <e v="#DIV/0!"/>
    <x v="1"/>
    <x v="4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3:59:32"/>
    <b v="0"/>
    <n v="12"/>
    <b v="0"/>
    <s v="theater/musical"/>
    <n v="3.4125000000000003E-2"/>
    <n v="22.75"/>
    <x v="1"/>
    <x v="4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1:37:31"/>
    <b v="0"/>
    <n v="0"/>
    <b v="0"/>
    <s v="theater/musical"/>
    <n v="0"/>
    <e v="#DIV/0!"/>
    <x v="1"/>
    <x v="4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0:40:07"/>
    <b v="0"/>
    <n v="36"/>
    <b v="0"/>
    <s v="theater/musical"/>
    <n v="0.46363636363636362"/>
    <n v="70.833333333333329"/>
    <x v="1"/>
    <x v="4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09:31:17"/>
    <b v="1"/>
    <n v="82"/>
    <b v="1"/>
    <s v="theater/plays"/>
    <n v="1.0349999999999999"/>
    <n v="63.109756097560975"/>
    <x v="1"/>
    <x v="6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18:00:00"/>
    <b v="1"/>
    <n v="226"/>
    <b v="1"/>
    <s v="theater/plays"/>
    <n v="1.1932315789473684"/>
    <n v="50.157964601769912"/>
    <x v="1"/>
    <x v="6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5-31T22:59:00"/>
    <b v="1"/>
    <n v="60"/>
    <b v="1"/>
    <s v="theater/plays"/>
    <n v="1.2576666666666667"/>
    <n v="62.883333333333333"/>
    <x v="1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4T21:00:00"/>
    <b v="1"/>
    <n v="322"/>
    <b v="1"/>
    <s v="theater/plays"/>
    <n v="1.1974347826086957"/>
    <n v="85.531055900621112"/>
    <x v="1"/>
    <x v="6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4:05:51"/>
    <b v="1"/>
    <n v="94"/>
    <b v="1"/>
    <s v="theater/plays"/>
    <n v="1.2625"/>
    <n v="53.723404255319146"/>
    <x v="1"/>
    <x v="6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3:19:19"/>
    <b v="1"/>
    <n v="47"/>
    <b v="1"/>
    <s v="theater/plays"/>
    <n v="1.0011666666666668"/>
    <n v="127.80851063829788"/>
    <x v="1"/>
    <x v="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18:55:00"/>
    <b v="1"/>
    <n v="115"/>
    <b v="1"/>
    <s v="theater/plays"/>
    <n v="1.0213333333333334"/>
    <n v="106.57391304347826"/>
    <x v="1"/>
    <x v="6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09T22:59:00"/>
    <b v="1"/>
    <n v="134"/>
    <b v="1"/>
    <s v="theater/plays"/>
    <n v="1.0035142857142858"/>
    <n v="262.11194029850748"/>
    <x v="1"/>
    <x v="6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09:30:00"/>
    <b v="1"/>
    <n v="35"/>
    <b v="1"/>
    <s v="theater/plays"/>
    <n v="1.0004999999999999"/>
    <n v="57.171428571428571"/>
    <x v="1"/>
    <x v="6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08:06:24"/>
    <b v="1"/>
    <n v="104"/>
    <b v="1"/>
    <s v="theater/plays"/>
    <n v="1.1602222222222223"/>
    <n v="50.20192307692308"/>
    <x v="1"/>
    <x v="6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0T19:00:00"/>
    <b v="1"/>
    <n v="184"/>
    <b v="1"/>
    <s v="theater/plays"/>
    <n v="1.0209999999999999"/>
    <n v="66.586956521739125"/>
    <x v="1"/>
    <x v="6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17:35:47"/>
    <b v="1"/>
    <n v="119"/>
    <b v="1"/>
    <s v="theater/plays"/>
    <n v="1.0011000000000001"/>
    <n v="168.25210084033614"/>
    <x v="1"/>
    <x v="6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16:00:00"/>
    <b v="1"/>
    <n v="59"/>
    <b v="1"/>
    <s v="theater/plays"/>
    <n v="1.0084"/>
    <n v="256.37288135593218"/>
    <x v="1"/>
    <x v="6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1:43:23"/>
    <b v="1"/>
    <n v="113"/>
    <b v="1"/>
    <s v="theater/plays"/>
    <n v="1.0342499999999999"/>
    <n v="36.610619469026545"/>
    <x v="1"/>
    <x v="6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16:29:00"/>
    <b v="1"/>
    <n v="84"/>
    <b v="1"/>
    <s v="theater/plays"/>
    <n v="1.248"/>
    <n v="37.142857142857146"/>
    <x v="1"/>
    <x v="6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15:02:56"/>
    <b v="1"/>
    <n v="74"/>
    <b v="1"/>
    <s v="theater/plays"/>
    <n v="1.0951612903225807"/>
    <n v="45.878378378378379"/>
    <x v="1"/>
    <x v="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0:00:00"/>
    <b v="1"/>
    <n v="216"/>
    <b v="1"/>
    <s v="theater/plays"/>
    <n v="1.0203333333333333"/>
    <n v="141.71296296296296"/>
    <x v="1"/>
    <x v="6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16:00:00"/>
    <b v="1"/>
    <n v="39"/>
    <b v="1"/>
    <s v="theater/plays"/>
    <n v="1.0235000000000001"/>
    <n v="52.487179487179489"/>
    <x v="1"/>
    <x v="6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09:00:12"/>
    <b v="1"/>
    <n v="21"/>
    <b v="1"/>
    <s v="theater/plays"/>
    <n v="1.0416666666666667"/>
    <n v="59.523809523809526"/>
    <x v="1"/>
    <x v="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16:10:36"/>
    <b v="0"/>
    <n v="30"/>
    <b v="1"/>
    <s v="theater/plays"/>
    <n v="1.25"/>
    <n v="50"/>
    <x v="1"/>
    <x v="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6T23:59:00"/>
    <b v="1"/>
    <n v="37"/>
    <b v="1"/>
    <s v="theater/plays"/>
    <n v="1.0234285714285714"/>
    <n v="193.62162162162161"/>
    <x v="1"/>
    <x v="6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2:59:58"/>
    <b v="1"/>
    <n v="202"/>
    <b v="1"/>
    <s v="theater/plays"/>
    <n v="1.0786500000000001"/>
    <n v="106.79702970297029"/>
    <x v="1"/>
    <x v="6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09-30T22:59:00"/>
    <b v="1"/>
    <n v="37"/>
    <b v="1"/>
    <s v="theater/plays"/>
    <n v="1.0988461538461538"/>
    <n v="77.21621621621621"/>
    <x v="1"/>
    <x v="6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17:39:07"/>
    <b v="0"/>
    <n v="28"/>
    <b v="1"/>
    <s v="theater/plays"/>
    <n v="1.61"/>
    <n v="57.5"/>
    <x v="1"/>
    <x v="6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3T22:59:00"/>
    <b v="1"/>
    <n v="26"/>
    <b v="1"/>
    <s v="theater/plays"/>
    <n v="1.3120000000000001"/>
    <n v="50.46153846153846"/>
    <x v="1"/>
    <x v="6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4:19:15"/>
    <b v="0"/>
    <n v="61"/>
    <b v="1"/>
    <s v="theater/plays"/>
    <n v="1.1879999999999999"/>
    <n v="97.377049180327873"/>
    <x v="1"/>
    <x v="6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18:31:00"/>
    <b v="0"/>
    <n v="115"/>
    <b v="1"/>
    <s v="theater/plays"/>
    <n v="1.0039275000000001"/>
    <n v="34.91921739130435"/>
    <x v="1"/>
    <x v="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3:20:51"/>
    <b v="1"/>
    <n v="181"/>
    <b v="1"/>
    <s v="theater/plays"/>
    <n v="1.0320666666666667"/>
    <n v="85.530386740331494"/>
    <x v="1"/>
    <x v="6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17:00:33"/>
    <b v="0"/>
    <n v="110"/>
    <b v="1"/>
    <s v="theater/plays"/>
    <n v="1.006"/>
    <n v="182.90909090909091"/>
    <x v="1"/>
    <x v="6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8T22:59:00"/>
    <b v="1"/>
    <n v="269"/>
    <b v="1"/>
    <s v="theater/plays"/>
    <n v="1.0078754285714286"/>
    <n v="131.13620817843866"/>
    <x v="1"/>
    <x v="6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07:14:58"/>
    <b v="1"/>
    <n v="79"/>
    <b v="1"/>
    <s v="theater/plays"/>
    <n v="1.1232142857142857"/>
    <n v="39.810126582278478"/>
    <x v="1"/>
    <x v="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18:59:00"/>
    <b v="1"/>
    <n v="104"/>
    <b v="1"/>
    <s v="theater/plays"/>
    <n v="1.0591914022517912"/>
    <n v="59.701730769230764"/>
    <x v="1"/>
    <x v="6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18:00:00"/>
    <b v="0"/>
    <n v="34"/>
    <b v="1"/>
    <s v="theater/plays"/>
    <n v="1.0056666666666667"/>
    <n v="88.735294117647058"/>
    <x v="1"/>
    <x v="6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1:59:00"/>
    <b v="1"/>
    <n v="167"/>
    <b v="1"/>
    <s v="theater/plays"/>
    <n v="1.1530588235294117"/>
    <n v="58.688622754491021"/>
    <x v="1"/>
    <x v="6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3:08:12"/>
    <b v="1"/>
    <n v="183"/>
    <b v="1"/>
    <s v="theater/plays"/>
    <n v="1.273042"/>
    <n v="69.56513661202186"/>
    <x v="1"/>
    <x v="6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8T19:00:00"/>
    <b v="1"/>
    <n v="71"/>
    <b v="1"/>
    <s v="theater/plays"/>
    <n v="1.028375"/>
    <n v="115.87323943661971"/>
    <x v="1"/>
    <x v="6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2:39:42"/>
    <b v="0"/>
    <n v="69"/>
    <b v="1"/>
    <s v="theater/plays"/>
    <n v="1.0293749999999999"/>
    <n v="23.869565217391305"/>
    <x v="1"/>
    <x v="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1T21:00:00"/>
    <b v="0"/>
    <n v="270"/>
    <b v="1"/>
    <s v="theater/plays"/>
    <n v="1.043047619047619"/>
    <n v="81.125925925925927"/>
    <x v="1"/>
    <x v="6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1T22:59:00"/>
    <b v="1"/>
    <n v="193"/>
    <b v="1"/>
    <s v="theater/plays"/>
    <n v="1.1122000000000001"/>
    <n v="57.626943005181346"/>
    <x v="1"/>
    <x v="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05:25:12"/>
    <b v="1"/>
    <n v="57"/>
    <b v="1"/>
    <s v="theater/plays"/>
    <n v="1.0586"/>
    <n v="46.429824561403507"/>
    <x v="1"/>
    <x v="6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15:19:17"/>
    <b v="1"/>
    <n v="200"/>
    <b v="1"/>
    <s v="theater/plays"/>
    <n v="1.0079166666666666"/>
    <n v="60.475000000000001"/>
    <x v="1"/>
    <x v="6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2:55:14"/>
    <b v="1"/>
    <n v="88"/>
    <b v="1"/>
    <s v="theater/plays"/>
    <n v="1.0492727272727274"/>
    <n v="65.579545454545453"/>
    <x v="1"/>
    <x v="6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3:48:44"/>
    <b v="1"/>
    <n v="213"/>
    <b v="1"/>
    <s v="theater/plays"/>
    <n v="1.01552"/>
    <n v="119.1924882629108"/>
    <x v="1"/>
    <x v="6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2:32:46"/>
    <b v="1"/>
    <n v="20"/>
    <b v="1"/>
    <s v="theater/plays"/>
    <n v="1.1073333333333333"/>
    <n v="83.05"/>
    <x v="1"/>
    <x v="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06:20:40"/>
    <b v="1"/>
    <n v="50"/>
    <b v="1"/>
    <s v="theater/plays"/>
    <n v="1.2782222222222221"/>
    <n v="57.52"/>
    <x v="1"/>
    <x v="6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7T22:45:00"/>
    <b v="1"/>
    <n v="115"/>
    <b v="1"/>
    <s v="theater/plays"/>
    <n v="1.0182500000000001"/>
    <n v="177.08695652173913"/>
    <x v="1"/>
    <x v="6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5T20:03:29"/>
    <b v="1"/>
    <n v="186"/>
    <b v="1"/>
    <s v="theater/plays"/>
    <n v="1.012576923076923"/>
    <n v="70.771505376344081"/>
    <x v="1"/>
    <x v="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3:26:15"/>
    <b v="1"/>
    <n v="18"/>
    <b v="1"/>
    <s v="theater/plays"/>
    <n v="1.75"/>
    <n v="29.166666666666668"/>
    <x v="1"/>
    <x v="6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0T22:59:00"/>
    <b v="1"/>
    <n v="176"/>
    <b v="1"/>
    <s v="theater/plays"/>
    <n v="1.2806"/>
    <n v="72.76136363636364"/>
    <x v="1"/>
    <x v="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08:25:52"/>
    <b v="0"/>
    <n v="41"/>
    <b v="1"/>
    <s v="theater/plays"/>
    <n v="1.0629949999999999"/>
    <n v="51.853414634146333"/>
    <x v="1"/>
    <x v="6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16:17:41"/>
    <b v="1"/>
    <n v="75"/>
    <b v="1"/>
    <s v="theater/plays"/>
    <n v="1.052142857142857"/>
    <n v="98.2"/>
    <x v="1"/>
    <x v="6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09-30T22:59:00"/>
    <b v="1"/>
    <n v="97"/>
    <b v="1"/>
    <s v="theater/plays"/>
    <n v="1.0616782608695652"/>
    <n v="251.7381443298969"/>
    <x v="1"/>
    <x v="6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2:08:38"/>
    <b v="1"/>
    <n v="73"/>
    <b v="1"/>
    <s v="theater/plays"/>
    <n v="1.0924"/>
    <n v="74.821917808219183"/>
    <x v="1"/>
    <x v="6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2:24:36"/>
    <b v="1"/>
    <n v="49"/>
    <b v="1"/>
    <s v="theater/plays"/>
    <n v="1.0045454545454546"/>
    <n v="67.65306122448979"/>
    <x v="1"/>
    <x v="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1T23:00:00"/>
    <b v="1"/>
    <n v="134"/>
    <b v="1"/>
    <s v="theater/plays"/>
    <n v="1.0304098360655738"/>
    <n v="93.81343283582089"/>
    <x v="1"/>
    <x v="6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16:00:00"/>
    <b v="1"/>
    <n v="68"/>
    <b v="1"/>
    <s v="theater/plays"/>
    <n v="1.121664"/>
    <n v="41.237647058823526"/>
    <x v="1"/>
    <x v="6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17:00:00"/>
    <b v="1"/>
    <n v="49"/>
    <b v="1"/>
    <s v="theater/plays"/>
    <n v="1.03"/>
    <n v="52.551020408163268"/>
    <x v="1"/>
    <x v="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2:00:00"/>
    <b v="1"/>
    <n v="63"/>
    <b v="1"/>
    <s v="theater/plays"/>
    <n v="1.64"/>
    <n v="70.285714285714292"/>
    <x v="1"/>
    <x v="6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16:00:00"/>
    <b v="1"/>
    <n v="163"/>
    <b v="1"/>
    <s v="theater/plays"/>
    <n v="1.3128333333333333"/>
    <n v="48.325153374233132"/>
    <x v="1"/>
    <x v="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3:11:00"/>
    <b v="1"/>
    <n v="288"/>
    <b v="1"/>
    <s v="theater/plays"/>
    <n v="1.0209999999999999"/>
    <n v="53.177083333333336"/>
    <x v="1"/>
    <x v="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16:42:08"/>
    <b v="1"/>
    <n v="42"/>
    <b v="1"/>
    <s v="theater/plays"/>
    <n v="1.28"/>
    <n v="60.952380952380949"/>
    <x v="1"/>
    <x v="6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06:00:00"/>
    <b v="1"/>
    <n v="70"/>
    <b v="1"/>
    <s v="theater/plays"/>
    <n v="1.0149999999999999"/>
    <n v="116"/>
    <x v="1"/>
    <x v="6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07:47:45"/>
    <b v="1"/>
    <n v="30"/>
    <b v="1"/>
    <s v="theater/plays"/>
    <n v="1.0166666666666666"/>
    <n v="61"/>
    <x v="1"/>
    <x v="6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06:29:35"/>
    <b v="1"/>
    <n v="51"/>
    <b v="1"/>
    <s v="theater/plays"/>
    <n v="1.3"/>
    <n v="38.235294117647058"/>
    <x v="1"/>
    <x v="6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08:00:09"/>
    <b v="1"/>
    <n v="145"/>
    <b v="1"/>
    <s v="theater/plays"/>
    <n v="1.5443"/>
    <n v="106.50344827586207"/>
    <x v="1"/>
    <x v="6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4:00:00"/>
    <b v="1"/>
    <n v="21"/>
    <b v="1"/>
    <s v="theater/plays"/>
    <n v="1.0740000000000001"/>
    <n v="204.57142857142858"/>
    <x v="1"/>
    <x v="6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16:00:00"/>
    <b v="1"/>
    <n v="286"/>
    <b v="1"/>
    <s v="theater/plays"/>
    <n v="1.0132258064516129"/>
    <n v="54.912587412587413"/>
    <x v="1"/>
    <x v="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8T23:30:00"/>
    <b v="1"/>
    <n v="12"/>
    <b v="1"/>
    <s v="theater/plays"/>
    <n v="1.0027777777777778"/>
    <n v="150.41666666666666"/>
    <x v="1"/>
    <x v="6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3-31T22:59:00"/>
    <b v="1"/>
    <n v="100"/>
    <b v="1"/>
    <s v="theater/plays"/>
    <n v="1.1684444444444444"/>
    <n v="52.58"/>
    <x v="1"/>
    <x v="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2:23:26"/>
    <b v="1"/>
    <n v="100"/>
    <b v="1"/>
    <s v="theater/plays"/>
    <n v="1.0860000000000001"/>
    <n v="54.3"/>
    <x v="1"/>
    <x v="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15:21:43"/>
    <b v="1"/>
    <n v="34"/>
    <b v="1"/>
    <s v="theater/plays"/>
    <n v="1.034"/>
    <n v="76.029411764705884"/>
    <x v="1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3-31T20:27:39"/>
    <b v="0"/>
    <n v="63"/>
    <b v="1"/>
    <s v="theater/plays"/>
    <n v="1.1427586206896552"/>
    <n v="105.2063492063492"/>
    <x v="1"/>
    <x v="6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0:00:00"/>
    <b v="0"/>
    <n v="30"/>
    <b v="1"/>
    <s v="theater/plays"/>
    <n v="1.03"/>
    <n v="68.666666666666671"/>
    <x v="1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1T19:28:25"/>
    <b v="0"/>
    <n v="47"/>
    <b v="1"/>
    <s v="theater/plays"/>
    <n v="1.216"/>
    <n v="129.36170212765958"/>
    <x v="1"/>
    <x v="6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8T23:39:48"/>
    <b v="0"/>
    <n v="237"/>
    <b v="1"/>
    <s v="theater/plays"/>
    <n v="1.026467741935484"/>
    <n v="134.26371308016877"/>
    <x v="1"/>
    <x v="6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16:00:00"/>
    <b v="0"/>
    <n v="47"/>
    <b v="1"/>
    <s v="theater/plays"/>
    <n v="1.0475000000000001"/>
    <n v="17.829787234042552"/>
    <x v="1"/>
    <x v="6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0:59:00"/>
    <b v="0"/>
    <n v="15"/>
    <b v="1"/>
    <s v="theater/plays"/>
    <n v="1.016"/>
    <n v="203.2"/>
    <x v="1"/>
    <x v="6"/>
    <x v="2"/>
  </r>
  <r>
    <n v="3285"/>
    <s v="By Morning"/>
    <s v="A new play by Matthew Gasda"/>
    <n v="4999"/>
    <n v="5604"/>
    <x v="0"/>
    <x v="0"/>
    <s v="USD"/>
    <n v="1488258000"/>
    <n v="1485556626"/>
    <x v="3285"/>
    <d v="2017-02-28T00:00:00"/>
    <b v="0"/>
    <n v="81"/>
    <b v="1"/>
    <s v="theater/plays"/>
    <n v="1.1210242048409682"/>
    <n v="69.18518518518519"/>
    <x v="1"/>
    <x v="6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15:09:42"/>
    <b v="0"/>
    <n v="122"/>
    <b v="1"/>
    <s v="theater/plays"/>
    <n v="1.0176666666666667"/>
    <n v="125.12295081967213"/>
    <x v="1"/>
    <x v="6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3:00:28"/>
    <b v="0"/>
    <n v="34"/>
    <b v="1"/>
    <s v="theater/plays"/>
    <n v="1"/>
    <n v="73.529411764705884"/>
    <x v="1"/>
    <x v="6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18:00:00"/>
    <b v="0"/>
    <n v="207"/>
    <b v="1"/>
    <s v="theater/plays"/>
    <n v="1.0026489999999999"/>
    <n v="48.437149758454105"/>
    <x v="1"/>
    <x v="6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3:50:02"/>
    <b v="0"/>
    <n v="25"/>
    <b v="1"/>
    <s v="theater/plays"/>
    <n v="1.3304200000000002"/>
    <n v="26.608400000000003"/>
    <x v="1"/>
    <x v="6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07:21:31"/>
    <b v="0"/>
    <n v="72"/>
    <b v="1"/>
    <s v="theater/plays"/>
    <n v="1.212"/>
    <n v="33.666666666666664"/>
    <x v="1"/>
    <x v="6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6T22:59:00"/>
    <b v="0"/>
    <n v="14"/>
    <b v="1"/>
    <s v="theater/plays"/>
    <n v="1.1399999999999999"/>
    <n v="40.714285714285715"/>
    <x v="1"/>
    <x v="6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4:29:08"/>
    <b v="0"/>
    <n v="15"/>
    <b v="1"/>
    <s v="theater/plays"/>
    <n v="2.8613861386138613"/>
    <n v="19.266666666666666"/>
    <x v="1"/>
    <x v="6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05:12:32"/>
    <b v="0"/>
    <n v="91"/>
    <b v="1"/>
    <s v="theater/plays"/>
    <n v="1.7044444444444444"/>
    <n v="84.285714285714292"/>
    <x v="1"/>
    <x v="6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07:59:14"/>
    <b v="0"/>
    <n v="24"/>
    <b v="1"/>
    <s v="theater/plays"/>
    <n v="1.1833333333333333"/>
    <n v="29.583333333333332"/>
    <x v="1"/>
    <x v="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05:37:09"/>
    <b v="0"/>
    <n v="27"/>
    <b v="1"/>
    <s v="theater/plays"/>
    <n v="1.0285857142857142"/>
    <n v="26.667037037037037"/>
    <x v="1"/>
    <x v="6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17:00:00"/>
    <b v="0"/>
    <n v="47"/>
    <b v="1"/>
    <s v="theater/plays"/>
    <n v="1.4406666666666668"/>
    <n v="45.978723404255319"/>
    <x v="1"/>
    <x v="6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17:59:00"/>
    <b v="0"/>
    <n v="44"/>
    <b v="1"/>
    <s v="theater/plays"/>
    <n v="1.0007272727272727"/>
    <n v="125.09090909090909"/>
    <x v="1"/>
    <x v="6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2T19:00:00"/>
    <b v="0"/>
    <n v="72"/>
    <b v="1"/>
    <s v="theater/plays"/>
    <n v="1.0173000000000001"/>
    <n v="141.29166666666666"/>
    <x v="1"/>
    <x v="6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17:01:03"/>
    <b v="0"/>
    <n v="63"/>
    <b v="1"/>
    <s v="theater/plays"/>
    <n v="1.1619999999999999"/>
    <n v="55.333333333333336"/>
    <x v="1"/>
    <x v="6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2:51:02"/>
    <b v="0"/>
    <n v="88"/>
    <b v="1"/>
    <s v="theater/plays"/>
    <n v="1.3616666666666666"/>
    <n v="46.420454545454547"/>
    <x v="1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1:59:00"/>
    <b v="0"/>
    <n v="70"/>
    <b v="1"/>
    <s v="theater/plays"/>
    <n v="1.3346666666666667"/>
    <n v="57.2"/>
    <x v="1"/>
    <x v="6"/>
    <x v="2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3:26:16"/>
    <b v="0"/>
    <n v="50"/>
    <b v="1"/>
    <s v="theater/plays"/>
    <n v="1.0339285714285715"/>
    <n v="173.7"/>
    <x v="1"/>
    <x v="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09:38:04"/>
    <b v="0"/>
    <n v="35"/>
    <b v="1"/>
    <s v="theater/plays"/>
    <n v="1.1588888888888889"/>
    <n v="59.6"/>
    <x v="1"/>
    <x v="6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09:59:12"/>
    <b v="0"/>
    <n v="175"/>
    <b v="1"/>
    <s v="theater/plays"/>
    <n v="1.0451666666666666"/>
    <n v="89.585714285714289"/>
    <x v="1"/>
    <x v="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15:32:28"/>
    <b v="0"/>
    <n v="20"/>
    <b v="1"/>
    <s v="theater/plays"/>
    <n v="1.0202500000000001"/>
    <n v="204.05"/>
    <x v="1"/>
    <x v="6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09T22:00:00"/>
    <b v="0"/>
    <n v="54"/>
    <b v="1"/>
    <s v="theater/plays"/>
    <n v="1.7533333333333334"/>
    <n v="48.703703703703702"/>
    <x v="1"/>
    <x v="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4T20:22:19"/>
    <b v="0"/>
    <n v="20"/>
    <b v="1"/>
    <s v="theater/plays"/>
    <n v="1.0668"/>
    <n v="53.339999999999996"/>
    <x v="1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16:02:45"/>
    <b v="0"/>
    <n v="57"/>
    <b v="1"/>
    <s v="theater/plays"/>
    <n v="1.2228571428571429"/>
    <n v="75.087719298245617"/>
    <x v="1"/>
    <x v="6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0:36:18"/>
    <b v="0"/>
    <n v="31"/>
    <b v="1"/>
    <s v="theater/plays"/>
    <n v="1.5942857142857143"/>
    <n v="18"/>
    <x v="1"/>
    <x v="6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17:17:05"/>
    <b v="0"/>
    <n v="31"/>
    <b v="1"/>
    <s v="theater/plays"/>
    <n v="1.0007692307692309"/>
    <n v="209.83870967741936"/>
    <x v="1"/>
    <x v="6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2:00:10"/>
    <b v="0"/>
    <n v="45"/>
    <b v="1"/>
    <s v="theater/plays"/>
    <n v="1.0984"/>
    <n v="61.022222222222226"/>
    <x v="1"/>
    <x v="6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17:00:00"/>
    <b v="0"/>
    <n v="41"/>
    <b v="1"/>
    <s v="theater/plays"/>
    <n v="1.0004"/>
    <n v="61"/>
    <x v="1"/>
    <x v="6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6T20:00:00"/>
    <b v="0"/>
    <n v="29"/>
    <b v="1"/>
    <s v="theater/plays"/>
    <n v="1.1605000000000001"/>
    <n v="80.034482758620683"/>
    <x v="1"/>
    <x v="6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15:05:00"/>
    <b v="0"/>
    <n v="58"/>
    <b v="1"/>
    <s v="theater/plays"/>
    <n v="2.1074999999999999"/>
    <n v="29.068965517241381"/>
    <x v="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2:17:21"/>
    <b v="0"/>
    <n v="89"/>
    <b v="1"/>
    <s v="theater/plays"/>
    <n v="1.1000000000000001"/>
    <n v="49.438202247191015"/>
    <x v="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08:54:00"/>
    <b v="0"/>
    <n v="125"/>
    <b v="1"/>
    <s v="theater/plays"/>
    <n v="1.0008673425918038"/>
    <n v="93.977440000000001"/>
    <x v="1"/>
    <x v="6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7T19:57:04"/>
    <b v="0"/>
    <n v="18"/>
    <b v="1"/>
    <s v="theater/plays"/>
    <n v="1.0619047619047619"/>
    <n v="61.944444444444443"/>
    <x v="1"/>
    <x v="6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0T21:30:00"/>
    <b v="0"/>
    <n v="32"/>
    <b v="1"/>
    <s v="theater/plays"/>
    <n v="1.256"/>
    <n v="78.5"/>
    <x v="1"/>
    <x v="6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09:03:06"/>
    <b v="0"/>
    <n v="16"/>
    <b v="1"/>
    <s v="theater/plays"/>
    <n v="1.08"/>
    <n v="33.75"/>
    <x v="1"/>
    <x v="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1T20:05:57"/>
    <b v="0"/>
    <n v="38"/>
    <b v="1"/>
    <s v="theater/plays"/>
    <n v="1.01"/>
    <n v="66.44736842105263"/>
    <x v="1"/>
    <x v="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5T22:59:00"/>
    <b v="0"/>
    <n v="15"/>
    <b v="1"/>
    <s v="theater/plays"/>
    <n v="1.0740000000000001"/>
    <n v="35.799999999999997"/>
    <x v="1"/>
    <x v="6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1T22:55:00"/>
    <b v="0"/>
    <n v="23"/>
    <b v="1"/>
    <s v="theater/plays"/>
    <n v="1.0151515151515151"/>
    <n v="145.65217391304347"/>
    <x v="1"/>
    <x v="6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3:46:48"/>
    <b v="0"/>
    <n v="49"/>
    <b v="1"/>
    <s v="theater/plays"/>
    <n v="1.2589999999999999"/>
    <n v="25.693877551020407"/>
    <x v="1"/>
    <x v="6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08:59:50"/>
    <b v="0"/>
    <n v="10"/>
    <b v="1"/>
    <s v="theater/plays"/>
    <n v="1.0166666666666666"/>
    <n v="152.5"/>
    <x v="1"/>
    <x v="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2:51:17"/>
    <b v="0"/>
    <n v="15"/>
    <b v="1"/>
    <s v="theater/plays"/>
    <n v="1.125"/>
    <n v="30"/>
    <x v="1"/>
    <x v="6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1:08:25"/>
    <b v="0"/>
    <n v="57"/>
    <b v="1"/>
    <s v="theater/plays"/>
    <n v="1.0137499999999999"/>
    <n v="142.28070175438597"/>
    <x v="1"/>
    <x v="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3:59:26"/>
    <b v="0"/>
    <n v="33"/>
    <b v="1"/>
    <s v="theater/plays"/>
    <n v="1.0125"/>
    <n v="24.545454545454547"/>
    <x v="1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4T20:00:00"/>
    <b v="0"/>
    <n v="9"/>
    <b v="1"/>
    <s v="theater/plays"/>
    <n v="1.4638888888888888"/>
    <n v="292.77777777777777"/>
    <x v="1"/>
    <x v="6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18:00:00"/>
    <b v="0"/>
    <n v="26"/>
    <b v="1"/>
    <s v="theater/plays"/>
    <n v="1.1679999999999999"/>
    <n v="44.92307692307692"/>
    <x v="1"/>
    <x v="6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15:17:48"/>
    <b v="0"/>
    <n v="69"/>
    <b v="1"/>
    <s v="theater/plays"/>
    <n v="1.0626666666666666"/>
    <n v="23.10144927536232"/>
    <x v="1"/>
    <x v="6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1:44:46"/>
    <b v="0"/>
    <n v="65"/>
    <b v="1"/>
    <s v="theater/plays"/>
    <n v="1.0451999999999999"/>
    <n v="80.400000000000006"/>
    <x v="1"/>
    <x v="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15:38:50"/>
    <b v="0"/>
    <n v="83"/>
    <b v="1"/>
    <s v="theater/plays"/>
    <n v="1"/>
    <n v="72.289156626506028"/>
    <x v="1"/>
    <x v="6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1:14:40"/>
    <b v="0"/>
    <n v="111"/>
    <b v="1"/>
    <s v="theater/plays"/>
    <n v="1.0457142857142858"/>
    <n v="32.972972972972975"/>
    <x v="1"/>
    <x v="6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07:30:22"/>
    <b v="0"/>
    <n v="46"/>
    <b v="1"/>
    <s v="theater/plays"/>
    <n v="1.3862051149573753"/>
    <n v="116.65217391304348"/>
    <x v="1"/>
    <x v="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18:00:00"/>
    <b v="0"/>
    <n v="63"/>
    <b v="1"/>
    <s v="theater/plays"/>
    <n v="1.0032000000000001"/>
    <n v="79.61904761904762"/>
    <x v="1"/>
    <x v="6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3:34:06"/>
    <b v="0"/>
    <n v="9"/>
    <b v="1"/>
    <s v="theater/plays"/>
    <n v="1"/>
    <n v="27.777777777777779"/>
    <x v="1"/>
    <x v="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16:00:00"/>
    <b v="0"/>
    <n v="34"/>
    <b v="1"/>
    <s v="theater/plays"/>
    <n v="1.1020000000000001"/>
    <n v="81.029411764705884"/>
    <x v="1"/>
    <x v="6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08:48:00"/>
    <b v="0"/>
    <n v="112"/>
    <b v="1"/>
    <s v="theater/plays"/>
    <n v="1.0218"/>
    <n v="136.84821428571428"/>
    <x v="1"/>
    <x v="6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0:58:38"/>
    <b v="0"/>
    <n v="47"/>
    <b v="1"/>
    <s v="theater/plays"/>
    <n v="1.0435000000000001"/>
    <n v="177.61702127659575"/>
    <x v="1"/>
    <x v="6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18:22:34"/>
    <b v="0"/>
    <n v="38"/>
    <b v="1"/>
    <s v="theater/plays"/>
    <n v="1.3816666666666666"/>
    <n v="109.07894736842105"/>
    <x v="1"/>
    <x v="6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2:00:00"/>
    <b v="0"/>
    <n v="28"/>
    <b v="1"/>
    <s v="theater/plays"/>
    <n v="1"/>
    <n v="119.64285714285714"/>
    <x v="1"/>
    <x v="6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3-31T23:59:00"/>
    <b v="0"/>
    <n v="78"/>
    <b v="1"/>
    <s v="theater/plays"/>
    <n v="1.0166666666666666"/>
    <n v="78.205128205128204"/>
    <x v="1"/>
    <x v="6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08:18:00"/>
    <b v="0"/>
    <n v="23"/>
    <b v="1"/>
    <s v="theater/plays"/>
    <n v="1.7142857142857142"/>
    <n v="52.173913043478258"/>
    <x v="1"/>
    <x v="6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29T23:48:13"/>
    <b v="0"/>
    <n v="40"/>
    <b v="1"/>
    <s v="theater/plays"/>
    <n v="1.0144444444444445"/>
    <n v="114.125"/>
    <x v="1"/>
    <x v="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7T19:37:00"/>
    <b v="0"/>
    <n v="13"/>
    <b v="1"/>
    <s v="theater/plays"/>
    <n v="1.3"/>
    <n v="50"/>
    <x v="1"/>
    <x v="6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5T19:35:10"/>
    <b v="0"/>
    <n v="18"/>
    <b v="1"/>
    <s v="theater/plays"/>
    <n v="1.1000000000000001"/>
    <n v="91.666666666666671"/>
    <x v="1"/>
    <x v="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16:00:00"/>
    <b v="0"/>
    <n v="22"/>
    <b v="1"/>
    <s v="theater/plays"/>
    <n v="1.1944999999999999"/>
    <n v="108.59090909090909"/>
    <x v="1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29T22:59:00"/>
    <b v="0"/>
    <n v="79"/>
    <b v="1"/>
    <s v="theater/plays"/>
    <n v="1.002909090909091"/>
    <n v="69.822784810126578"/>
    <x v="1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2:00:00"/>
    <b v="0"/>
    <n v="14"/>
    <b v="1"/>
    <s v="theater/plays"/>
    <n v="1.534"/>
    <n v="109.57142857142857"/>
    <x v="1"/>
    <x v="6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18:00:00"/>
    <b v="0"/>
    <n v="51"/>
    <b v="1"/>
    <s v="theater/plays"/>
    <n v="1.0442857142857143"/>
    <n v="71.666666666666671"/>
    <x v="1"/>
    <x v="6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06:00:00"/>
    <b v="0"/>
    <n v="54"/>
    <b v="1"/>
    <s v="theater/plays"/>
    <n v="1.0109999999999999"/>
    <n v="93.611111111111114"/>
    <x v="1"/>
    <x v="6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18:00:00"/>
    <b v="0"/>
    <n v="70"/>
    <b v="1"/>
    <s v="theater/plays"/>
    <n v="1.0751999999999999"/>
    <n v="76.8"/>
    <x v="1"/>
    <x v="6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18:00:00"/>
    <b v="0"/>
    <n v="44"/>
    <b v="1"/>
    <s v="theater/plays"/>
    <n v="3.15"/>
    <n v="35.795454545454547"/>
    <x v="1"/>
    <x v="6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8T23:01:00"/>
    <b v="0"/>
    <n v="55"/>
    <b v="1"/>
    <s v="theater/plays"/>
    <n v="1.0193333333333334"/>
    <n v="55.6"/>
    <x v="1"/>
    <x v="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06:17:00"/>
    <b v="0"/>
    <n v="15"/>
    <b v="1"/>
    <s v="theater/plays"/>
    <n v="1.2628571428571429"/>
    <n v="147.33333333333334"/>
    <x v="1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4:34:32"/>
    <b v="0"/>
    <n v="27"/>
    <b v="1"/>
    <s v="theater/plays"/>
    <n v="1.014"/>
    <n v="56.333333333333336"/>
    <x v="1"/>
    <x v="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05:01:50"/>
    <b v="0"/>
    <n v="21"/>
    <b v="1"/>
    <s v="theater/plays"/>
    <n v="1.01"/>
    <n v="96.19047619047619"/>
    <x v="1"/>
    <x v="6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3:27:59"/>
    <b v="0"/>
    <n v="162"/>
    <b v="1"/>
    <s v="theater/plays"/>
    <n v="1.0299"/>
    <n v="63.574074074074076"/>
    <x v="1"/>
    <x v="6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4T20:22:14"/>
    <b v="0"/>
    <n v="23"/>
    <b v="1"/>
    <s v="theater/plays"/>
    <n v="1.0625"/>
    <n v="184.78260869565219"/>
    <x v="1"/>
    <x v="6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0:59:00"/>
    <b v="0"/>
    <n v="72"/>
    <b v="1"/>
    <s v="theater/plays"/>
    <n v="1.0137777777777779"/>
    <n v="126.72222222222223"/>
    <x v="1"/>
    <x v="6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0:59:00"/>
    <b v="0"/>
    <n v="68"/>
    <b v="1"/>
    <s v="theater/plays"/>
    <n v="1.1346000000000001"/>
    <n v="83.42647058823529"/>
    <x v="1"/>
    <x v="6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6T23:55:00"/>
    <b v="0"/>
    <n v="20"/>
    <b v="1"/>
    <s v="theater/plays"/>
    <n v="2.1800000000000002"/>
    <n v="54.5"/>
    <x v="1"/>
    <x v="6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1:00:00"/>
    <b v="0"/>
    <n v="26"/>
    <b v="1"/>
    <s v="theater/plays"/>
    <n v="1.0141935483870967"/>
    <n v="302.30769230769232"/>
    <x v="1"/>
    <x v="6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16:00:00"/>
    <b v="0"/>
    <n v="72"/>
    <b v="1"/>
    <s v="theater/plays"/>
    <n v="1.0593333333333332"/>
    <n v="44.138888888888886"/>
    <x v="1"/>
    <x v="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2T21:26:32"/>
    <b v="0"/>
    <n v="3"/>
    <b v="1"/>
    <s v="theater/plays"/>
    <n v="1.04"/>
    <n v="866.66666666666663"/>
    <x v="1"/>
    <x v="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2T20:37:17"/>
    <b v="0"/>
    <n v="18"/>
    <b v="1"/>
    <s v="theater/plays"/>
    <n v="2.21"/>
    <n v="61.388888888888886"/>
    <x v="1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17:24:54"/>
    <b v="0"/>
    <n v="30"/>
    <b v="1"/>
    <s v="theater/plays"/>
    <n v="1.1866666666666668"/>
    <n v="29.666666666666668"/>
    <x v="1"/>
    <x v="6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0:00:00"/>
    <b v="0"/>
    <n v="23"/>
    <b v="1"/>
    <s v="theater/plays"/>
    <n v="1.046"/>
    <n v="45.478260869565219"/>
    <x v="1"/>
    <x v="6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4T19:59:40"/>
    <b v="0"/>
    <n v="54"/>
    <b v="1"/>
    <s v="theater/plays"/>
    <n v="1.0389999999999999"/>
    <n v="96.203703703703709"/>
    <x v="1"/>
    <x v="6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3:00:00"/>
    <b v="0"/>
    <n v="26"/>
    <b v="1"/>
    <s v="theater/plays"/>
    <n v="1.1773333333333333"/>
    <n v="67.92307692307692"/>
    <x v="1"/>
    <x v="6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15:59:25"/>
    <b v="0"/>
    <n v="9"/>
    <b v="1"/>
    <s v="theater/plays"/>
    <n v="1.385"/>
    <n v="30.777777777777779"/>
    <x v="1"/>
    <x v="6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4T23:59:00"/>
    <b v="0"/>
    <n v="27"/>
    <b v="1"/>
    <s v="theater/plays"/>
    <n v="1.0349999999999999"/>
    <n v="38.333333333333336"/>
    <x v="1"/>
    <x v="6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1:00:00"/>
    <b v="0"/>
    <n v="30"/>
    <b v="1"/>
    <s v="theater/plays"/>
    <n v="1.0024999999999999"/>
    <n v="66.833333333333329"/>
    <x v="1"/>
    <x v="6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2:33:36"/>
    <b v="0"/>
    <n v="52"/>
    <b v="1"/>
    <s v="theater/plays"/>
    <n v="1.0657142857142856"/>
    <n v="71.730769230769226"/>
    <x v="1"/>
    <x v="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09:39:33"/>
    <b v="0"/>
    <n v="17"/>
    <b v="1"/>
    <s v="theater/plays"/>
    <n v="1"/>
    <n v="176.47058823529412"/>
    <x v="1"/>
    <x v="6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0:49:54"/>
    <b v="0"/>
    <n v="19"/>
    <b v="1"/>
    <s v="theater/plays"/>
    <n v="1.0001249999999999"/>
    <n v="421.10526315789474"/>
    <x v="1"/>
    <x v="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1:56:00"/>
    <b v="0"/>
    <n v="77"/>
    <b v="1"/>
    <s v="theater/plays"/>
    <n v="1.0105"/>
    <n v="104.98701298701299"/>
    <x v="1"/>
    <x v="6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08:08:00"/>
    <b v="0"/>
    <n v="21"/>
    <b v="1"/>
    <s v="theater/plays"/>
    <n v="1.0763636363636364"/>
    <n v="28.19047619047619"/>
    <x v="1"/>
    <x v="6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18:00:00"/>
    <b v="0"/>
    <n v="38"/>
    <b v="1"/>
    <s v="theater/plays"/>
    <n v="1.0365"/>
    <n v="54.55263157894737"/>
    <x v="1"/>
    <x v="6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18:52:58"/>
    <b v="0"/>
    <n v="28"/>
    <b v="1"/>
    <s v="theater/plays"/>
    <n v="1.0443333333333333"/>
    <n v="111.89285714285714"/>
    <x v="1"/>
    <x v="6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0T22:26:23"/>
    <b v="0"/>
    <n v="48"/>
    <b v="1"/>
    <s v="theater/plays"/>
    <n v="1.0225"/>
    <n v="85.208333333333329"/>
    <x v="1"/>
    <x v="6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17:59:00"/>
    <b v="0"/>
    <n v="46"/>
    <b v="1"/>
    <s v="theater/plays"/>
    <n v="1.0074285714285713"/>
    <n v="76.652173913043484"/>
    <x v="1"/>
    <x v="6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3:47:00"/>
    <b v="0"/>
    <n v="30"/>
    <b v="1"/>
    <s v="theater/plays"/>
    <n v="1.1171428571428572"/>
    <n v="65.166666666666671"/>
    <x v="1"/>
    <x v="6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0T22:00:00"/>
    <b v="0"/>
    <n v="64"/>
    <b v="1"/>
    <s v="theater/plays"/>
    <n v="1.0001100000000001"/>
    <n v="93.760312499999998"/>
    <x v="1"/>
    <x v="6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15:49:12"/>
    <b v="0"/>
    <n v="15"/>
    <b v="1"/>
    <s v="theater/plays"/>
    <n v="1"/>
    <n v="133.33333333333334"/>
    <x v="1"/>
    <x v="6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0:28:26"/>
    <b v="0"/>
    <n v="41"/>
    <b v="1"/>
    <s v="theater/plays"/>
    <n v="1.05"/>
    <n v="51.219512195121951"/>
    <x v="1"/>
    <x v="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3:18:08"/>
    <b v="0"/>
    <n v="35"/>
    <b v="1"/>
    <s v="theater/plays"/>
    <n v="1.1686666666666667"/>
    <n v="100.17142857142858"/>
    <x v="1"/>
    <x v="6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06:04:01"/>
    <b v="0"/>
    <n v="45"/>
    <b v="1"/>
    <s v="theater/plays"/>
    <n v="1.038"/>
    <n v="34.6"/>
    <x v="1"/>
    <x v="6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08:31:22"/>
    <b v="0"/>
    <n v="62"/>
    <b v="1"/>
    <s v="theater/plays"/>
    <n v="1.145"/>
    <n v="184.67741935483872"/>
    <x v="1"/>
    <x v="6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3:35:45"/>
    <b v="0"/>
    <n v="22"/>
    <b v="1"/>
    <s v="theater/plays"/>
    <n v="1.024"/>
    <n v="69.818181818181813"/>
    <x v="1"/>
    <x v="6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17:28:00"/>
    <b v="0"/>
    <n v="18"/>
    <b v="1"/>
    <s v="theater/plays"/>
    <n v="2.23"/>
    <n v="61.944444444444443"/>
    <x v="1"/>
    <x v="6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15:17:35"/>
    <b v="0"/>
    <n v="12"/>
    <b v="1"/>
    <s v="theater/plays"/>
    <n v="1"/>
    <n v="41.666666666666664"/>
    <x v="1"/>
    <x v="6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5T19:46:00"/>
    <b v="0"/>
    <n v="44"/>
    <b v="1"/>
    <s v="theater/plays"/>
    <n v="1.0580000000000001"/>
    <n v="36.06818181818182"/>
    <x v="1"/>
    <x v="6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09:17:25"/>
    <b v="0"/>
    <n v="27"/>
    <b v="1"/>
    <s v="theater/plays"/>
    <n v="1.4236363636363636"/>
    <n v="29"/>
    <x v="1"/>
    <x v="6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3:10:00"/>
    <b v="0"/>
    <n v="38"/>
    <b v="1"/>
    <s v="theater/plays"/>
    <n v="1.84"/>
    <n v="24.210526315789473"/>
    <x v="1"/>
    <x v="6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5-31T22:59:00"/>
    <b v="0"/>
    <n v="28"/>
    <b v="1"/>
    <s v="theater/plays"/>
    <n v="1.0433333333333332"/>
    <n v="55.892857142857146"/>
    <x v="1"/>
    <x v="6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17:00:00"/>
    <b v="0"/>
    <n v="24"/>
    <b v="1"/>
    <s v="theater/plays"/>
    <n v="1.1200000000000001"/>
    <n v="11.666666666666666"/>
    <x v="1"/>
    <x v="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2:00:00"/>
    <b v="0"/>
    <n v="65"/>
    <b v="1"/>
    <s v="theater/plays"/>
    <n v="1.1107499999999999"/>
    <n v="68.353846153846149"/>
    <x v="1"/>
    <x v="6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17:05:25"/>
    <b v="0"/>
    <n v="46"/>
    <b v="1"/>
    <s v="theater/plays"/>
    <n v="1.0375000000000001"/>
    <n v="27.065217391304348"/>
    <x v="1"/>
    <x v="6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17:53:34"/>
    <b v="0"/>
    <n v="85"/>
    <b v="1"/>
    <s v="theater/plays"/>
    <n v="1.0041"/>
    <n v="118.12941176470588"/>
    <x v="1"/>
    <x v="6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2:22:26"/>
    <b v="0"/>
    <n v="66"/>
    <b v="1"/>
    <s v="theater/plays"/>
    <n v="1.0186206896551724"/>
    <n v="44.757575757575758"/>
    <x v="1"/>
    <x v="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1T21:31:00"/>
    <b v="0"/>
    <n v="165"/>
    <b v="1"/>
    <s v="theater/plays"/>
    <n v="1.0976666666666666"/>
    <n v="99.787878787878782"/>
    <x v="1"/>
    <x v="6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06:05:24"/>
    <b v="0"/>
    <n v="17"/>
    <b v="1"/>
    <s v="theater/plays"/>
    <n v="1"/>
    <n v="117.64705882352941"/>
    <x v="1"/>
    <x v="6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07:05:02"/>
    <b v="0"/>
    <n v="3"/>
    <b v="1"/>
    <s v="theater/plays"/>
    <n v="1.22"/>
    <n v="203.33333333333334"/>
    <x v="1"/>
    <x v="6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18:59:00"/>
    <b v="0"/>
    <n v="17"/>
    <b v="1"/>
    <s v="theater/plays"/>
    <n v="1.3757142857142857"/>
    <n v="28.323529411764707"/>
    <x v="1"/>
    <x v="6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06:49:36"/>
    <b v="0"/>
    <n v="91"/>
    <b v="1"/>
    <s v="theater/plays"/>
    <n v="1.0031000000000001"/>
    <n v="110.23076923076923"/>
    <x v="1"/>
    <x v="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05:08:09"/>
    <b v="0"/>
    <n v="67"/>
    <b v="1"/>
    <s v="theater/plays"/>
    <n v="1.071"/>
    <n v="31.970149253731343"/>
    <x v="1"/>
    <x v="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18:48:24"/>
    <b v="0"/>
    <n v="18"/>
    <b v="1"/>
    <s v="theater/plays"/>
    <n v="2.11"/>
    <n v="58.611111111111114"/>
    <x v="1"/>
    <x v="6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15:58:00"/>
    <b v="0"/>
    <n v="21"/>
    <b v="1"/>
    <s v="theater/plays"/>
    <n v="1.236"/>
    <n v="29.428571428571427"/>
    <x v="1"/>
    <x v="6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2:00:00"/>
    <b v="0"/>
    <n v="40"/>
    <b v="1"/>
    <s v="theater/plays"/>
    <n v="1.085"/>
    <n v="81.375"/>
    <x v="1"/>
    <x v="6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7T19:32:52"/>
    <b v="0"/>
    <n v="78"/>
    <b v="1"/>
    <s v="theater/plays"/>
    <n v="1.0356666666666667"/>
    <n v="199.16666666666666"/>
    <x v="1"/>
    <x v="6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18:01:02"/>
    <b v="0"/>
    <n v="26"/>
    <b v="1"/>
    <s v="theater/plays"/>
    <n v="1"/>
    <n v="115.38461538461539"/>
    <x v="1"/>
    <x v="6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7T23:59:00"/>
    <b v="0"/>
    <n v="14"/>
    <b v="1"/>
    <s v="theater/plays"/>
    <n v="1.3"/>
    <n v="46.428571428571431"/>
    <x v="1"/>
    <x v="6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2:59:00"/>
    <b v="0"/>
    <n v="44"/>
    <b v="1"/>
    <s v="theater/plays"/>
    <n v="1.0349999999999999"/>
    <n v="70.568181818181813"/>
    <x v="1"/>
    <x v="6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18:30:00"/>
    <b v="0"/>
    <n v="9"/>
    <b v="1"/>
    <s v="theater/plays"/>
    <n v="1"/>
    <n v="22.222222222222221"/>
    <x v="1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3:30:00"/>
    <b v="0"/>
    <n v="30"/>
    <b v="1"/>
    <s v="theater/plays"/>
    <n v="1.196"/>
    <n v="159.46666666666667"/>
    <x v="1"/>
    <x v="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5T19:43:00"/>
    <b v="0"/>
    <n v="45"/>
    <b v="1"/>
    <s v="theater/plays"/>
    <n v="1.0000058823529412"/>
    <n v="37.777999999999999"/>
    <x v="1"/>
    <x v="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15:01:47"/>
    <b v="0"/>
    <n v="56"/>
    <b v="1"/>
    <s v="theater/plays"/>
    <n v="1.00875"/>
    <n v="72.053571428571431"/>
    <x v="1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16:30:00"/>
    <b v="0"/>
    <n v="46"/>
    <b v="1"/>
    <s v="theater/plays"/>
    <n v="1.0654545454545454"/>
    <n v="63.695652173913047"/>
    <x v="1"/>
    <x v="6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3T19:00:00"/>
    <b v="0"/>
    <n v="34"/>
    <b v="1"/>
    <s v="theater/plays"/>
    <n v="1.38"/>
    <n v="28.411764705882351"/>
    <x v="1"/>
    <x v="6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3:59:23"/>
    <b v="0"/>
    <n v="98"/>
    <b v="1"/>
    <s v="theater/plays"/>
    <n v="1.0115000000000001"/>
    <n v="103.21428571428571"/>
    <x v="1"/>
    <x v="6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3T19:00:00"/>
    <b v="0"/>
    <n v="46"/>
    <b v="1"/>
    <s v="theater/plays"/>
    <n v="1.091"/>
    <n v="71.152173913043484"/>
    <x v="1"/>
    <x v="6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16:52:21"/>
    <b v="0"/>
    <n v="10"/>
    <b v="1"/>
    <s v="theater/plays"/>
    <n v="1.4"/>
    <n v="35"/>
    <x v="1"/>
    <x v="6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1:59:00"/>
    <b v="0"/>
    <n v="76"/>
    <b v="1"/>
    <s v="theater/plays"/>
    <n v="1.0358333333333334"/>
    <n v="81.776315789473685"/>
    <x v="1"/>
    <x v="6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09:48:56"/>
    <b v="0"/>
    <n v="104"/>
    <b v="1"/>
    <s v="theater/plays"/>
    <n v="1.0297033333333332"/>
    <n v="297.02980769230766"/>
    <x v="1"/>
    <x v="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0T21:00:00"/>
    <b v="0"/>
    <n v="87"/>
    <b v="1"/>
    <s v="theater/plays"/>
    <n v="1.0813333333333333"/>
    <n v="46.609195402298852"/>
    <x v="1"/>
    <x v="6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0:29:12"/>
    <b v="0"/>
    <n v="29"/>
    <b v="1"/>
    <s v="theater/plays"/>
    <n v="1"/>
    <n v="51.724137931034484"/>
    <x v="1"/>
    <x v="6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2:00:00"/>
    <b v="0"/>
    <n v="51"/>
    <b v="1"/>
    <s v="theater/plays"/>
    <n v="1.0275000000000001"/>
    <n v="40.294117647058826"/>
    <x v="1"/>
    <x v="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1T19:31:01"/>
    <b v="0"/>
    <n v="12"/>
    <b v="1"/>
    <s v="theater/plays"/>
    <n v="1.3"/>
    <n v="16.25"/>
    <x v="1"/>
    <x v="6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17:41:41"/>
    <b v="0"/>
    <n v="72"/>
    <b v="1"/>
    <s v="theater/plays"/>
    <n v="1.0854949999999999"/>
    <n v="30.152638888888887"/>
    <x v="1"/>
    <x v="6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2:32:33"/>
    <b v="0"/>
    <n v="21"/>
    <b v="1"/>
    <s v="theater/plays"/>
    <n v="1"/>
    <n v="95.238095238095241"/>
    <x v="1"/>
    <x v="6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17:00:00"/>
    <b v="0"/>
    <n v="42"/>
    <b v="1"/>
    <s v="theater/plays"/>
    <n v="1.0965"/>
    <n v="52.214285714285715"/>
    <x v="1"/>
    <x v="6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6T22:00:00"/>
    <b v="0"/>
    <n v="71"/>
    <b v="1"/>
    <s v="theater/plays"/>
    <n v="1.0026315789473683"/>
    <n v="134.1549295774648"/>
    <x v="1"/>
    <x v="6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4:07:49"/>
    <b v="0"/>
    <n v="168"/>
    <b v="1"/>
    <s v="theater/plays"/>
    <n v="1.0555000000000001"/>
    <n v="62.827380952380949"/>
    <x v="1"/>
    <x v="6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6T22:00:00"/>
    <b v="0"/>
    <n v="19"/>
    <b v="1"/>
    <s v="theater/plays"/>
    <n v="1.1200000000000001"/>
    <n v="58.94736842105263"/>
    <x v="1"/>
    <x v="6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1:28:00"/>
    <b v="0"/>
    <n v="37"/>
    <b v="1"/>
    <s v="theater/plays"/>
    <n v="1.0589999999999999"/>
    <n v="143.1081081081081"/>
    <x v="1"/>
    <x v="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2:03:40"/>
    <b v="0"/>
    <n v="36"/>
    <b v="1"/>
    <s v="theater/plays"/>
    <n v="1.01"/>
    <n v="84.166666666666671"/>
    <x v="1"/>
    <x v="6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16:00:00"/>
    <b v="0"/>
    <n v="14"/>
    <b v="1"/>
    <s v="theater/plays"/>
    <n v="1.042"/>
    <n v="186.07142857142858"/>
    <x v="1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8T23:59:00"/>
    <b v="0"/>
    <n v="18"/>
    <b v="1"/>
    <s v="theater/plays"/>
    <n v="1.3467833333333334"/>
    <n v="89.785555555555561"/>
    <x v="1"/>
    <x v="6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1:15:00"/>
    <b v="0"/>
    <n v="82"/>
    <b v="1"/>
    <s v="theater/plays"/>
    <n v="1.052184"/>
    <n v="64.157560975609755"/>
    <x v="1"/>
    <x v="6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15:17:00"/>
    <b v="0"/>
    <n v="43"/>
    <b v="1"/>
    <s v="theater/plays"/>
    <n v="1.026"/>
    <n v="59.651162790697676"/>
    <x v="1"/>
    <x v="6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15:11:12"/>
    <b v="0"/>
    <n v="8"/>
    <b v="1"/>
    <s v="theater/plays"/>
    <n v="1"/>
    <n v="31.25"/>
    <x v="1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07:35:46"/>
    <b v="0"/>
    <n v="45"/>
    <b v="1"/>
    <s v="theater/plays"/>
    <n v="1.855"/>
    <n v="41.222222222222221"/>
    <x v="1"/>
    <x v="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08:59:00"/>
    <b v="0"/>
    <n v="20"/>
    <b v="1"/>
    <s v="theater/plays"/>
    <n v="2.89"/>
    <n v="43.35"/>
    <x v="1"/>
    <x v="6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07:43:56"/>
    <b v="0"/>
    <n v="31"/>
    <b v="1"/>
    <s v="theater/plays"/>
    <n v="1"/>
    <n v="64.516129032258064"/>
    <x v="1"/>
    <x v="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07:20:00"/>
    <b v="0"/>
    <n v="25"/>
    <b v="1"/>
    <s v="theater/plays"/>
    <n v="1.0820000000000001"/>
    <n v="43.28"/>
    <x v="1"/>
    <x v="6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15:20:12"/>
    <b v="0"/>
    <n v="14"/>
    <b v="1"/>
    <s v="theater/plays"/>
    <n v="1.0780000000000001"/>
    <n v="77"/>
    <x v="1"/>
    <x v="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6T21:51:29"/>
    <b v="0"/>
    <n v="45"/>
    <b v="1"/>
    <s v="theater/plays"/>
    <n v="1.0976190476190477"/>
    <n v="51.222222222222221"/>
    <x v="1"/>
    <x v="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8T23:00:00"/>
    <b v="0"/>
    <n v="20"/>
    <b v="1"/>
    <s v="theater/plays"/>
    <n v="1.70625"/>
    <n v="68.25"/>
    <x v="1"/>
    <x v="6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0:54:31"/>
    <b v="0"/>
    <n v="39"/>
    <b v="1"/>
    <s v="theater/plays"/>
    <n v="1.52"/>
    <n v="19.487179487179485"/>
    <x v="1"/>
    <x v="6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2:22:07"/>
    <b v="0"/>
    <n v="16"/>
    <b v="1"/>
    <s v="theater/plays"/>
    <n v="1.0123076923076924"/>
    <n v="41.125"/>
    <x v="1"/>
    <x v="6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2T22:59:00"/>
    <b v="0"/>
    <n v="37"/>
    <b v="1"/>
    <s v="theater/plays"/>
    <n v="1.532"/>
    <n v="41.405405405405403"/>
    <x v="1"/>
    <x v="6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18:29:16"/>
    <b v="0"/>
    <n v="14"/>
    <b v="1"/>
    <s v="theater/plays"/>
    <n v="1.2833333333333334"/>
    <n v="27.5"/>
    <x v="1"/>
    <x v="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1:45:59"/>
    <b v="0"/>
    <n v="21"/>
    <b v="1"/>
    <s v="theater/plays"/>
    <n v="1.0071428571428571"/>
    <n v="33.571428571428569"/>
    <x v="1"/>
    <x v="6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3:00:27"/>
    <b v="0"/>
    <n v="69"/>
    <b v="1"/>
    <s v="theater/plays"/>
    <n v="1.0065"/>
    <n v="145.86956521739131"/>
    <x v="1"/>
    <x v="6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1:59:00"/>
    <b v="0"/>
    <n v="16"/>
    <b v="1"/>
    <s v="theater/plays"/>
    <n v="1.913"/>
    <n v="358.6875"/>
    <x v="1"/>
    <x v="6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0:59:00"/>
    <b v="0"/>
    <n v="55"/>
    <b v="1"/>
    <s v="theater/plays"/>
    <n v="1.4019999999999999"/>
    <n v="50.981818181818184"/>
    <x v="1"/>
    <x v="6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2T23:27:00"/>
    <b v="0"/>
    <n v="27"/>
    <b v="1"/>
    <s v="theater/plays"/>
    <n v="1.2433537832310839"/>
    <n v="45.037037037037038"/>
    <x v="1"/>
    <x v="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06:31:00"/>
    <b v="0"/>
    <n v="36"/>
    <b v="1"/>
    <s v="theater/plays"/>
    <n v="1.262"/>
    <n v="17.527777777777779"/>
    <x v="1"/>
    <x v="6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07:39:12"/>
    <b v="0"/>
    <n v="19"/>
    <b v="1"/>
    <s v="theater/plays"/>
    <n v="1.9"/>
    <n v="50"/>
    <x v="1"/>
    <x v="6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8T22:00:00"/>
    <b v="0"/>
    <n v="12"/>
    <b v="1"/>
    <s v="theater/plays"/>
    <n v="1.39"/>
    <n v="57.916666666666664"/>
    <x v="1"/>
    <x v="6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3:00:00"/>
    <b v="0"/>
    <n v="17"/>
    <b v="1"/>
    <s v="theater/plays"/>
    <n v="2.02"/>
    <n v="29.705882352941178"/>
    <x v="1"/>
    <x v="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0T22:59:00"/>
    <b v="0"/>
    <n v="114"/>
    <b v="1"/>
    <s v="theater/plays"/>
    <n v="1.0338000000000001"/>
    <n v="90.684210526315795"/>
    <x v="1"/>
    <x v="6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2T22:07:17"/>
    <b v="0"/>
    <n v="93"/>
    <b v="1"/>
    <s v="theater/plays"/>
    <n v="1.023236"/>
    <n v="55.012688172043013"/>
    <x v="1"/>
    <x v="6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1:00:00"/>
    <b v="0"/>
    <n v="36"/>
    <b v="1"/>
    <s v="theater/plays"/>
    <n v="1.03"/>
    <n v="57.222222222222221"/>
    <x v="1"/>
    <x v="6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18:27:30"/>
    <b v="0"/>
    <n v="61"/>
    <b v="1"/>
    <s v="theater/plays"/>
    <n v="1.2714285714285714"/>
    <n v="72.950819672131146"/>
    <x v="1"/>
    <x v="6"/>
    <x v="2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0:07:12"/>
    <b v="0"/>
    <n v="47"/>
    <b v="1"/>
    <s v="theater/plays"/>
    <n v="1.01"/>
    <n v="64.468085106382972"/>
    <x v="1"/>
    <x v="6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0T22:00:00"/>
    <b v="0"/>
    <n v="17"/>
    <b v="1"/>
    <s v="theater/plays"/>
    <n v="1.2178"/>
    <n v="716.35294117647061"/>
    <x v="1"/>
    <x v="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0:24:05"/>
    <b v="0"/>
    <n v="63"/>
    <b v="1"/>
    <s v="theater/plays"/>
    <n v="1.1339285714285714"/>
    <n v="50.396825396825399"/>
    <x v="1"/>
    <x v="6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16:38:00"/>
    <b v="0"/>
    <n v="9"/>
    <b v="1"/>
    <s v="theater/plays"/>
    <n v="1.5"/>
    <n v="41.666666666666664"/>
    <x v="1"/>
    <x v="6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15:00:00"/>
    <b v="0"/>
    <n v="30"/>
    <b v="1"/>
    <s v="theater/plays"/>
    <n v="2.1459999999999999"/>
    <n v="35.766666666666666"/>
    <x v="1"/>
    <x v="6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0:59:00"/>
    <b v="0"/>
    <n v="23"/>
    <b v="1"/>
    <s v="theater/plays"/>
    <n v="1.0205"/>
    <n v="88.739130434782609"/>
    <x v="1"/>
    <x v="6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15:27:00"/>
    <b v="0"/>
    <n v="33"/>
    <b v="1"/>
    <s v="theater/plays"/>
    <n v="1"/>
    <n v="148.4848484848485"/>
    <x v="1"/>
    <x v="6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07:02:11"/>
    <b v="0"/>
    <n v="39"/>
    <b v="1"/>
    <s v="theater/plays"/>
    <n v="1.01"/>
    <n v="51.794871794871796"/>
    <x v="1"/>
    <x v="6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2T19:00:00"/>
    <b v="0"/>
    <n v="17"/>
    <b v="1"/>
    <s v="theater/plays"/>
    <n v="1.1333333333333333"/>
    <n v="20"/>
    <x v="1"/>
    <x v="6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6T22:00:00"/>
    <b v="0"/>
    <n v="6"/>
    <b v="1"/>
    <s v="theater/plays"/>
    <n v="1.04"/>
    <n v="52"/>
    <x v="1"/>
    <x v="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6T22:00:00"/>
    <b v="0"/>
    <n v="39"/>
    <b v="1"/>
    <s v="theater/plays"/>
    <n v="1.1533333333333333"/>
    <n v="53.230769230769234"/>
    <x v="1"/>
    <x v="6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16:00:00"/>
    <b v="0"/>
    <n v="57"/>
    <b v="1"/>
    <s v="theater/plays"/>
    <n v="1.1285000000000001"/>
    <n v="39.596491228070178"/>
    <x v="1"/>
    <x v="6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15:31:20"/>
    <b v="0"/>
    <n v="56"/>
    <b v="1"/>
    <s v="theater/plays"/>
    <n v="1.2786666666666666"/>
    <n v="34.25"/>
    <x v="1"/>
    <x v="6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16:00:00"/>
    <b v="0"/>
    <n v="13"/>
    <b v="1"/>
    <s v="theater/plays"/>
    <n v="1.4266666666666667"/>
    <n v="164.61538461538461"/>
    <x v="1"/>
    <x v="6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0:56:28"/>
    <b v="0"/>
    <n v="95"/>
    <b v="1"/>
    <s v="theater/plays"/>
    <n v="1.1879999999999999"/>
    <n v="125.05263157894737"/>
    <x v="1"/>
    <x v="6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3:31:06"/>
    <b v="0"/>
    <n v="80"/>
    <b v="1"/>
    <s v="theater/plays"/>
    <n v="1.3833333333333333"/>
    <n v="51.875"/>
    <x v="1"/>
    <x v="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1:03:01"/>
    <b v="0"/>
    <n v="133"/>
    <b v="1"/>
    <s v="theater/plays"/>
    <n v="1.599402985074627"/>
    <n v="40.285714285714285"/>
    <x v="1"/>
    <x v="6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3:14:59"/>
    <b v="0"/>
    <n v="44"/>
    <b v="1"/>
    <s v="theater/plays"/>
    <n v="1.1424000000000001"/>
    <n v="64.909090909090907"/>
    <x v="1"/>
    <x v="6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1:38:00"/>
    <b v="0"/>
    <n v="30"/>
    <b v="1"/>
    <s v="theater/plays"/>
    <n v="1.0060606060606061"/>
    <n v="55.333333333333336"/>
    <x v="1"/>
    <x v="6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1:59:00"/>
    <b v="0"/>
    <n v="56"/>
    <b v="1"/>
    <s v="theater/plays"/>
    <n v="1.552"/>
    <n v="83.142857142857139"/>
    <x v="1"/>
    <x v="6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17:34:12"/>
    <b v="0"/>
    <n v="66"/>
    <b v="1"/>
    <s v="theater/plays"/>
    <n v="1.2775000000000001"/>
    <n v="38.712121212121211"/>
    <x v="1"/>
    <x v="6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1:00:00"/>
    <b v="0"/>
    <n v="29"/>
    <b v="1"/>
    <s v="theater/plays"/>
    <n v="1.212"/>
    <n v="125.37931034482759"/>
    <x v="1"/>
    <x v="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16:00:00"/>
    <b v="0"/>
    <n v="72"/>
    <b v="1"/>
    <s v="theater/plays"/>
    <n v="1.127"/>
    <n v="78.263888888888886"/>
    <x v="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4:15:24"/>
    <b v="0"/>
    <n v="27"/>
    <b v="1"/>
    <s v="theater/plays"/>
    <n v="1.2749999999999999"/>
    <n v="47.222222222222221"/>
    <x v="1"/>
    <x v="6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0:59:44"/>
    <b v="0"/>
    <n v="10"/>
    <b v="1"/>
    <s v="theater/plays"/>
    <n v="1.5820000000000001"/>
    <n v="79.099999999999994"/>
    <x v="1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5T19:13:17"/>
    <b v="0"/>
    <n v="35"/>
    <b v="1"/>
    <s v="theater/plays"/>
    <n v="1.0526894736842105"/>
    <n v="114.29199999999999"/>
    <x v="1"/>
    <x v="6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0:11:00"/>
    <b v="0"/>
    <n v="29"/>
    <b v="1"/>
    <s v="theater/plays"/>
    <n v="1"/>
    <n v="51.724137931034484"/>
    <x v="1"/>
    <x v="6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1:00:00"/>
    <b v="0"/>
    <n v="13"/>
    <b v="1"/>
    <s v="theater/plays"/>
    <n v="1"/>
    <n v="30.76923076923077"/>
    <x v="1"/>
    <x v="6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2:18:00"/>
    <b v="0"/>
    <n v="72"/>
    <b v="1"/>
    <s v="theater/plays"/>
    <n v="1.0686"/>
    <n v="74.208333333333329"/>
    <x v="1"/>
    <x v="6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15:19:26"/>
    <b v="0"/>
    <n v="78"/>
    <b v="1"/>
    <s v="theater/plays"/>
    <n v="1.244"/>
    <n v="47.846153846153847"/>
    <x v="1"/>
    <x v="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17:00:00"/>
    <b v="0"/>
    <n v="49"/>
    <b v="1"/>
    <s v="theater/plays"/>
    <n v="1.0870406189555126"/>
    <n v="34.408163265306122"/>
    <x v="1"/>
    <x v="6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16:44:00"/>
    <b v="0"/>
    <n v="42"/>
    <b v="1"/>
    <s v="theater/plays"/>
    <n v="1.0242424242424242"/>
    <n v="40.238095238095241"/>
    <x v="1"/>
    <x v="6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1:59:00"/>
    <b v="0"/>
    <n v="35"/>
    <b v="1"/>
    <s v="theater/plays"/>
    <n v="1.0549999999999999"/>
    <n v="60.285714285714285"/>
    <x v="1"/>
    <x v="6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6T23:59:00"/>
    <b v="0"/>
    <n v="42"/>
    <b v="1"/>
    <s v="theater/plays"/>
    <n v="1.0629999999999999"/>
    <n v="25.30952380952381"/>
    <x v="1"/>
    <x v="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3:19:55"/>
    <b v="0"/>
    <n v="42"/>
    <b v="1"/>
    <s v="theater/plays"/>
    <n v="1.0066666666666666"/>
    <n v="35.952380952380949"/>
    <x v="1"/>
    <x v="6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5T22:59:00"/>
    <b v="0"/>
    <n v="31"/>
    <b v="1"/>
    <s v="theater/plays"/>
    <n v="1.054"/>
    <n v="136"/>
    <x v="1"/>
    <x v="6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06:28:48"/>
    <b v="0"/>
    <n v="38"/>
    <b v="1"/>
    <s v="theater/plays"/>
    <n v="1.0755999999999999"/>
    <n v="70.763157894736835"/>
    <x v="1"/>
    <x v="6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3:58:11"/>
    <b v="0"/>
    <n v="8"/>
    <b v="1"/>
    <s v="theater/plays"/>
    <n v="1"/>
    <n v="125"/>
    <x v="1"/>
    <x v="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2T23:00:00"/>
    <b v="0"/>
    <n v="39"/>
    <b v="1"/>
    <s v="theater/plays"/>
    <n v="1.0376000000000001"/>
    <n v="66.512820512820511"/>
    <x v="1"/>
    <x v="6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2:37:20"/>
    <b v="0"/>
    <n v="29"/>
    <b v="1"/>
    <s v="theater/plays"/>
    <n v="1.0149999999999999"/>
    <n v="105"/>
    <x v="1"/>
    <x v="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17:08:57"/>
    <b v="0"/>
    <n v="72"/>
    <b v="1"/>
    <s v="theater/plays"/>
    <n v="1.044"/>
    <n v="145"/>
    <x v="1"/>
    <x v="6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16:00:00"/>
    <b v="0"/>
    <n v="15"/>
    <b v="1"/>
    <s v="theater/plays"/>
    <n v="1.8"/>
    <n v="12"/>
    <x v="1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0T23:55:00"/>
    <b v="0"/>
    <n v="33"/>
    <b v="1"/>
    <s v="theater/plays"/>
    <n v="1.0633333333333332"/>
    <n v="96.666666666666671"/>
    <x v="1"/>
    <x v="6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09:54:06"/>
    <b v="0"/>
    <n v="15"/>
    <b v="1"/>
    <s v="theater/plays"/>
    <n v="1.0055555555555555"/>
    <n v="60.333333333333336"/>
    <x v="1"/>
    <x v="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3:30:00"/>
    <b v="0"/>
    <n v="19"/>
    <b v="1"/>
    <s v="theater/plays"/>
    <n v="1.012"/>
    <n v="79.89473684210526"/>
    <x v="1"/>
    <x v="6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06:53:12"/>
    <b v="0"/>
    <n v="17"/>
    <b v="1"/>
    <s v="theater/plays"/>
    <n v="1"/>
    <n v="58.823529411764703"/>
    <x v="1"/>
    <x v="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3T23:59:00"/>
    <b v="0"/>
    <n v="44"/>
    <b v="1"/>
    <s v="theater/plays"/>
    <n v="1.1839285714285714"/>
    <n v="75.340909090909093"/>
    <x v="1"/>
    <x v="6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1T23:59:00"/>
    <b v="0"/>
    <n v="10"/>
    <b v="1"/>
    <s v="theater/plays"/>
    <n v="1.1000000000000001"/>
    <n v="55"/>
    <x v="1"/>
    <x v="6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3:32:51"/>
    <b v="0"/>
    <n v="46"/>
    <b v="1"/>
    <s v="theater/plays"/>
    <n v="1.0266666666666666"/>
    <n v="66.956521739130437"/>
    <x v="1"/>
    <x v="6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7T22:00:00"/>
    <b v="0"/>
    <n v="11"/>
    <b v="1"/>
    <s v="theater/plays"/>
    <n v="1"/>
    <n v="227.27272727272728"/>
    <x v="1"/>
    <x v="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06:00:00"/>
    <b v="0"/>
    <n v="13"/>
    <b v="1"/>
    <s v="theater/plays"/>
    <n v="1"/>
    <n v="307.69230769230768"/>
    <x v="1"/>
    <x v="6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09:21:00"/>
    <b v="0"/>
    <n v="33"/>
    <b v="1"/>
    <s v="theater/plays"/>
    <n v="1.10046"/>
    <n v="50.020909090909093"/>
    <x v="1"/>
    <x v="6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09:22:30"/>
    <b v="0"/>
    <n v="28"/>
    <b v="1"/>
    <s v="theater/plays"/>
    <n v="1.0135000000000001"/>
    <n v="72.392857142857139"/>
    <x v="1"/>
    <x v="6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08:47:00"/>
    <b v="0"/>
    <n v="21"/>
    <b v="1"/>
    <s v="theater/plays"/>
    <n v="1.0075000000000001"/>
    <n v="95.952380952380949"/>
    <x v="1"/>
    <x v="6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3:40:20"/>
    <b v="0"/>
    <n v="13"/>
    <b v="1"/>
    <s v="theater/plays"/>
    <n v="1.6942857142857144"/>
    <n v="45.615384615384613"/>
    <x v="1"/>
    <x v="6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05:06:00"/>
    <b v="0"/>
    <n v="34"/>
    <b v="1"/>
    <s v="theater/plays"/>
    <n v="1"/>
    <n v="41.029411764705884"/>
    <x v="1"/>
    <x v="6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18:00:00"/>
    <b v="0"/>
    <n v="80"/>
    <b v="1"/>
    <s v="theater/plays"/>
    <n v="1.1365000000000001"/>
    <n v="56.825000000000003"/>
    <x v="1"/>
    <x v="6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2T23:00:00"/>
    <b v="0"/>
    <n v="74"/>
    <b v="1"/>
    <s v="theater/plays"/>
    <n v="1.0156000000000001"/>
    <n v="137.24324324324326"/>
    <x v="1"/>
    <x v="6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1:00:00"/>
    <b v="0"/>
    <n v="7"/>
    <b v="1"/>
    <s v="theater/plays"/>
    <n v="1.06"/>
    <n v="75.714285714285708"/>
    <x v="1"/>
    <x v="6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0:59:00"/>
    <b v="0"/>
    <n v="34"/>
    <b v="1"/>
    <s v="theater/plays"/>
    <n v="1.02"/>
    <n v="99"/>
    <x v="1"/>
    <x v="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0T22:59:00"/>
    <b v="0"/>
    <n v="86"/>
    <b v="1"/>
    <s v="theater/plays"/>
    <n v="1.1691666666666667"/>
    <n v="81.569767441860463"/>
    <x v="1"/>
    <x v="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07:01:58"/>
    <b v="0"/>
    <n v="37"/>
    <b v="1"/>
    <s v="theater/plays"/>
    <n v="1.0115151515151515"/>
    <n v="45.108108108108105"/>
    <x v="1"/>
    <x v="6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2T20:00:00"/>
    <b v="0"/>
    <n v="18"/>
    <b v="1"/>
    <s v="theater/plays"/>
    <n v="1.32"/>
    <n v="36.666666666666664"/>
    <x v="1"/>
    <x v="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15:00:00"/>
    <b v="0"/>
    <n v="22"/>
    <b v="1"/>
    <s v="theater/plays"/>
    <n v="1"/>
    <n v="125"/>
    <x v="1"/>
    <x v="6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0:42:14"/>
    <b v="0"/>
    <n v="26"/>
    <b v="1"/>
    <s v="theater/plays"/>
    <n v="1.28"/>
    <n v="49.230769230769234"/>
    <x v="1"/>
    <x v="6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7T22:59:00"/>
    <b v="0"/>
    <n v="27"/>
    <b v="1"/>
    <s v="theater/plays"/>
    <n v="1.1895833333333334"/>
    <n v="42.296296296296298"/>
    <x v="1"/>
    <x v="6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4:16:07"/>
    <b v="0"/>
    <n v="8"/>
    <b v="1"/>
    <s v="theater/plays"/>
    <n v="1.262"/>
    <n v="78.875"/>
    <x v="1"/>
    <x v="6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0:00:23"/>
    <b v="0"/>
    <n v="204"/>
    <b v="1"/>
    <s v="theater/plays"/>
    <n v="1.5620000000000001"/>
    <n v="38.284313725490193"/>
    <x v="1"/>
    <x v="6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3:00:00"/>
    <b v="0"/>
    <n v="46"/>
    <b v="1"/>
    <s v="theater/plays"/>
    <n v="1.0315000000000001"/>
    <n v="44.847826086956523"/>
    <x v="1"/>
    <x v="6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06:59:00"/>
    <b v="0"/>
    <n v="17"/>
    <b v="1"/>
    <s v="theater/plays"/>
    <n v="1.5333333333333334"/>
    <n v="13.529411764705882"/>
    <x v="1"/>
    <x v="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2:59:00"/>
    <b v="0"/>
    <n v="28"/>
    <b v="1"/>
    <s v="theater/plays"/>
    <n v="1.8044444444444445"/>
    <n v="43.5"/>
    <x v="1"/>
    <x v="6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05:05:40"/>
    <b v="0"/>
    <n v="83"/>
    <b v="1"/>
    <s v="theater/plays"/>
    <n v="1.2845"/>
    <n v="30.951807228915662"/>
    <x v="1"/>
    <x v="6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3:08:42"/>
    <b v="0"/>
    <n v="13"/>
    <b v="1"/>
    <s v="theater/plays"/>
    <n v="1.1966666666666668"/>
    <n v="55.230769230769234"/>
    <x v="1"/>
    <x v="6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5T19:04:51"/>
    <b v="0"/>
    <n v="8"/>
    <b v="1"/>
    <s v="theater/plays"/>
    <n v="1.23"/>
    <n v="46.125"/>
    <x v="1"/>
    <x v="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2:31:15"/>
    <b v="0"/>
    <n v="32"/>
    <b v="1"/>
    <s v="theater/plays"/>
    <n v="1.05"/>
    <n v="39.375"/>
    <x v="1"/>
    <x v="6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09:23:42"/>
    <b v="0"/>
    <n v="85"/>
    <b v="1"/>
    <s v="theater/plays"/>
    <n v="1.0223636363636364"/>
    <n v="66.152941176470591"/>
    <x v="1"/>
    <x v="6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3:07:39"/>
    <b v="0"/>
    <n v="29"/>
    <b v="1"/>
    <s v="theater/plays"/>
    <n v="1.0466666666666666"/>
    <n v="54.137931034482762"/>
    <x v="1"/>
    <x v="6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4:57:37"/>
    <b v="0"/>
    <n v="24"/>
    <b v="1"/>
    <s v="theater/plays"/>
    <n v="1"/>
    <n v="104.16666666666667"/>
    <x v="1"/>
    <x v="6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4:22:39"/>
    <b v="0"/>
    <n v="8"/>
    <b v="1"/>
    <s v="theater/plays"/>
    <n v="1.004"/>
    <n v="31.375"/>
    <x v="1"/>
    <x v="6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3-31T22:59:00"/>
    <b v="0"/>
    <n v="19"/>
    <b v="1"/>
    <s v="theater/plays"/>
    <n v="1.0227272727272727"/>
    <n v="59.210526315789473"/>
    <x v="1"/>
    <x v="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3T22:59:00"/>
    <b v="0"/>
    <n v="336"/>
    <b v="1"/>
    <s v="theater/plays"/>
    <n v="1.1440928571428572"/>
    <n v="119.17633928571429"/>
    <x v="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4T20:00:00"/>
    <b v="0"/>
    <n v="13"/>
    <b v="1"/>
    <s v="theater/plays"/>
    <n v="1.019047619047619"/>
    <n v="164.61538461538461"/>
    <x v="1"/>
    <x v="6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4:27:53"/>
    <b v="0"/>
    <n v="42"/>
    <b v="1"/>
    <s v="theater/plays"/>
    <n v="1.02"/>
    <n v="24.285714285714285"/>
    <x v="1"/>
    <x v="6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16:26:38"/>
    <b v="0"/>
    <n v="64"/>
    <b v="1"/>
    <s v="theater/plays"/>
    <n v="1.048"/>
    <n v="40.9375"/>
    <x v="1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17:07:00"/>
    <b v="0"/>
    <n v="25"/>
    <b v="1"/>
    <s v="theater/plays"/>
    <n v="1.0183333333333333"/>
    <n v="61.1"/>
    <x v="1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09:05:24"/>
    <b v="0"/>
    <n v="20"/>
    <b v="1"/>
    <s v="theater/plays"/>
    <n v="1"/>
    <n v="38.65"/>
    <x v="1"/>
    <x v="6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1T19:00:00"/>
    <b v="0"/>
    <n v="104"/>
    <b v="1"/>
    <s v="theater/plays"/>
    <n v="1.0627272727272727"/>
    <n v="56.20192307692308"/>
    <x v="1"/>
    <x v="6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2:00:00"/>
    <b v="0"/>
    <n v="53"/>
    <b v="1"/>
    <s v="theater/plays"/>
    <n v="1.1342219999999998"/>
    <n v="107.00207547169811"/>
    <x v="1"/>
    <x v="6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06:36:34"/>
    <b v="0"/>
    <n v="14"/>
    <b v="1"/>
    <s v="theater/plays"/>
    <n v="1"/>
    <n v="171.42857142857142"/>
    <x v="1"/>
    <x v="6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0:35:24"/>
    <b v="0"/>
    <n v="20"/>
    <b v="1"/>
    <s v="theater/plays"/>
    <n v="1.0045454545454546"/>
    <n v="110.5"/>
    <x v="1"/>
    <x v="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1:38:31"/>
    <b v="0"/>
    <n v="558"/>
    <b v="1"/>
    <s v="theater/plays"/>
    <n v="1.0003599999999999"/>
    <n v="179.27598566308242"/>
    <x v="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16:00:00"/>
    <b v="0"/>
    <n v="22"/>
    <b v="1"/>
    <s v="theater/plays"/>
    <n v="1.44"/>
    <n v="22.90909090909091"/>
    <x v="1"/>
    <x v="6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3:58:00"/>
    <b v="0"/>
    <n v="24"/>
    <b v="1"/>
    <s v="theater/plays"/>
    <n v="1.0349999999999999"/>
    <n v="43.125"/>
    <x v="1"/>
    <x v="6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6T21:45:00"/>
    <b v="0"/>
    <n v="74"/>
    <b v="1"/>
    <s v="theater/plays"/>
    <n v="1.0843750000000001"/>
    <n v="46.891891891891895"/>
    <x v="1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3:36:00"/>
    <b v="0"/>
    <n v="54"/>
    <b v="1"/>
    <s v="theater/plays"/>
    <n v="1.024"/>
    <n v="47.407407407407405"/>
    <x v="1"/>
    <x v="6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17:00:00"/>
    <b v="0"/>
    <n v="31"/>
    <b v="1"/>
    <s v="theater/plays"/>
    <n v="1.4888888888888889"/>
    <n v="15.129032258064516"/>
    <x v="1"/>
    <x v="6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4:00:00"/>
    <b v="0"/>
    <n v="25"/>
    <b v="1"/>
    <s v="theater/plays"/>
    <n v="1.0549000000000002"/>
    <n v="21.098000000000003"/>
    <x v="1"/>
    <x v="6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1:00:00"/>
    <b v="0"/>
    <n v="17"/>
    <b v="1"/>
    <s v="theater/plays"/>
    <n v="1.0049999999999999"/>
    <n v="59.117647058823529"/>
    <x v="1"/>
    <x v="6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2:50:08"/>
    <b v="0"/>
    <n v="12"/>
    <b v="1"/>
    <s v="theater/plays"/>
    <n v="1.3055555555555556"/>
    <n v="97.916666666666671"/>
    <x v="1"/>
    <x v="6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07:11:23"/>
    <b v="0"/>
    <n v="38"/>
    <b v="1"/>
    <s v="theater/plays"/>
    <n v="1.0475000000000001"/>
    <n v="55.131578947368418"/>
    <x v="1"/>
    <x v="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4:27:24"/>
    <b v="0"/>
    <n v="41"/>
    <b v="1"/>
    <s v="theater/plays"/>
    <n v="1.0880000000000001"/>
    <n v="26.536585365853657"/>
    <x v="1"/>
    <x v="6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2:46:34"/>
    <b v="0"/>
    <n v="19"/>
    <b v="1"/>
    <s v="theater/plays"/>
    <n v="1.1100000000000001"/>
    <n v="58.421052631578945"/>
    <x v="1"/>
    <x v="6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1:31:36"/>
    <b v="0"/>
    <n v="41"/>
    <b v="1"/>
    <s v="theater/plays"/>
    <n v="1.0047999999999999"/>
    <n v="122.53658536585365"/>
    <x v="1"/>
    <x v="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2:00:00"/>
    <b v="0"/>
    <n v="26"/>
    <b v="1"/>
    <s v="theater/plays"/>
    <n v="1.1435"/>
    <n v="87.961538461538467"/>
    <x v="1"/>
    <x v="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15:36:53"/>
    <b v="0"/>
    <n v="25"/>
    <b v="1"/>
    <s v="theater/plays"/>
    <n v="1.2206666666666666"/>
    <n v="73.239999999999995"/>
    <x v="1"/>
    <x v="6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08:41:22"/>
    <b v="0"/>
    <n v="9"/>
    <b v="1"/>
    <s v="theater/plays"/>
    <n v="1"/>
    <n v="55.555555555555557"/>
    <x v="1"/>
    <x v="6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05:00:46"/>
    <b v="0"/>
    <n v="78"/>
    <b v="1"/>
    <s v="theater/plays"/>
    <n v="1.028"/>
    <n v="39.53846153846154"/>
    <x v="1"/>
    <x v="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18:37:28"/>
    <b v="0"/>
    <n v="45"/>
    <b v="1"/>
    <s v="theater/plays"/>
    <n v="1.0612068965517241"/>
    <n v="136.77777777777777"/>
    <x v="1"/>
    <x v="6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0T22:59:00"/>
    <b v="0"/>
    <n v="102"/>
    <b v="1"/>
    <s v="theater/plays"/>
    <n v="1.0133000000000001"/>
    <n v="99.343137254901961"/>
    <x v="1"/>
    <x v="6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09:10:54"/>
    <b v="0"/>
    <n v="5"/>
    <b v="1"/>
    <s v="theater/plays"/>
    <n v="1"/>
    <n v="20"/>
    <x v="1"/>
    <x v="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1:28:00"/>
    <b v="0"/>
    <n v="27"/>
    <b v="1"/>
    <s v="theater/plays"/>
    <n v="1.3"/>
    <n v="28.888888888888889"/>
    <x v="1"/>
    <x v="6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2:36:17"/>
    <b v="0"/>
    <n v="37"/>
    <b v="1"/>
    <s v="theater/plays"/>
    <n v="1.0001333333333333"/>
    <n v="40.545945945945945"/>
    <x v="1"/>
    <x v="6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2:17:36"/>
    <b v="0"/>
    <n v="14"/>
    <b v="1"/>
    <s v="theater/plays"/>
    <n v="1"/>
    <n v="35.714285714285715"/>
    <x v="1"/>
    <x v="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2-28T23:59:00"/>
    <b v="0"/>
    <n v="27"/>
    <b v="1"/>
    <s v="theater/plays"/>
    <n v="1.1388888888888888"/>
    <n v="37.962962962962962"/>
    <x v="1"/>
    <x v="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06:18:30"/>
    <b v="0"/>
    <n v="45"/>
    <b v="1"/>
    <s v="theater/plays"/>
    <n v="1"/>
    <n v="33.333333333333336"/>
    <x v="1"/>
    <x v="6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4T21:18:02"/>
    <b v="0"/>
    <n v="49"/>
    <b v="1"/>
    <s v="theater/plays"/>
    <n v="2.87"/>
    <n v="58.571428571428569"/>
    <x v="1"/>
    <x v="6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4:13:25"/>
    <b v="0"/>
    <n v="24"/>
    <b v="1"/>
    <s v="theater/plays"/>
    <n v="1.085"/>
    <n v="135.625"/>
    <x v="1"/>
    <x v="6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2:35:44"/>
    <b v="0"/>
    <n v="112"/>
    <b v="1"/>
    <s v="theater/plays"/>
    <n v="1.155"/>
    <n v="30.9375"/>
    <x v="1"/>
    <x v="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2:11:30"/>
    <b v="0"/>
    <n v="23"/>
    <b v="1"/>
    <s v="theater/plays"/>
    <n v="1.1911764705882353"/>
    <n v="176.08695652173913"/>
    <x v="1"/>
    <x v="6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1:44:30"/>
    <b v="0"/>
    <n v="54"/>
    <b v="1"/>
    <s v="theater/plays"/>
    <n v="1.0942666666666667"/>
    <n v="151.9814814814815"/>
    <x v="1"/>
    <x v="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4:00:00"/>
    <b v="0"/>
    <n v="28"/>
    <b v="1"/>
    <s v="theater/plays"/>
    <n v="1.266"/>
    <n v="22.607142857142858"/>
    <x v="1"/>
    <x v="6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18:00:00"/>
    <b v="0"/>
    <n v="11"/>
    <b v="1"/>
    <s v="theater/plays"/>
    <n v="1.0049999999999999"/>
    <n v="18.272727272727273"/>
    <x v="1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0:32:27"/>
    <b v="0"/>
    <n v="62"/>
    <b v="1"/>
    <s v="theater/plays"/>
    <n v="1.2749999999999999"/>
    <n v="82.258064516129039"/>
    <x v="1"/>
    <x v="6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3:00:34"/>
    <b v="0"/>
    <n v="73"/>
    <b v="1"/>
    <s v="theater/plays"/>
    <n v="1.0005999999999999"/>
    <n v="68.534246575342465"/>
    <x v="1"/>
    <x v="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3T23:59:00"/>
    <b v="0"/>
    <n v="18"/>
    <b v="1"/>
    <s v="theater/plays"/>
    <n v="1.75"/>
    <n v="68.055555555555557"/>
    <x v="1"/>
    <x v="6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0T23:59:00"/>
    <b v="0"/>
    <n v="35"/>
    <b v="1"/>
    <s v="theater/plays"/>
    <n v="1.2725"/>
    <n v="72.714285714285708"/>
    <x v="1"/>
    <x v="6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15:26:00"/>
    <b v="0"/>
    <n v="43"/>
    <b v="1"/>
    <s v="theater/plays"/>
    <n v="1.1063333333333334"/>
    <n v="77.186046511627907"/>
    <x v="1"/>
    <x v="6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3T20:36:22"/>
    <b v="0"/>
    <n v="36"/>
    <b v="1"/>
    <s v="theater/plays"/>
    <n v="1.2593749999999999"/>
    <n v="55.972222222222221"/>
    <x v="1"/>
    <x v="6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1:59:00"/>
    <b v="0"/>
    <n v="62"/>
    <b v="1"/>
    <s v="theater/plays"/>
    <n v="1.1850000000000001"/>
    <n v="49.693548387096776"/>
    <x v="1"/>
    <x v="6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2:09:42"/>
    <b v="0"/>
    <n v="15"/>
    <b v="1"/>
    <s v="theater/plays"/>
    <n v="1.0772727272727274"/>
    <n v="79"/>
    <x v="1"/>
    <x v="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0:59:00"/>
    <b v="0"/>
    <n v="33"/>
    <b v="1"/>
    <s v="theater/plays"/>
    <n v="1.026"/>
    <n v="77.727272727272734"/>
    <x v="1"/>
    <x v="6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2T23:59:00"/>
    <b v="0"/>
    <n v="27"/>
    <b v="1"/>
    <s v="theater/plays"/>
    <n v="1.101"/>
    <n v="40.777777777777779"/>
    <x v="1"/>
    <x v="6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29T19:00:00"/>
    <b v="0"/>
    <n v="17"/>
    <b v="1"/>
    <s v="theater/plays"/>
    <n v="2.02"/>
    <n v="59.411764705882355"/>
    <x v="1"/>
    <x v="6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15:22:44"/>
    <b v="0"/>
    <n v="4"/>
    <b v="1"/>
    <s v="theater/plays"/>
    <n v="1.3"/>
    <n v="3.25"/>
    <x v="1"/>
    <x v="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18:58:02"/>
    <b v="0"/>
    <n v="53"/>
    <b v="1"/>
    <s v="theater/plays"/>
    <n v="1.0435000000000001"/>
    <n v="39.377358490566039"/>
    <x v="1"/>
    <x v="6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16:27:59"/>
    <b v="0"/>
    <n v="49"/>
    <b v="1"/>
    <s v="theater/plays"/>
    <n v="1.0004999999999999"/>
    <n v="81.673469387755105"/>
    <x v="1"/>
    <x v="6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16:44:40"/>
    <b v="0"/>
    <n v="57"/>
    <b v="1"/>
    <s v="theater/plays"/>
    <n v="1.7066666666666668"/>
    <n v="44.912280701754383"/>
    <x v="1"/>
    <x v="6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1:59:00"/>
    <b v="0"/>
    <n v="69"/>
    <b v="1"/>
    <s v="theater/plays"/>
    <n v="1.1283333333333334"/>
    <n v="49.05797101449275"/>
    <x v="1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4:02:06"/>
    <b v="0"/>
    <n v="15"/>
    <b v="1"/>
    <s v="theater/plays"/>
    <n v="1.84"/>
    <n v="30.666666666666668"/>
    <x v="1"/>
    <x v="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09:30:57"/>
    <b v="0"/>
    <n v="64"/>
    <b v="1"/>
    <s v="theater/plays"/>
    <n v="1.3026666666666666"/>
    <n v="61.0625"/>
    <x v="1"/>
    <x v="6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4T19:00:00"/>
    <b v="0"/>
    <n v="20"/>
    <b v="1"/>
    <s v="theater/plays"/>
    <n v="1.0545454545454545"/>
    <n v="29"/>
    <x v="1"/>
    <x v="6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09:00:00"/>
    <b v="0"/>
    <n v="27"/>
    <b v="1"/>
    <s v="theater/plays"/>
    <n v="1"/>
    <n v="29.62962962962963"/>
    <x v="1"/>
    <x v="6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17:48:05"/>
    <b v="0"/>
    <n v="21"/>
    <b v="1"/>
    <s v="theater/plays"/>
    <n v="1.5331632653061225"/>
    <n v="143.0952380952381"/>
    <x v="1"/>
    <x v="6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05:22:16"/>
    <b v="0"/>
    <n v="31"/>
    <b v="1"/>
    <s v="theater/plays"/>
    <n v="1.623"/>
    <n v="52.354838709677416"/>
    <x v="1"/>
    <x v="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3:53:21"/>
    <b v="0"/>
    <n v="51"/>
    <b v="1"/>
    <s v="theater/plays"/>
    <n v="1.36"/>
    <n v="66.666666666666671"/>
    <x v="1"/>
    <x v="6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2:26:51"/>
    <b v="0"/>
    <n v="57"/>
    <b v="1"/>
    <s v="theater/plays"/>
    <n v="1.444"/>
    <n v="126.66666666666667"/>
    <x v="1"/>
    <x v="6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09:09:34"/>
    <b v="0"/>
    <n v="20"/>
    <b v="1"/>
    <s v="theater/plays"/>
    <n v="1"/>
    <n v="62.5"/>
    <x v="1"/>
    <x v="6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8T20:00:16"/>
    <b v="0"/>
    <n v="71"/>
    <b v="1"/>
    <s v="theater/plays"/>
    <n v="1.008"/>
    <n v="35.492957746478872"/>
    <x v="1"/>
    <x v="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09:14:56"/>
    <b v="0"/>
    <n v="72"/>
    <b v="1"/>
    <s v="theater/plays"/>
    <n v="1.0680000000000001"/>
    <n v="37.083333333333336"/>
    <x v="1"/>
    <x v="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16:47:44"/>
    <b v="0"/>
    <n v="45"/>
    <b v="1"/>
    <s v="theater/plays"/>
    <n v="1.248"/>
    <n v="69.333333333333329"/>
    <x v="1"/>
    <x v="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7T19:00:00"/>
    <b v="0"/>
    <n v="51"/>
    <b v="1"/>
    <s v="theater/plays"/>
    <n v="1.1891891891891893"/>
    <n v="17.254901960784313"/>
    <x v="1"/>
    <x v="6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0:04:10"/>
    <b v="0"/>
    <n v="56"/>
    <b v="1"/>
    <s v="theater/plays"/>
    <n v="1.01"/>
    <n v="36.071428571428569"/>
    <x v="1"/>
    <x v="6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17:00:00"/>
    <b v="0"/>
    <n v="17"/>
    <b v="1"/>
    <s v="theater/plays"/>
    <n v="1.1299999999999999"/>
    <n v="66.470588235294116"/>
    <x v="1"/>
    <x v="6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4T23:00:00"/>
    <b v="0"/>
    <n v="197"/>
    <b v="1"/>
    <s v="theater/plays"/>
    <n v="1.0519047619047619"/>
    <n v="56.065989847715734"/>
    <x v="1"/>
    <x v="6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16:00:00"/>
    <b v="0"/>
    <n v="70"/>
    <b v="1"/>
    <s v="theater/plays"/>
    <n v="1.0973333333333333"/>
    <n v="47.028571428571432"/>
    <x v="1"/>
    <x v="6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7T22:23:00"/>
    <b v="0"/>
    <n v="21"/>
    <b v="1"/>
    <s v="theater/plays"/>
    <n v="1.00099"/>
    <n v="47.666190476190479"/>
    <x v="1"/>
    <x v="6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2:00:00"/>
    <b v="0"/>
    <n v="34"/>
    <b v="1"/>
    <s v="theater/plays"/>
    <n v="1.2"/>
    <n v="88.235294117647058"/>
    <x v="1"/>
    <x v="6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3:34:50"/>
    <b v="0"/>
    <n v="39"/>
    <b v="1"/>
    <s v="theater/plays"/>
    <n v="1.0493333333333332"/>
    <n v="80.717948717948715"/>
    <x v="1"/>
    <x v="6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0:39:37"/>
    <b v="0"/>
    <n v="78"/>
    <b v="1"/>
    <s v="theater/plays"/>
    <n v="1.0266666666666666"/>
    <n v="39.487179487179489"/>
    <x v="1"/>
    <x v="6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1:00:57"/>
    <b v="0"/>
    <n v="48"/>
    <b v="1"/>
    <s v="theater/plays"/>
    <n v="1.0182500000000001"/>
    <n v="84.854166666666671"/>
    <x v="1"/>
    <x v="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0T22:59:00"/>
    <b v="0"/>
    <n v="29"/>
    <b v="1"/>
    <s v="theater/plays"/>
    <n v="1"/>
    <n v="68.965517241379317"/>
    <x v="1"/>
    <x v="6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15:59:56"/>
    <b v="0"/>
    <n v="0"/>
    <b v="0"/>
    <s v="theater/musical"/>
    <n v="0"/>
    <e v="#DIV/0!"/>
    <x v="1"/>
    <x v="4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2:00:00"/>
    <b v="0"/>
    <n v="2"/>
    <b v="0"/>
    <s v="theater/musical"/>
    <n v="1.9999999999999999E-6"/>
    <n v="1"/>
    <x v="1"/>
    <x v="4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16:19:50"/>
    <b v="0"/>
    <n v="1"/>
    <b v="0"/>
    <s v="theater/musical"/>
    <n v="3.3333333333333332E-4"/>
    <n v="1"/>
    <x v="1"/>
    <x v="4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2T22:59:00"/>
    <b v="0"/>
    <n v="59"/>
    <b v="0"/>
    <s v="theater/musical"/>
    <n v="0.51023391812865493"/>
    <n v="147.88135593220338"/>
    <x v="1"/>
    <x v="4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17:29:09"/>
    <b v="0"/>
    <n v="1"/>
    <b v="0"/>
    <s v="theater/musical"/>
    <n v="0.2"/>
    <n v="100"/>
    <x v="1"/>
    <x v="40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8T20:00:00"/>
    <b v="0"/>
    <n v="31"/>
    <b v="0"/>
    <s v="theater/musical"/>
    <n v="0.35239999999999999"/>
    <n v="56.838709677419352"/>
    <x v="1"/>
    <x v="4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3T22:59:00"/>
    <b v="0"/>
    <n v="18"/>
    <b v="0"/>
    <s v="theater/musical"/>
    <n v="4.2466666666666666E-2"/>
    <n v="176.94444444444446"/>
    <x v="1"/>
    <x v="4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16:11:16"/>
    <b v="0"/>
    <n v="10"/>
    <b v="0"/>
    <s v="theater/musical"/>
    <n v="0.36457142857142855"/>
    <n v="127.6"/>
    <x v="1"/>
    <x v="40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1:40:29"/>
    <b v="0"/>
    <n v="0"/>
    <b v="0"/>
    <s v="theater/musical"/>
    <n v="0"/>
    <e v="#DIV/0!"/>
    <x v="1"/>
    <x v="4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1:48:55"/>
    <b v="0"/>
    <n v="14"/>
    <b v="0"/>
    <s v="theater/musical"/>
    <n v="0.30866666666666664"/>
    <n v="66.142857142857139"/>
    <x v="1"/>
    <x v="40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0:08:52"/>
    <b v="0"/>
    <n v="2"/>
    <b v="0"/>
    <s v="theater/musical"/>
    <n v="6.545454545454546E-2"/>
    <n v="108"/>
    <x v="1"/>
    <x v="40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0:11:00"/>
    <b v="0"/>
    <n v="1"/>
    <b v="0"/>
    <s v="theater/musical"/>
    <n v="4.0000000000000003E-5"/>
    <n v="1"/>
    <x v="1"/>
    <x v="4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3:45:30"/>
    <b v="0"/>
    <n v="3"/>
    <b v="0"/>
    <s v="theater/musical"/>
    <n v="5.5E-2"/>
    <n v="18.333333333333332"/>
    <x v="1"/>
    <x v="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0:00:00"/>
    <b v="0"/>
    <n v="0"/>
    <b v="0"/>
    <s v="theater/musical"/>
    <n v="0"/>
    <e v="#DIV/0!"/>
    <x v="1"/>
    <x v="4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2:00:00"/>
    <b v="0"/>
    <n v="2"/>
    <b v="0"/>
    <s v="theater/musical"/>
    <n v="2.1428571428571429E-2"/>
    <n v="7.5"/>
    <x v="1"/>
    <x v="4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6T23:27:19"/>
    <b v="0"/>
    <n v="0"/>
    <b v="0"/>
    <s v="theater/musical"/>
    <n v="0"/>
    <e v="#DIV/0!"/>
    <x v="1"/>
    <x v="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7T23:59:00"/>
    <b v="0"/>
    <n v="12"/>
    <b v="0"/>
    <s v="theater/musical"/>
    <n v="0.16420000000000001"/>
    <n v="68.416666666666671"/>
    <x v="1"/>
    <x v="4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1T19:17:18"/>
    <b v="0"/>
    <n v="1"/>
    <b v="0"/>
    <s v="theater/musical"/>
    <n v="1E-3"/>
    <n v="1"/>
    <x v="1"/>
    <x v="40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18:30:00"/>
    <b v="0"/>
    <n v="8"/>
    <b v="0"/>
    <s v="theater/musical"/>
    <n v="4.8099999999999997E-2"/>
    <n v="60.125"/>
    <x v="1"/>
    <x v="4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2:58:47"/>
    <b v="0"/>
    <n v="2"/>
    <b v="0"/>
    <s v="theater/musical"/>
    <n v="0.06"/>
    <n v="15"/>
    <x v="1"/>
    <x v="40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2:00:45"/>
    <b v="0"/>
    <n v="73"/>
    <b v="1"/>
    <s v="theater/plays"/>
    <n v="1.003825"/>
    <n v="550.04109589041093"/>
    <x v="1"/>
    <x v="6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2:06:34"/>
    <b v="0"/>
    <n v="8"/>
    <b v="1"/>
    <s v="theater/plays"/>
    <n v="1.04"/>
    <n v="97.5"/>
    <x v="1"/>
    <x v="6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06:29:44"/>
    <b v="0"/>
    <n v="17"/>
    <b v="1"/>
    <s v="theater/plays"/>
    <n v="1"/>
    <n v="29.411764705882351"/>
    <x v="1"/>
    <x v="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0:59:00"/>
    <b v="0"/>
    <n v="9"/>
    <b v="1"/>
    <s v="theater/plays"/>
    <n v="1.04"/>
    <n v="57.777777777777779"/>
    <x v="1"/>
    <x v="6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4T22:59:00"/>
    <b v="0"/>
    <n v="17"/>
    <b v="1"/>
    <s v="theater/plays"/>
    <n v="2.5066666666666668"/>
    <n v="44.235294117647058"/>
    <x v="1"/>
    <x v="6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3:43:27"/>
    <b v="0"/>
    <n v="33"/>
    <b v="1"/>
    <s v="theater/plays"/>
    <n v="1.0049999999999999"/>
    <n v="60.909090909090907"/>
    <x v="1"/>
    <x v="6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2:00:00"/>
    <b v="0"/>
    <n v="38"/>
    <b v="1"/>
    <s v="theater/plays"/>
    <n v="1.744"/>
    <n v="68.84210526315789"/>
    <x v="1"/>
    <x v="6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1:59:00"/>
    <b v="0"/>
    <n v="79"/>
    <b v="1"/>
    <s v="theater/plays"/>
    <n v="1.1626000000000001"/>
    <n v="73.582278481012665"/>
    <x v="1"/>
    <x v="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17:59:00"/>
    <b v="0"/>
    <n v="46"/>
    <b v="1"/>
    <s v="theater/plays"/>
    <n v="1.0582"/>
    <n v="115.02173913043478"/>
    <x v="1"/>
    <x v="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16:42:00"/>
    <b v="0"/>
    <n v="20"/>
    <b v="1"/>
    <s v="theater/plays"/>
    <n v="1.1074999999999999"/>
    <n v="110.75"/>
    <x v="1"/>
    <x v="6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1T22:59:00"/>
    <b v="0"/>
    <n v="20"/>
    <b v="1"/>
    <s v="theater/plays"/>
    <n v="1.0066666666666666"/>
    <n v="75.5"/>
    <x v="1"/>
    <x v="6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09:39:00"/>
    <b v="0"/>
    <n v="13"/>
    <b v="1"/>
    <s v="theater/plays"/>
    <n v="1.0203333333333333"/>
    <n v="235.46153846153845"/>
    <x v="1"/>
    <x v="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16:08:45"/>
    <b v="0"/>
    <n v="22"/>
    <b v="1"/>
    <s v="theater/plays"/>
    <n v="1"/>
    <n v="11.363636363636363"/>
    <x v="1"/>
    <x v="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09T23:00:00"/>
    <b v="0"/>
    <n v="36"/>
    <b v="1"/>
    <s v="theater/plays"/>
    <n v="1.1100000000000001"/>
    <n v="92.5"/>
    <x v="1"/>
    <x v="6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0T23:16:54"/>
    <b v="0"/>
    <n v="40"/>
    <b v="1"/>
    <s v="theater/plays"/>
    <n v="1.0142500000000001"/>
    <n v="202.85"/>
    <x v="1"/>
    <x v="6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06:50:30"/>
    <b v="0"/>
    <n v="9"/>
    <b v="1"/>
    <s v="theater/plays"/>
    <n v="1.04"/>
    <n v="26"/>
    <x v="1"/>
    <x v="6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0:58:09"/>
    <b v="0"/>
    <n v="19"/>
    <b v="1"/>
    <s v="theater/plays"/>
    <n v="1.09375"/>
    <n v="46.05263157894737"/>
    <x v="1"/>
    <x v="6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4:54:00"/>
    <b v="0"/>
    <n v="14"/>
    <b v="1"/>
    <s v="theater/plays"/>
    <n v="1.1516129032258065"/>
    <n v="51"/>
    <x v="1"/>
    <x v="6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2:00:00"/>
    <b v="0"/>
    <n v="38"/>
    <b v="1"/>
    <s v="theater/plays"/>
    <n v="1"/>
    <n v="31.578947368421051"/>
    <x v="1"/>
    <x v="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18:16:59"/>
    <b v="0"/>
    <n v="58"/>
    <b v="1"/>
    <s v="theater/plays"/>
    <n v="1.0317033333333334"/>
    <n v="53.363965517241382"/>
    <x v="1"/>
    <x v="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3:33:00"/>
    <b v="0"/>
    <n v="28"/>
    <b v="1"/>
    <s v="theater/plays"/>
    <n v="1.0349999999999999"/>
    <n v="36.964285714285715"/>
    <x v="1"/>
    <x v="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1:12:17"/>
    <b v="0"/>
    <n v="17"/>
    <b v="1"/>
    <s v="theater/plays"/>
    <n v="1.3819999999999999"/>
    <n v="81.294117647058826"/>
    <x v="1"/>
    <x v="6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18:00:00"/>
    <b v="0"/>
    <n v="12"/>
    <b v="1"/>
    <s v="theater/plays"/>
    <n v="1.0954545454545455"/>
    <n v="20.083333333333332"/>
    <x v="1"/>
    <x v="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0T22:59:00"/>
    <b v="0"/>
    <n v="40"/>
    <b v="1"/>
    <s v="theater/plays"/>
    <n v="1.0085714285714287"/>
    <n v="88.25"/>
    <x v="1"/>
    <x v="6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17:43:04"/>
    <b v="0"/>
    <n v="57"/>
    <b v="1"/>
    <s v="theater/plays"/>
    <n v="1.0153333333333334"/>
    <n v="53.438596491228068"/>
    <x v="1"/>
    <x v="6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07:52:00"/>
    <b v="0"/>
    <n v="114"/>
    <b v="1"/>
    <s v="theater/plays"/>
    <n v="1.13625"/>
    <n v="39.868421052631582"/>
    <x v="1"/>
    <x v="6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15:57:09"/>
    <b v="0"/>
    <n v="31"/>
    <b v="1"/>
    <s v="theater/plays"/>
    <n v="1"/>
    <n v="145.16129032258064"/>
    <x v="1"/>
    <x v="6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18:00:00"/>
    <b v="0"/>
    <n v="3"/>
    <b v="1"/>
    <s v="theater/plays"/>
    <n v="1.4"/>
    <n v="23.333333333333332"/>
    <x v="1"/>
    <x v="6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4:34:44"/>
    <b v="0"/>
    <n v="16"/>
    <b v="1"/>
    <s v="theater/plays"/>
    <n v="1.2875000000000001"/>
    <n v="64.375"/>
    <x v="1"/>
    <x v="6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2T22:59:00"/>
    <b v="0"/>
    <n v="199"/>
    <b v="1"/>
    <s v="theater/plays"/>
    <n v="1.0290416666666666"/>
    <n v="62.052763819095475"/>
    <x v="1"/>
    <x v="6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07:44:58"/>
    <b v="0"/>
    <n v="31"/>
    <b v="1"/>
    <s v="theater/plays"/>
    <n v="1.0249999999999999"/>
    <n v="66.129032258064512"/>
    <x v="1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6-30T23:59:00"/>
    <b v="0"/>
    <n v="30"/>
    <b v="1"/>
    <s v="theater/plays"/>
    <n v="1.101"/>
    <n v="73.400000000000006"/>
    <x v="1"/>
    <x v="6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05:53:54"/>
    <b v="0"/>
    <n v="34"/>
    <b v="1"/>
    <s v="theater/plays"/>
    <n v="1.1276666666666666"/>
    <n v="99.5"/>
    <x v="1"/>
    <x v="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0:38:10"/>
    <b v="0"/>
    <n v="18"/>
    <b v="1"/>
    <s v="theater/plays"/>
    <n v="1.119"/>
    <n v="62.166666666666664"/>
    <x v="1"/>
    <x v="6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1:59:00"/>
    <b v="0"/>
    <n v="67"/>
    <b v="1"/>
    <s v="theater/plays"/>
    <n v="1.3919999999999999"/>
    <n v="62.328358208955223"/>
    <x v="1"/>
    <x v="6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19T21:48:16"/>
    <b v="0"/>
    <n v="66"/>
    <b v="1"/>
    <s v="theater/plays"/>
    <n v="1.1085714285714285"/>
    <n v="58.787878787878789"/>
    <x v="1"/>
    <x v="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1T23:19:46"/>
    <b v="0"/>
    <n v="23"/>
    <b v="1"/>
    <s v="theater/plays"/>
    <n v="1.3906666666666667"/>
    <n v="45.347826086956523"/>
    <x v="1"/>
    <x v="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16:00:00"/>
    <b v="0"/>
    <n v="126"/>
    <b v="1"/>
    <s v="theater/plays"/>
    <n v="1.0569999999999999"/>
    <n v="41.944444444444443"/>
    <x v="1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8T22:59:00"/>
    <b v="0"/>
    <n v="6"/>
    <b v="1"/>
    <s v="theater/plays"/>
    <n v="1.0142857142857142"/>
    <n v="59.166666666666664"/>
    <x v="1"/>
    <x v="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0:14:15"/>
    <b v="0"/>
    <n v="25"/>
    <b v="1"/>
    <s v="theater/plays"/>
    <n v="1.0024500000000001"/>
    <n v="200.49"/>
    <x v="1"/>
    <x v="6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3:53:24"/>
    <b v="0"/>
    <n v="39"/>
    <b v="1"/>
    <s v="theater/plays"/>
    <n v="1.0916666666666666"/>
    <n v="83.974358974358978"/>
    <x v="1"/>
    <x v="6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17:25:00"/>
    <b v="0"/>
    <n v="62"/>
    <b v="1"/>
    <s v="theater/plays"/>
    <n v="1.1833333333333333"/>
    <n v="57.258064516129032"/>
    <x v="1"/>
    <x v="6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0:21:23"/>
    <b v="0"/>
    <n v="31"/>
    <b v="1"/>
    <s v="theater/plays"/>
    <n v="1.2"/>
    <n v="58.064516129032256"/>
    <x v="1"/>
    <x v="6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1T23:59:00"/>
    <b v="0"/>
    <n v="274"/>
    <b v="1"/>
    <s v="theater/plays"/>
    <n v="1.2796000000000001"/>
    <n v="186.80291970802921"/>
    <x v="1"/>
    <x v="6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8T19:00:00"/>
    <b v="0"/>
    <n v="17"/>
    <b v="1"/>
    <s v="theater/plays"/>
    <n v="1.26"/>
    <n v="74.117647058823536"/>
    <x v="1"/>
    <x v="6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17:30:00"/>
    <b v="0"/>
    <n v="14"/>
    <b v="1"/>
    <s v="theater/plays"/>
    <n v="1.2912912912912913"/>
    <n v="30.714285714285715"/>
    <x v="1"/>
    <x v="6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5T21:00:00"/>
    <b v="0"/>
    <n v="60"/>
    <b v="1"/>
    <s v="theater/plays"/>
    <n v="1.0742857142857143"/>
    <n v="62.666666666666664"/>
    <x v="1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15:53:30"/>
    <b v="0"/>
    <n v="33"/>
    <b v="1"/>
    <s v="theater/plays"/>
    <n v="1.00125"/>
    <n v="121.36363636363636"/>
    <x v="1"/>
    <x v="6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09:48:36"/>
    <b v="0"/>
    <n v="78"/>
    <b v="1"/>
    <s v="theater/plays"/>
    <n v="1.55"/>
    <n v="39.743589743589745"/>
    <x v="1"/>
    <x v="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06:10:48"/>
    <b v="0"/>
    <n v="30"/>
    <b v="1"/>
    <s v="theater/plays"/>
    <n v="1.08"/>
    <n v="72"/>
    <x v="1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4:21:27"/>
    <b v="0"/>
    <n v="136"/>
    <b v="1"/>
    <s v="theater/plays"/>
    <n v="1.1052"/>
    <n v="40.632352941176471"/>
    <x v="1"/>
    <x v="6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09:26:56"/>
    <b v="0"/>
    <n v="40"/>
    <b v="1"/>
    <s v="theater/plays"/>
    <n v="1.008"/>
    <n v="63"/>
    <x v="1"/>
    <x v="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1:00:00"/>
    <b v="0"/>
    <n v="18"/>
    <b v="1"/>
    <s v="theater/plays"/>
    <n v="1.212"/>
    <n v="33.666666666666664"/>
    <x v="1"/>
    <x v="6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07:59:53"/>
    <b v="0"/>
    <n v="39"/>
    <b v="1"/>
    <s v="theater/plays"/>
    <n v="1.0033333333333334"/>
    <n v="38.589743589743591"/>
    <x v="1"/>
    <x v="6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17:59:00"/>
    <b v="0"/>
    <n v="21"/>
    <b v="1"/>
    <s v="theater/plays"/>
    <n v="1.0916666666666666"/>
    <n v="155.95238095238096"/>
    <x v="1"/>
    <x v="6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1:59:00"/>
    <b v="0"/>
    <n v="30"/>
    <b v="1"/>
    <s v="theater/plays"/>
    <n v="1.2342857142857142"/>
    <n v="43.2"/>
    <x v="1"/>
    <x v="6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1:33:14"/>
    <b v="0"/>
    <n v="27"/>
    <b v="1"/>
    <s v="theater/plays"/>
    <n v="1.3633666666666666"/>
    <n v="15.148518518518518"/>
    <x v="1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3:00:00"/>
    <b v="0"/>
    <n v="35"/>
    <b v="1"/>
    <s v="theater/plays"/>
    <n v="1.0346657233816767"/>
    <n v="83.571428571428569"/>
    <x v="1"/>
    <x v="6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16:55:49"/>
    <b v="0"/>
    <n v="13"/>
    <b v="1"/>
    <s v="theater/plays"/>
    <n v="1.2133333333333334"/>
    <n v="140"/>
    <x v="1"/>
    <x v="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0:26:00"/>
    <b v="0"/>
    <n v="23"/>
    <b v="1"/>
    <s v="theater/plays"/>
    <n v="1.86"/>
    <n v="80.869565217391298"/>
    <x v="1"/>
    <x v="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3T22:24:46"/>
    <b v="0"/>
    <n v="39"/>
    <b v="1"/>
    <s v="theater/plays"/>
    <n v="3"/>
    <n v="53.846153846153847"/>
    <x v="1"/>
    <x v="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1:59:06"/>
    <b v="0"/>
    <n v="35"/>
    <b v="1"/>
    <s v="theater/plays"/>
    <n v="1.0825"/>
    <n v="30.928571428571427"/>
    <x v="1"/>
    <x v="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08:49:48"/>
    <b v="0"/>
    <n v="27"/>
    <b v="1"/>
    <s v="theater/plays"/>
    <n v="1.4115384615384616"/>
    <n v="67.962962962962962"/>
    <x v="1"/>
    <x v="6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1:00:00"/>
    <b v="0"/>
    <n v="21"/>
    <b v="1"/>
    <s v="theater/plays"/>
    <n v="1.1399999999999999"/>
    <n v="27.142857142857142"/>
    <x v="1"/>
    <x v="6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1:59:00"/>
    <b v="0"/>
    <n v="104"/>
    <b v="1"/>
    <s v="theater/plays"/>
    <n v="1.5373333333333334"/>
    <n v="110.86538461538461"/>
    <x v="1"/>
    <x v="6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2:42:46"/>
    <b v="0"/>
    <n v="19"/>
    <b v="1"/>
    <s v="theater/plays"/>
    <n v="1.0149999999999999"/>
    <n v="106.84210526315789"/>
    <x v="1"/>
    <x v="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5T22:59:00"/>
    <b v="0"/>
    <n v="97"/>
    <b v="1"/>
    <s v="theater/plays"/>
    <n v="1.0235000000000001"/>
    <n v="105.51546391752578"/>
    <x v="1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07:52:00"/>
    <b v="0"/>
    <n v="27"/>
    <b v="1"/>
    <s v="theater/plays"/>
    <n v="1.0257142857142858"/>
    <n v="132.96296296296296"/>
    <x v="1"/>
    <x v="6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16:18:29"/>
    <b v="0"/>
    <n v="24"/>
    <b v="1"/>
    <s v="theater/plays"/>
    <n v="1.5575000000000001"/>
    <n v="51.916666666666664"/>
    <x v="1"/>
    <x v="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15:47:29"/>
    <b v="0"/>
    <n v="13"/>
    <b v="1"/>
    <s v="theater/plays"/>
    <n v="1.0075000000000001"/>
    <n v="310"/>
    <x v="1"/>
    <x v="6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2:11:15"/>
    <b v="0"/>
    <n v="46"/>
    <b v="1"/>
    <s v="theater/plays"/>
    <n v="2.3940000000000001"/>
    <n v="26.021739130434781"/>
    <x v="1"/>
    <x v="6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2:31:06"/>
    <b v="0"/>
    <n v="4"/>
    <b v="1"/>
    <s v="theater/plays"/>
    <n v="2.1"/>
    <n v="105"/>
    <x v="1"/>
    <x v="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18:50:06"/>
    <b v="0"/>
    <n v="40"/>
    <b v="1"/>
    <s v="theater/plays"/>
    <n v="1.0451515151515152"/>
    <n v="86.224999999999994"/>
    <x v="1"/>
    <x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18:28:04"/>
    <b v="0"/>
    <n v="44"/>
    <b v="1"/>
    <s v="theater/plays"/>
    <n v="1.008"/>
    <n v="114.54545454545455"/>
    <x v="1"/>
    <x v="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17:59:00"/>
    <b v="0"/>
    <n v="35"/>
    <b v="1"/>
    <s v="theater/plays"/>
    <n v="1.1120000000000001"/>
    <n v="47.657142857142858"/>
    <x v="1"/>
    <x v="6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4:04:22"/>
    <b v="0"/>
    <n v="63"/>
    <b v="1"/>
    <s v="theater/plays"/>
    <n v="1.0204444444444445"/>
    <n v="72.888888888888886"/>
    <x v="1"/>
    <x v="6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18:00:00"/>
    <b v="0"/>
    <n v="89"/>
    <b v="1"/>
    <s v="theater/plays"/>
    <n v="1.0254767441860466"/>
    <n v="49.545505617977533"/>
    <x v="1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16:30:00"/>
    <b v="0"/>
    <n v="15"/>
    <b v="1"/>
    <s v="theater/plays"/>
    <n v="1.27"/>
    <n v="25.4"/>
    <x v="1"/>
    <x v="6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16:00:00"/>
    <b v="0"/>
    <n v="46"/>
    <b v="1"/>
    <s v="theater/plays"/>
    <n v="3.3870588235294119"/>
    <n v="62.586956521739133"/>
    <x v="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19T23:55:00"/>
    <b v="0"/>
    <n v="33"/>
    <b v="1"/>
    <s v="theater/plays"/>
    <n v="1.0075000000000001"/>
    <n v="61.060606060606062"/>
    <x v="1"/>
    <x v="6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8T23:06:16"/>
    <b v="0"/>
    <n v="31"/>
    <b v="0"/>
    <s v="theater/plays"/>
    <n v="9.3100000000000002E-2"/>
    <n v="60.064516129032256"/>
    <x v="1"/>
    <x v="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2T22:55:12"/>
    <b v="0"/>
    <n v="5"/>
    <b v="0"/>
    <s v="theater/plays"/>
    <n v="7.2400000000000006E-2"/>
    <n v="72.400000000000006"/>
    <x v="1"/>
    <x v="6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1:15:59"/>
    <b v="0"/>
    <n v="1"/>
    <b v="0"/>
    <s v="theater/plays"/>
    <n v="0.1"/>
    <n v="100"/>
    <x v="1"/>
    <x v="6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09T22:23:00"/>
    <b v="0"/>
    <n v="12"/>
    <b v="0"/>
    <s v="theater/plays"/>
    <n v="0.11272727272727273"/>
    <n v="51.666666666666664"/>
    <x v="1"/>
    <x v="6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07:00:00"/>
    <b v="0"/>
    <n v="4"/>
    <b v="0"/>
    <s v="theater/plays"/>
    <n v="0.15411764705882353"/>
    <n v="32.75"/>
    <x v="1"/>
    <x v="6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17:30:00"/>
    <b v="0"/>
    <n v="0"/>
    <b v="0"/>
    <s v="theater/plays"/>
    <n v="0"/>
    <e v="#DIV/0!"/>
    <x v="1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16:38:16"/>
    <b v="0"/>
    <n v="7"/>
    <b v="0"/>
    <s v="theater/plays"/>
    <n v="0.28466666666666668"/>
    <n v="61"/>
    <x v="1"/>
    <x v="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1:38:09"/>
    <b v="0"/>
    <n v="2"/>
    <b v="0"/>
    <s v="theater/plays"/>
    <n v="0.13333333333333333"/>
    <n v="10"/>
    <x v="1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3:00:00"/>
    <b v="0"/>
    <n v="1"/>
    <b v="0"/>
    <s v="theater/plays"/>
    <n v="6.6666666666666671E-3"/>
    <n v="10"/>
    <x v="1"/>
    <x v="6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1:59:00"/>
    <b v="0"/>
    <n v="4"/>
    <b v="0"/>
    <s v="theater/plays"/>
    <n v="0.21428571428571427"/>
    <n v="37.5"/>
    <x v="1"/>
    <x v="6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17:00:00"/>
    <b v="0"/>
    <n v="6"/>
    <b v="0"/>
    <s v="theater/plays"/>
    <n v="0.18"/>
    <n v="45"/>
    <x v="1"/>
    <x v="6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05:47:48"/>
    <b v="0"/>
    <n v="8"/>
    <b v="0"/>
    <s v="theater/plays"/>
    <n v="0.20125000000000001"/>
    <n v="100.625"/>
    <x v="1"/>
    <x v="6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1T20:53:58"/>
    <b v="0"/>
    <n v="14"/>
    <b v="0"/>
    <s v="theater/plays"/>
    <n v="0.17899999999999999"/>
    <n v="25.571428571428573"/>
    <x v="1"/>
    <x v="6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17:05:50"/>
    <b v="0"/>
    <n v="0"/>
    <b v="0"/>
    <s v="theater/plays"/>
    <n v="0"/>
    <e v="#DIV/0!"/>
    <x v="1"/>
    <x v="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0:09:04"/>
    <b v="0"/>
    <n v="4"/>
    <b v="0"/>
    <s v="theater/plays"/>
    <n v="0.02"/>
    <n v="25"/>
    <x v="1"/>
    <x v="6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2:02:44"/>
    <b v="0"/>
    <n v="0"/>
    <b v="0"/>
    <s v="theater/plays"/>
    <n v="0"/>
    <e v="#DIV/0!"/>
    <x v="1"/>
    <x v="6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4T22:59:00"/>
    <b v="0"/>
    <n v="0"/>
    <b v="0"/>
    <s v="theater/plays"/>
    <n v="0"/>
    <e v="#DIV/0!"/>
    <x v="1"/>
    <x v="6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1:45:02"/>
    <b v="0"/>
    <n v="1"/>
    <b v="0"/>
    <s v="theater/plays"/>
    <n v="0.1"/>
    <n v="10"/>
    <x v="1"/>
    <x v="6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4:20:39"/>
    <b v="0"/>
    <n v="1"/>
    <b v="0"/>
    <s v="theater/plays"/>
    <n v="2.3764705882352941E-2"/>
    <n v="202"/>
    <x v="1"/>
    <x v="6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17:59:00"/>
    <b v="0"/>
    <n v="1"/>
    <b v="0"/>
    <s v="theater/plays"/>
    <n v="0.01"/>
    <n v="25"/>
    <x v="1"/>
    <x v="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0:59:00"/>
    <b v="0"/>
    <n v="52"/>
    <b v="1"/>
    <s v="theater/musical"/>
    <n v="1.0351999999999999"/>
    <n v="99.538461538461533"/>
    <x v="1"/>
    <x v="4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8T22:59:00"/>
    <b v="0"/>
    <n v="7"/>
    <b v="1"/>
    <s v="theater/musical"/>
    <n v="1.05"/>
    <n v="75"/>
    <x v="1"/>
    <x v="4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2:59:00"/>
    <b v="0"/>
    <n v="28"/>
    <b v="1"/>
    <s v="theater/musical"/>
    <n v="1.0044999999999999"/>
    <n v="215.25"/>
    <x v="1"/>
    <x v="4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18:51:13"/>
    <b v="0"/>
    <n v="11"/>
    <b v="1"/>
    <s v="theater/musical"/>
    <n v="1.3260000000000001"/>
    <n v="120.54545454545455"/>
    <x v="1"/>
    <x v="40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16:00:00"/>
    <b v="0"/>
    <n v="15"/>
    <b v="1"/>
    <s v="theater/musical"/>
    <n v="1.1299999999999999"/>
    <n v="37.666666666666664"/>
    <x v="1"/>
    <x v="4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2T19:00:00"/>
    <b v="0"/>
    <n v="30"/>
    <b v="1"/>
    <s v="theater/musical"/>
    <n v="1.0334000000000001"/>
    <n v="172.23333333333332"/>
    <x v="1"/>
    <x v="4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5T23:59:00"/>
    <b v="0"/>
    <n v="27"/>
    <b v="1"/>
    <s v="theater/musical"/>
    <n v="1.2"/>
    <n v="111.11111111111111"/>
    <x v="1"/>
    <x v="4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15:48:27"/>
    <b v="0"/>
    <n v="28"/>
    <b v="1"/>
    <s v="theater/musical"/>
    <n v="1.2963636363636364"/>
    <n v="25.464285714285715"/>
    <x v="1"/>
    <x v="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4:33:18"/>
    <b v="0"/>
    <n v="17"/>
    <b v="1"/>
    <s v="theater/musical"/>
    <n v="1.0111111111111111"/>
    <n v="267.64705882352939"/>
    <x v="1"/>
    <x v="40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15:25:15"/>
    <b v="0"/>
    <n v="50"/>
    <b v="1"/>
    <s v="theater/musical"/>
    <n v="1.0851428571428572"/>
    <n v="75.959999999999994"/>
    <x v="1"/>
    <x v="40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0:00:00"/>
    <b v="0"/>
    <n v="26"/>
    <b v="1"/>
    <s v="theater/musical"/>
    <n v="1.0233333333333334"/>
    <n v="59.03846153846154"/>
    <x v="1"/>
    <x v="4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5T21:35:53"/>
    <b v="0"/>
    <n v="88"/>
    <b v="1"/>
    <s v="theater/musical"/>
    <n v="1.1024425000000002"/>
    <n v="50.111022727272733"/>
    <x v="1"/>
    <x v="4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07:36:26"/>
    <b v="0"/>
    <n v="91"/>
    <b v="1"/>
    <s v="theater/musical"/>
    <n v="1.010154"/>
    <n v="55.502967032967035"/>
    <x v="1"/>
    <x v="4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18:00:00"/>
    <b v="0"/>
    <n v="3"/>
    <b v="1"/>
    <s v="theater/musical"/>
    <n v="1"/>
    <n v="166.66666666666666"/>
    <x v="1"/>
    <x v="4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4:31:29"/>
    <b v="0"/>
    <n v="28"/>
    <b v="1"/>
    <s v="theater/musical"/>
    <n v="1.0624"/>
    <n v="47.428571428571431"/>
    <x v="1"/>
    <x v="40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2:00:26"/>
    <b v="0"/>
    <n v="77"/>
    <b v="1"/>
    <s v="theater/musical"/>
    <n v="1"/>
    <n v="64.935064935064929"/>
    <x v="1"/>
    <x v="4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8T19:36:00"/>
    <b v="0"/>
    <n v="27"/>
    <b v="1"/>
    <s v="theater/musical"/>
    <n v="1"/>
    <n v="55.555555555555557"/>
    <x v="1"/>
    <x v="4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3:38:02"/>
    <b v="0"/>
    <n v="107"/>
    <b v="1"/>
    <s v="theater/musical"/>
    <n v="1.1345714285714286"/>
    <n v="74.224299065420567"/>
    <x v="1"/>
    <x v="4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2T23:00:45"/>
    <b v="0"/>
    <n v="96"/>
    <b v="1"/>
    <s v="theater/musical"/>
    <n v="1.0265010000000001"/>
    <n v="106.9271875"/>
    <x v="1"/>
    <x v="40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2-28T23:59:00"/>
    <b v="0"/>
    <n v="56"/>
    <b v="1"/>
    <s v="theater/musical"/>
    <n v="1.1675"/>
    <n v="41.696428571428569"/>
    <x v="1"/>
    <x v="4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2:28:10"/>
    <b v="0"/>
    <n v="58"/>
    <b v="1"/>
    <s v="theater/musical"/>
    <n v="1.0765274999999999"/>
    <n v="74.243275862068955"/>
    <x v="1"/>
    <x v="4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09:21:19"/>
    <b v="0"/>
    <n v="15"/>
    <b v="1"/>
    <s v="theater/musical"/>
    <n v="1"/>
    <n v="73.333333333333329"/>
    <x v="1"/>
    <x v="4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17:20:10"/>
    <b v="0"/>
    <n v="20"/>
    <b v="1"/>
    <s v="theater/musical"/>
    <n v="1"/>
    <n v="100"/>
    <x v="1"/>
    <x v="4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7T19:00:00"/>
    <b v="0"/>
    <n v="38"/>
    <b v="1"/>
    <s v="theater/musical"/>
    <n v="1.46"/>
    <n v="38.421052631578945"/>
    <x v="1"/>
    <x v="4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1:00:00"/>
    <b v="0"/>
    <n v="33"/>
    <b v="1"/>
    <s v="theater/musical"/>
    <n v="1.1020000000000001"/>
    <n v="166.96969696969697"/>
    <x v="1"/>
    <x v="4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4T21:08:00"/>
    <b v="0"/>
    <n v="57"/>
    <b v="1"/>
    <s v="theater/musical"/>
    <n v="1.0820000000000001"/>
    <n v="94.912280701754383"/>
    <x v="1"/>
    <x v="4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4:00:55"/>
    <b v="0"/>
    <n v="25"/>
    <b v="1"/>
    <s v="theater/musical"/>
    <n v="1"/>
    <n v="100"/>
    <x v="1"/>
    <x v="4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8T23:00:00"/>
    <b v="0"/>
    <n v="14"/>
    <b v="1"/>
    <s v="theater/musical"/>
    <n v="1.0024999999999999"/>
    <n v="143.21428571428572"/>
    <x v="1"/>
    <x v="4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7-31T20:00:00"/>
    <b v="0"/>
    <n v="94"/>
    <b v="1"/>
    <s v="theater/musical"/>
    <n v="1.0671250000000001"/>
    <n v="90.819148936170208"/>
    <x v="1"/>
    <x v="4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6T23:00:00"/>
    <b v="0"/>
    <n v="59"/>
    <b v="1"/>
    <s v="theater/musical"/>
    <n v="1.4319999999999999"/>
    <n v="48.542372881355931"/>
    <x v="1"/>
    <x v="4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4:39:40"/>
    <b v="0"/>
    <n v="36"/>
    <b v="1"/>
    <s v="theater/musical"/>
    <n v="1.0504166666666668"/>
    <n v="70.027777777777771"/>
    <x v="1"/>
    <x v="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1:39:00"/>
    <b v="0"/>
    <n v="115"/>
    <b v="1"/>
    <s v="theater/musical"/>
    <n v="1.0398000000000001"/>
    <n v="135.62608695652173"/>
    <x v="1"/>
    <x v="4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15:06:00"/>
    <b v="0"/>
    <n v="30"/>
    <b v="1"/>
    <s v="theater/musical"/>
    <n v="1.2"/>
    <n v="100"/>
    <x v="1"/>
    <x v="4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16:11:25"/>
    <b v="0"/>
    <n v="52"/>
    <b v="1"/>
    <s v="theater/musical"/>
    <n v="1.0966666666666667"/>
    <n v="94.90384615384616"/>
    <x v="1"/>
    <x v="4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18:00:00"/>
    <b v="0"/>
    <n v="27"/>
    <b v="1"/>
    <s v="theater/musical"/>
    <n v="1.0175000000000001"/>
    <n v="75.370370370370367"/>
    <x v="1"/>
    <x v="4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1:00:00"/>
    <b v="0"/>
    <n v="24"/>
    <b v="1"/>
    <s v="theater/musical"/>
    <n v="1.2891666666666666"/>
    <n v="64.458333333333329"/>
    <x v="1"/>
    <x v="4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18:32:12"/>
    <b v="0"/>
    <n v="10"/>
    <b v="1"/>
    <s v="theater/musical"/>
    <n v="1.1499999999999999"/>
    <n v="115"/>
    <x v="1"/>
    <x v="4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05:03:00"/>
    <b v="0"/>
    <n v="30"/>
    <b v="1"/>
    <s v="theater/musical"/>
    <n v="1.5075000000000001"/>
    <n v="100.5"/>
    <x v="1"/>
    <x v="4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6T19:54:35"/>
    <b v="0"/>
    <n v="71"/>
    <b v="1"/>
    <s v="theater/musical"/>
    <n v="1.1096666666666666"/>
    <n v="93.774647887323937"/>
    <x v="1"/>
    <x v="4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0T22:59:00"/>
    <b v="0"/>
    <n v="10"/>
    <b v="1"/>
    <s v="theater/musical"/>
    <n v="1.0028571428571429"/>
    <n v="35.1"/>
    <x v="1"/>
    <x v="4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1:18:00"/>
    <b v="0"/>
    <n v="1"/>
    <b v="0"/>
    <s v="theater/musical"/>
    <n v="6.6666666666666671E-3"/>
    <n v="500"/>
    <x v="1"/>
    <x v="4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4:10:18"/>
    <b v="0"/>
    <n v="4"/>
    <b v="0"/>
    <s v="theater/musical"/>
    <n v="3.267605633802817E-2"/>
    <n v="29"/>
    <x v="1"/>
    <x v="4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2:00:23"/>
    <b v="0"/>
    <n v="0"/>
    <b v="0"/>
    <s v="theater/musical"/>
    <n v="0"/>
    <e v="#DIV/0!"/>
    <x v="1"/>
    <x v="40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1:36:32"/>
    <b v="0"/>
    <n v="0"/>
    <b v="0"/>
    <s v="theater/musical"/>
    <n v="0"/>
    <e v="#DIV/0!"/>
    <x v="1"/>
    <x v="40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05:43:42"/>
    <b v="0"/>
    <n v="2"/>
    <b v="0"/>
    <s v="theater/musical"/>
    <n v="2.8E-3"/>
    <n v="17.5"/>
    <x v="1"/>
    <x v="4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17:32:09"/>
    <b v="0"/>
    <n v="24"/>
    <b v="0"/>
    <s v="theater/musical"/>
    <n v="0.59657142857142853"/>
    <n v="174"/>
    <x v="1"/>
    <x v="40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08:55:54"/>
    <b v="0"/>
    <n v="1"/>
    <b v="0"/>
    <s v="theater/musical"/>
    <n v="0.01"/>
    <n v="50"/>
    <x v="1"/>
    <x v="40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17:30:00"/>
    <b v="0"/>
    <n v="2"/>
    <b v="0"/>
    <s v="theater/musical"/>
    <n v="1.6666666666666666E-2"/>
    <n v="5"/>
    <x v="1"/>
    <x v="4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3T19:42:36"/>
    <b v="0"/>
    <n v="1"/>
    <b v="0"/>
    <s v="theater/musical"/>
    <n v="4.4444444444444447E-5"/>
    <n v="1"/>
    <x v="1"/>
    <x v="4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16:09:25"/>
    <b v="0"/>
    <n v="37"/>
    <b v="0"/>
    <s v="theater/musical"/>
    <n v="0.89666666666666661"/>
    <n v="145.40540540540542"/>
    <x v="1"/>
    <x v="4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2:20:48"/>
    <b v="0"/>
    <n v="5"/>
    <b v="0"/>
    <s v="theater/musical"/>
    <n v="1.4642857142857143E-2"/>
    <n v="205"/>
    <x v="1"/>
    <x v="40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17:20:43"/>
    <b v="0"/>
    <n v="4"/>
    <b v="0"/>
    <s v="theater/musical"/>
    <n v="4.02E-2"/>
    <n v="100.5"/>
    <x v="1"/>
    <x v="40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0T23:59:00"/>
    <b v="0"/>
    <n v="16"/>
    <b v="0"/>
    <s v="theater/musical"/>
    <n v="4.0045454545454544E-2"/>
    <n v="55.0625"/>
    <x v="1"/>
    <x v="4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1:13:36"/>
    <b v="0"/>
    <n v="9"/>
    <b v="0"/>
    <s v="theater/musical"/>
    <n v="8.5199999999999998E-2"/>
    <n v="47.333333333333336"/>
    <x v="1"/>
    <x v="40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1T22:01:46"/>
    <b v="0"/>
    <n v="0"/>
    <b v="0"/>
    <s v="theater/musical"/>
    <n v="0"/>
    <e v="#DIV/0!"/>
    <x v="1"/>
    <x v="40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18:19:28"/>
    <b v="0"/>
    <n v="40"/>
    <b v="0"/>
    <s v="theater/musical"/>
    <n v="0.19650000000000001"/>
    <n v="58.95"/>
    <x v="1"/>
    <x v="4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2:00:00"/>
    <b v="0"/>
    <n v="0"/>
    <b v="0"/>
    <s v="theater/musical"/>
    <n v="0"/>
    <e v="#DIV/0!"/>
    <x v="1"/>
    <x v="4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16:17:20"/>
    <b v="0"/>
    <n v="2"/>
    <b v="0"/>
    <s v="theater/musical"/>
    <n v="2.0000000000000002E-5"/>
    <n v="1.5"/>
    <x v="1"/>
    <x v="4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1:13:01"/>
    <b v="0"/>
    <n v="1"/>
    <b v="0"/>
    <s v="theater/musical"/>
    <n v="6.6666666666666664E-4"/>
    <n v="5"/>
    <x v="1"/>
    <x v="4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16:48:59"/>
    <b v="0"/>
    <n v="9"/>
    <b v="0"/>
    <s v="theater/musical"/>
    <n v="0.30333333333333334"/>
    <n v="50.555555555555557"/>
    <x v="1"/>
    <x v="4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4:53:39"/>
    <b v="0"/>
    <n v="24"/>
    <b v="1"/>
    <s v="theater/plays"/>
    <n v="1"/>
    <n v="41.666666666666664"/>
    <x v="1"/>
    <x v="6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18:00:00"/>
    <b v="0"/>
    <n v="38"/>
    <b v="1"/>
    <s v="theater/plays"/>
    <n v="1.0125"/>
    <n v="53.289473684210527"/>
    <x v="1"/>
    <x v="6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4:22:38"/>
    <b v="0"/>
    <n v="26"/>
    <b v="1"/>
    <s v="theater/plays"/>
    <n v="1.2173333333333334"/>
    <n v="70.230769230769226"/>
    <x v="1"/>
    <x v="6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06:00:00"/>
    <b v="0"/>
    <n v="19"/>
    <b v="1"/>
    <s v="theater/plays"/>
    <n v="3.3"/>
    <n v="43.421052631578945"/>
    <x v="1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5-31T22:59:00"/>
    <b v="0"/>
    <n v="11"/>
    <b v="1"/>
    <s v="theater/plays"/>
    <n v="1.0954999999999999"/>
    <n v="199.18181818181819"/>
    <x v="1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16:43:00"/>
    <b v="0"/>
    <n v="27"/>
    <b v="1"/>
    <s v="theater/plays"/>
    <n v="1.0095190476190474"/>
    <n v="78.518148148148143"/>
    <x v="1"/>
    <x v="6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3-31T22:59:00"/>
    <b v="0"/>
    <n v="34"/>
    <b v="1"/>
    <s v="theater/plays"/>
    <n v="1.4013333333333333"/>
    <n v="61.823529411764703"/>
    <x v="1"/>
    <x v="6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18:00:00"/>
    <b v="0"/>
    <n v="20"/>
    <b v="1"/>
    <s v="theater/plays"/>
    <n v="1.0000100000000001"/>
    <n v="50.000500000000002"/>
    <x v="1"/>
    <x v="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1:33:43"/>
    <b v="0"/>
    <n v="37"/>
    <b v="1"/>
    <s v="theater/plays"/>
    <n v="1.19238"/>
    <n v="48.339729729729726"/>
    <x v="1"/>
    <x v="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3T22:59:00"/>
    <b v="0"/>
    <n v="20"/>
    <b v="1"/>
    <s v="theater/plays"/>
    <n v="1.0725"/>
    <n v="107.25"/>
    <x v="1"/>
    <x v="6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4:13:02"/>
    <b v="0"/>
    <n v="10"/>
    <b v="1"/>
    <s v="theater/plays"/>
    <n v="2.2799999999999998"/>
    <n v="57"/>
    <x v="1"/>
    <x v="6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16:02:00"/>
    <b v="0"/>
    <n v="26"/>
    <b v="1"/>
    <s v="theater/plays"/>
    <n v="1.0640000000000001"/>
    <n v="40.92307692307692"/>
    <x v="1"/>
    <x v="6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0:38:37"/>
    <b v="0"/>
    <n v="20"/>
    <b v="1"/>
    <s v="theater/plays"/>
    <n v="1.4333333333333333"/>
    <n v="21.5"/>
    <x v="1"/>
    <x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3T23:20:07"/>
    <b v="0"/>
    <n v="46"/>
    <b v="1"/>
    <s v="theater/plays"/>
    <n v="1.0454285714285714"/>
    <n v="79.543478260869563"/>
    <x v="1"/>
    <x v="6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17:59:00"/>
    <b v="0"/>
    <n v="76"/>
    <b v="1"/>
    <s v="theater/plays"/>
    <n v="1.1002000000000001"/>
    <n v="72.381578947368425"/>
    <x v="1"/>
    <x v="6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19T22:59:00"/>
    <b v="0"/>
    <n v="41"/>
    <b v="1"/>
    <s v="theater/plays"/>
    <n v="1.06"/>
    <n v="64.634146341463421"/>
    <x v="1"/>
    <x v="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08:41:00"/>
    <b v="0"/>
    <n v="7"/>
    <b v="1"/>
    <s v="theater/plays"/>
    <n v="1.08"/>
    <n v="38.571428571428569"/>
    <x v="1"/>
    <x v="6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6T20:40:14"/>
    <b v="0"/>
    <n v="49"/>
    <b v="1"/>
    <s v="theater/plays"/>
    <n v="1.0542"/>
    <n v="107.57142857142857"/>
    <x v="1"/>
    <x v="6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05:09:54"/>
    <b v="0"/>
    <n v="26"/>
    <b v="1"/>
    <s v="theater/plays"/>
    <n v="1.1916666666666667"/>
    <n v="27.5"/>
    <x v="1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6T19:00:00"/>
    <b v="0"/>
    <n v="65"/>
    <b v="1"/>
    <s v="theater/plays"/>
    <n v="1.5266666666666666"/>
    <n v="70.461538461538467"/>
    <x v="1"/>
    <x v="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08:39:47"/>
    <b v="0"/>
    <n v="28"/>
    <b v="1"/>
    <s v="theater/plays"/>
    <n v="1"/>
    <n v="178.57142857142858"/>
    <x v="1"/>
    <x v="6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15:46:11"/>
    <b v="0"/>
    <n v="8"/>
    <b v="1"/>
    <s v="theater/plays"/>
    <n v="1.002"/>
    <n v="62.625"/>
    <x v="1"/>
    <x v="6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2:46:51"/>
    <b v="0"/>
    <n v="3"/>
    <b v="1"/>
    <s v="theater/plays"/>
    <n v="2.25"/>
    <n v="75"/>
    <x v="1"/>
    <x v="6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16:22:25"/>
    <b v="0"/>
    <n v="9"/>
    <b v="1"/>
    <s v="theater/plays"/>
    <n v="1.0602199999999999"/>
    <n v="58.901111111111113"/>
    <x v="1"/>
    <x v="6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19T21:45:35"/>
    <b v="0"/>
    <n v="9"/>
    <b v="1"/>
    <s v="theater/plays"/>
    <n v="1.0466666666666666"/>
    <n v="139.55555555555554"/>
    <x v="1"/>
    <x v="6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4:09:00"/>
    <b v="0"/>
    <n v="20"/>
    <b v="1"/>
    <s v="theater/plays"/>
    <n v="1.1666666666666667"/>
    <n v="70"/>
    <x v="1"/>
    <x v="6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05:41:07"/>
    <b v="0"/>
    <n v="57"/>
    <b v="1"/>
    <s v="theater/plays"/>
    <n v="1.0903333333333334"/>
    <n v="57.385964912280699"/>
    <x v="1"/>
    <x v="6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17:36:48"/>
    <b v="0"/>
    <n v="8"/>
    <b v="1"/>
    <s v="theater/plays"/>
    <n v="1.6"/>
    <n v="40"/>
    <x v="1"/>
    <x v="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2T23:09:00"/>
    <b v="0"/>
    <n v="14"/>
    <b v="1"/>
    <s v="theater/plays"/>
    <n v="1.125"/>
    <n v="64.285714285714292"/>
    <x v="1"/>
    <x v="6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3:22:38"/>
    <b v="0"/>
    <n v="17"/>
    <b v="1"/>
    <s v="theater/plays"/>
    <n v="1.0209999999999999"/>
    <n v="120.11764705882354"/>
    <x v="1"/>
    <x v="6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2:03:29"/>
    <b v="0"/>
    <n v="100"/>
    <b v="1"/>
    <s v="theater/plays"/>
    <n v="1.00824"/>
    <n v="1008.24"/>
    <x v="1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29T22:25:24"/>
    <b v="0"/>
    <n v="32"/>
    <b v="1"/>
    <s v="theater/plays"/>
    <n v="1.0125"/>
    <n v="63.28125"/>
    <x v="1"/>
    <x v="6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0:50:29"/>
    <b v="0"/>
    <n v="3"/>
    <b v="1"/>
    <s v="theater/plays"/>
    <n v="65"/>
    <n v="21.666666666666668"/>
    <x v="1"/>
    <x v="6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3:51:27"/>
    <b v="1"/>
    <n v="34"/>
    <b v="0"/>
    <s v="theater/plays"/>
    <n v="8.72E-2"/>
    <n v="25.647058823529413"/>
    <x v="1"/>
    <x v="6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06:50:52"/>
    <b v="1"/>
    <n v="23"/>
    <b v="0"/>
    <s v="theater/plays"/>
    <n v="0.21940000000000001"/>
    <n v="47.695652173913047"/>
    <x v="1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5-31T20:44:24"/>
    <b v="1"/>
    <n v="19"/>
    <b v="0"/>
    <s v="theater/plays"/>
    <n v="0.21299999999999999"/>
    <n v="56.05263157894737"/>
    <x v="1"/>
    <x v="6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1:59:00"/>
    <b v="1"/>
    <n v="50"/>
    <b v="0"/>
    <s v="theater/plays"/>
    <n v="0.41489795918367345"/>
    <n v="81.319999999999993"/>
    <x v="1"/>
    <x v="6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0:02:54"/>
    <b v="1"/>
    <n v="12"/>
    <b v="0"/>
    <s v="theater/plays"/>
    <n v="2.1049999999999999E-2"/>
    <n v="70.166666666666671"/>
    <x v="1"/>
    <x v="6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1:59:00"/>
    <b v="1"/>
    <n v="8"/>
    <b v="0"/>
    <s v="theater/plays"/>
    <n v="2.7E-2"/>
    <n v="23.625"/>
    <x v="1"/>
    <x v="6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0:23:11"/>
    <b v="1"/>
    <n v="9"/>
    <b v="0"/>
    <s v="theater/plays"/>
    <n v="0.16161904761904761"/>
    <n v="188.55555555555554"/>
    <x v="1"/>
    <x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4:36:29"/>
    <b v="1"/>
    <n v="43"/>
    <b v="0"/>
    <s v="theater/plays"/>
    <n v="0.16376923076923078"/>
    <n v="49.511627906976742"/>
    <x v="1"/>
    <x v="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3:24:44"/>
    <b v="1"/>
    <n v="28"/>
    <b v="0"/>
    <s v="theater/plays"/>
    <n v="7.0433333333333334E-2"/>
    <n v="75.464285714285708"/>
    <x v="1"/>
    <x v="6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4-12-31T21:59:03"/>
    <b v="1"/>
    <n v="4"/>
    <b v="0"/>
    <s v="theater/plays"/>
    <n v="3.7999999999999999E-2"/>
    <n v="9.5"/>
    <x v="1"/>
    <x v="6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05:32:59"/>
    <b v="1"/>
    <n v="24"/>
    <b v="0"/>
    <s v="theater/plays"/>
    <n v="0.34079999999999999"/>
    <n v="35.5"/>
    <x v="1"/>
    <x v="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6T22:34:36"/>
    <b v="0"/>
    <n v="2"/>
    <b v="0"/>
    <s v="theater/plays"/>
    <n v="2E-3"/>
    <n v="10"/>
    <x v="1"/>
    <x v="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15:09:38"/>
    <b v="0"/>
    <n v="2"/>
    <b v="0"/>
    <s v="theater/plays"/>
    <n v="2.5999999999999998E-4"/>
    <n v="13"/>
    <x v="1"/>
    <x v="6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16:14:18"/>
    <b v="0"/>
    <n v="20"/>
    <b v="0"/>
    <s v="theater/plays"/>
    <n v="0.16254545454545455"/>
    <n v="89.4"/>
    <x v="1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17:17:51"/>
    <b v="0"/>
    <n v="1"/>
    <b v="0"/>
    <s v="theater/plays"/>
    <n v="2.5000000000000001E-2"/>
    <n v="25"/>
    <x v="1"/>
    <x v="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1:50:03"/>
    <b v="0"/>
    <n v="1"/>
    <b v="0"/>
    <s v="theater/plays"/>
    <n v="2.0000000000000001E-4"/>
    <n v="1"/>
    <x v="1"/>
    <x v="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2:12:00"/>
    <b v="0"/>
    <n v="4"/>
    <b v="0"/>
    <s v="theater/plays"/>
    <n v="5.1999999999999998E-2"/>
    <n v="65"/>
    <x v="1"/>
    <x v="6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16:00:00"/>
    <b v="0"/>
    <n v="1"/>
    <b v="0"/>
    <s v="theater/plays"/>
    <n v="0.02"/>
    <n v="10"/>
    <x v="1"/>
    <x v="6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16:00:00"/>
    <b v="0"/>
    <n v="1"/>
    <b v="0"/>
    <s v="theater/plays"/>
    <n v="4.0000000000000002E-4"/>
    <n v="1"/>
    <x v="1"/>
    <x v="6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0:51:50"/>
    <b v="0"/>
    <n v="13"/>
    <b v="0"/>
    <s v="theater/plays"/>
    <n v="0.17666666666666667"/>
    <n v="81.538461538461533"/>
    <x v="1"/>
    <x v="6"/>
    <x v="3"/>
  </r>
  <r>
    <n v="3861"/>
    <s v="READY OR NOT HERE I COME"/>
    <s v="THE COMING OF THE LORD!"/>
    <n v="2000"/>
    <n v="100"/>
    <x v="2"/>
    <x v="0"/>
    <s v="USD"/>
    <n v="1415828820"/>
    <n v="1412258977"/>
    <x v="3861"/>
    <d v="2014-11-12T16:47:00"/>
    <b v="0"/>
    <n v="1"/>
    <b v="0"/>
    <s v="theater/plays"/>
    <n v="0.05"/>
    <n v="100"/>
    <x v="1"/>
    <x v="6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1:59:00"/>
    <b v="0"/>
    <n v="1"/>
    <b v="0"/>
    <s v="theater/plays"/>
    <n v="1.3333333333333334E-4"/>
    <n v="1"/>
    <x v="1"/>
    <x v="6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1:11:45"/>
    <b v="0"/>
    <n v="0"/>
    <b v="0"/>
    <s v="theater/plays"/>
    <n v="0"/>
    <e v="#DIV/0!"/>
    <x v="1"/>
    <x v="6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17:24:14"/>
    <b v="0"/>
    <n v="3"/>
    <b v="0"/>
    <s v="theater/plays"/>
    <n v="1.2E-2"/>
    <n v="20"/>
    <x v="1"/>
    <x v="6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0:30:00"/>
    <b v="0"/>
    <n v="14"/>
    <b v="0"/>
    <s v="theater/plays"/>
    <n v="0.26937422295897223"/>
    <n v="46.428571428571431"/>
    <x v="1"/>
    <x v="6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2T22:29:00"/>
    <b v="0"/>
    <n v="2"/>
    <b v="0"/>
    <s v="theater/plays"/>
    <n v="5.4999999999999997E-3"/>
    <n v="5.5"/>
    <x v="1"/>
    <x v="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4:32:19"/>
    <b v="0"/>
    <n v="5"/>
    <b v="0"/>
    <s v="theater/plays"/>
    <n v="0.1255"/>
    <n v="50.2"/>
    <x v="1"/>
    <x v="6"/>
    <x v="2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0:50:05"/>
    <b v="0"/>
    <n v="1"/>
    <b v="0"/>
    <s v="theater/musical"/>
    <n v="2E-3"/>
    <n v="10"/>
    <x v="1"/>
    <x v="40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3T22:11:00"/>
    <b v="0"/>
    <n v="15"/>
    <b v="0"/>
    <s v="theater/musical"/>
    <n v="3.44748684310884E-2"/>
    <n v="30.133333333333333"/>
    <x v="1"/>
    <x v="4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2T23:07:58"/>
    <b v="0"/>
    <n v="10"/>
    <b v="0"/>
    <s v="theater/musical"/>
    <n v="0.15"/>
    <n v="150"/>
    <x v="1"/>
    <x v="4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2:44:10"/>
    <b v="0"/>
    <n v="3"/>
    <b v="0"/>
    <s v="theater/musical"/>
    <n v="2.6666666666666668E-2"/>
    <n v="13.333333333333334"/>
    <x v="1"/>
    <x v="4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3T22:29:56"/>
    <b v="0"/>
    <n v="0"/>
    <b v="0"/>
    <s v="theater/musical"/>
    <n v="0"/>
    <e v="#DIV/0!"/>
    <x v="1"/>
    <x v="4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1:42:15"/>
    <b v="0"/>
    <n v="0"/>
    <b v="0"/>
    <s v="theater/musical"/>
    <n v="0"/>
    <e v="#DIV/0!"/>
    <x v="1"/>
    <x v="4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3T20:00:00"/>
    <b v="0"/>
    <n v="0"/>
    <b v="0"/>
    <s v="theater/musical"/>
    <n v="0"/>
    <e v="#DIV/0!"/>
    <x v="1"/>
    <x v="4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05:00:00"/>
    <b v="0"/>
    <n v="0"/>
    <b v="0"/>
    <s v="theater/musical"/>
    <n v="0"/>
    <e v="#DIV/0!"/>
    <x v="1"/>
    <x v="4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09:58:48"/>
    <b v="0"/>
    <n v="46"/>
    <b v="0"/>
    <s v="theater/musical"/>
    <n v="0.52794871794871789"/>
    <n v="44.760869565217391"/>
    <x v="1"/>
    <x v="4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1:15:52"/>
    <b v="0"/>
    <n v="14"/>
    <b v="0"/>
    <s v="theater/musical"/>
    <n v="4.9639999999999997E-2"/>
    <n v="88.642857142857139"/>
    <x v="1"/>
    <x v="4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29T22:59:00"/>
    <b v="0"/>
    <n v="1"/>
    <b v="0"/>
    <s v="theater/musical"/>
    <n v="5.5555555555555556E-4"/>
    <n v="10"/>
    <x v="1"/>
    <x v="4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15:39:56"/>
    <b v="0"/>
    <n v="0"/>
    <b v="0"/>
    <s v="theater/musical"/>
    <n v="0"/>
    <e v="#DIV/0!"/>
    <x v="1"/>
    <x v="4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18:00:00"/>
    <b v="0"/>
    <n v="17"/>
    <b v="0"/>
    <s v="theater/musical"/>
    <n v="0.13066666666666665"/>
    <n v="57.647058823529413"/>
    <x v="1"/>
    <x v="4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19T19:26:39"/>
    <b v="0"/>
    <n v="1"/>
    <b v="0"/>
    <s v="theater/musical"/>
    <n v="0.05"/>
    <n v="25"/>
    <x v="1"/>
    <x v="4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18:03:00"/>
    <b v="0"/>
    <n v="0"/>
    <b v="0"/>
    <s v="theater/musical"/>
    <n v="0"/>
    <e v="#DIV/0!"/>
    <x v="1"/>
    <x v="4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09:27:49"/>
    <b v="0"/>
    <n v="0"/>
    <b v="0"/>
    <s v="theater/musical"/>
    <n v="0"/>
    <e v="#DIV/0!"/>
    <x v="1"/>
    <x v="4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2:59:52"/>
    <b v="0"/>
    <n v="0"/>
    <b v="0"/>
    <s v="theater/musical"/>
    <n v="0"/>
    <e v="#DIV/0!"/>
    <x v="1"/>
    <x v="4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17:49:51"/>
    <b v="0"/>
    <n v="0"/>
    <b v="0"/>
    <s v="theater/musical"/>
    <n v="0"/>
    <e v="#DIV/0!"/>
    <x v="1"/>
    <x v="40"/>
    <x v="2"/>
  </r>
  <r>
    <n v="3886"/>
    <s v="a (Canceled)"/>
    <n v="1"/>
    <n v="10000"/>
    <n v="0"/>
    <x v="1"/>
    <x v="2"/>
    <s v="AUD"/>
    <n v="1418275702"/>
    <n v="1415683702"/>
    <x v="3886"/>
    <d v="2014-12-11T00:28:22"/>
    <b v="0"/>
    <n v="0"/>
    <b v="0"/>
    <s v="theater/musical"/>
    <n v="0"/>
    <e v="#DIV/0!"/>
    <x v="1"/>
    <x v="4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17:00:00"/>
    <b v="0"/>
    <n v="2"/>
    <b v="0"/>
    <s v="theater/musical"/>
    <n v="1.7500000000000002E-2"/>
    <n v="17.5"/>
    <x v="1"/>
    <x v="4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08:05:58"/>
    <b v="0"/>
    <n v="14"/>
    <b v="0"/>
    <s v="theater/plays"/>
    <n v="0.27100000000000002"/>
    <n v="38.714285714285715"/>
    <x v="1"/>
    <x v="6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18:26:00"/>
    <b v="0"/>
    <n v="9"/>
    <b v="0"/>
    <s v="theater/plays"/>
    <n v="1.4749999999999999E-2"/>
    <n v="13.111111111111111"/>
    <x v="1"/>
    <x v="6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3:12:24"/>
    <b v="0"/>
    <n v="8"/>
    <b v="0"/>
    <s v="theater/plays"/>
    <n v="0.16826666666666668"/>
    <n v="315.5"/>
    <x v="1"/>
    <x v="6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2T23:59:00"/>
    <b v="0"/>
    <n v="7"/>
    <b v="0"/>
    <s v="theater/plays"/>
    <n v="0.32500000000000001"/>
    <n v="37.142857142857146"/>
    <x v="1"/>
    <x v="6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2:00:00"/>
    <b v="0"/>
    <n v="0"/>
    <b v="0"/>
    <s v="theater/plays"/>
    <n v="0"/>
    <e v="#DIV/0!"/>
    <x v="1"/>
    <x v="6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1:00:00"/>
    <b v="0"/>
    <n v="84"/>
    <b v="0"/>
    <s v="theater/plays"/>
    <n v="0.2155"/>
    <n v="128.27380952380952"/>
    <x v="1"/>
    <x v="6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5T23:59:00"/>
    <b v="0"/>
    <n v="11"/>
    <b v="0"/>
    <s v="theater/plays"/>
    <n v="3.4666666666666665E-2"/>
    <n v="47.272727272727273"/>
    <x v="1"/>
    <x v="6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1:00:18"/>
    <b v="0"/>
    <n v="1"/>
    <b v="0"/>
    <s v="theater/plays"/>
    <n v="0.05"/>
    <n v="50"/>
    <x v="1"/>
    <x v="6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6T23:36:18"/>
    <b v="0"/>
    <n v="4"/>
    <b v="0"/>
    <s v="theater/plays"/>
    <n v="0.10625"/>
    <n v="42.5"/>
    <x v="1"/>
    <x v="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15:58:03"/>
    <b v="0"/>
    <n v="10"/>
    <b v="0"/>
    <s v="theater/plays"/>
    <n v="0.17599999999999999"/>
    <n v="44"/>
    <x v="1"/>
    <x v="6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1:00:00"/>
    <b v="0"/>
    <n v="16"/>
    <b v="0"/>
    <s v="theater/plays"/>
    <n v="0.3256"/>
    <n v="50.875"/>
    <x v="1"/>
    <x v="6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3:36:01"/>
    <b v="0"/>
    <n v="2"/>
    <b v="0"/>
    <s v="theater/plays"/>
    <n v="1.2500000000000001E-2"/>
    <n v="62.5"/>
    <x v="1"/>
    <x v="6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0T21:13:11"/>
    <b v="0"/>
    <n v="5"/>
    <b v="0"/>
    <s v="theater/plays"/>
    <n v="5.3999999999999999E-2"/>
    <n v="27"/>
    <x v="1"/>
    <x v="6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4:49:59"/>
    <b v="0"/>
    <n v="1"/>
    <b v="0"/>
    <s v="theater/plays"/>
    <n v="8.3333333333333332E-3"/>
    <n v="25"/>
    <x v="1"/>
    <x v="6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07:14:02"/>
    <b v="0"/>
    <n v="31"/>
    <b v="0"/>
    <s v="theater/plays"/>
    <n v="0.48833333333333334"/>
    <n v="47.258064516129032"/>
    <x v="1"/>
    <x v="6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4:38:00"/>
    <b v="0"/>
    <n v="0"/>
    <b v="0"/>
    <s v="theater/plays"/>
    <n v="0"/>
    <e v="#DIV/0!"/>
    <x v="1"/>
    <x v="6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0:04:00"/>
    <b v="0"/>
    <n v="2"/>
    <b v="0"/>
    <s v="theater/plays"/>
    <n v="2.9999999999999997E-4"/>
    <n v="1.5"/>
    <x v="1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18:00:00"/>
    <b v="0"/>
    <n v="7"/>
    <b v="0"/>
    <s v="theater/plays"/>
    <n v="0.11533333333333333"/>
    <n v="24.714285714285715"/>
    <x v="1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08:25:00"/>
    <b v="0"/>
    <n v="16"/>
    <b v="0"/>
    <s v="theater/plays"/>
    <n v="0.67333333333333334"/>
    <n v="63.125"/>
    <x v="1"/>
    <x v="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15:08:00"/>
    <b v="0"/>
    <n v="4"/>
    <b v="0"/>
    <s v="theater/plays"/>
    <n v="0.153"/>
    <n v="38.25"/>
    <x v="1"/>
    <x v="6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8T22:14:56"/>
    <b v="0"/>
    <n v="4"/>
    <b v="0"/>
    <s v="theater/plays"/>
    <n v="8.666666666666667E-2"/>
    <n v="16.25"/>
    <x v="1"/>
    <x v="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3:37:22"/>
    <b v="0"/>
    <n v="4"/>
    <b v="0"/>
    <s v="theater/plays"/>
    <n v="2.2499999999999998E-3"/>
    <n v="33.75"/>
    <x v="1"/>
    <x v="6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3:09:57"/>
    <b v="0"/>
    <n v="3"/>
    <b v="0"/>
    <s v="theater/plays"/>
    <n v="3.0833333333333334E-2"/>
    <n v="61.666666666666664"/>
    <x v="1"/>
    <x v="6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15:29:37"/>
    <b v="0"/>
    <n v="36"/>
    <b v="0"/>
    <s v="theater/plays"/>
    <n v="0.37412499999999999"/>
    <n v="83.138888888888886"/>
    <x v="1"/>
    <x v="6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4T23:35:00"/>
    <b v="0"/>
    <n v="1"/>
    <b v="0"/>
    <s v="theater/plays"/>
    <n v="6.666666666666667E-5"/>
    <n v="1"/>
    <x v="1"/>
    <x v="6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1:04:09"/>
    <b v="0"/>
    <n v="7"/>
    <b v="0"/>
    <s v="theater/plays"/>
    <n v="0.1"/>
    <n v="142.85714285714286"/>
    <x v="1"/>
    <x v="6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17:59:00"/>
    <b v="0"/>
    <n v="27"/>
    <b v="0"/>
    <s v="theater/plays"/>
    <n v="0.36359999999999998"/>
    <n v="33.666666666666664"/>
    <x v="1"/>
    <x v="6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18:38:29"/>
    <b v="0"/>
    <n v="1"/>
    <b v="0"/>
    <s v="theater/plays"/>
    <n v="3.3333333333333335E-3"/>
    <n v="5"/>
    <x v="1"/>
    <x v="6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06:19:12"/>
    <b v="0"/>
    <n v="0"/>
    <b v="0"/>
    <s v="theater/plays"/>
    <n v="0"/>
    <e v="#DIV/0!"/>
    <x v="1"/>
    <x v="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07:39:21"/>
    <b v="0"/>
    <n v="1"/>
    <b v="0"/>
    <s v="theater/plays"/>
    <n v="2.8571428571428571E-3"/>
    <n v="10"/>
    <x v="1"/>
    <x v="6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1:00:00"/>
    <b v="0"/>
    <n v="3"/>
    <b v="0"/>
    <s v="theater/plays"/>
    <n v="2E-3"/>
    <n v="40"/>
    <x v="1"/>
    <x v="6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7T19:00:00"/>
    <b v="0"/>
    <n v="3"/>
    <b v="0"/>
    <s v="theater/plays"/>
    <n v="1.7999999999999999E-2"/>
    <n v="30"/>
    <x v="1"/>
    <x v="6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05:17:40"/>
    <b v="0"/>
    <n v="3"/>
    <b v="0"/>
    <s v="theater/plays"/>
    <n v="5.3999999999999999E-2"/>
    <n v="45"/>
    <x v="1"/>
    <x v="6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3:00:00"/>
    <b v="0"/>
    <n v="0"/>
    <b v="0"/>
    <s v="theater/plays"/>
    <n v="0"/>
    <e v="#DIV/0!"/>
    <x v="1"/>
    <x v="6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18:00:00"/>
    <b v="0"/>
    <n v="6"/>
    <b v="0"/>
    <s v="theater/plays"/>
    <n v="8.1333333333333327E-2"/>
    <n v="10.166666666666666"/>
    <x v="1"/>
    <x v="6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18:31:11"/>
    <b v="0"/>
    <n v="17"/>
    <b v="0"/>
    <s v="theater/plays"/>
    <n v="0.12034782608695652"/>
    <n v="81.411764705882348"/>
    <x v="1"/>
    <x v="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18:02:02"/>
    <b v="0"/>
    <n v="40"/>
    <b v="0"/>
    <s v="theater/plays"/>
    <n v="0.15266666666666667"/>
    <n v="57.25"/>
    <x v="1"/>
    <x v="6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15:53:59"/>
    <b v="0"/>
    <n v="3"/>
    <b v="0"/>
    <s v="theater/plays"/>
    <n v="0.1"/>
    <n v="5"/>
    <x v="1"/>
    <x v="6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6T21:02:28"/>
    <b v="0"/>
    <n v="1"/>
    <b v="0"/>
    <s v="theater/plays"/>
    <n v="3.0000000000000001E-3"/>
    <n v="15"/>
    <x v="1"/>
    <x v="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1:25:04"/>
    <b v="0"/>
    <n v="2"/>
    <b v="0"/>
    <s v="theater/plays"/>
    <n v="0.01"/>
    <n v="12.5"/>
    <x v="1"/>
    <x v="6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5T23:59:00"/>
    <b v="0"/>
    <n v="7"/>
    <b v="0"/>
    <s v="theater/plays"/>
    <n v="0.13020000000000001"/>
    <n v="93"/>
    <x v="1"/>
    <x v="6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4:51:05"/>
    <b v="0"/>
    <n v="14"/>
    <b v="0"/>
    <s v="theater/plays"/>
    <n v="2.265E-2"/>
    <n v="32.357142857142854"/>
    <x v="1"/>
    <x v="6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1:00:00"/>
    <b v="0"/>
    <n v="0"/>
    <b v="0"/>
    <s v="theater/plays"/>
    <n v="0"/>
    <e v="#DIV/0!"/>
    <x v="1"/>
    <x v="6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5T22:38:27"/>
    <b v="0"/>
    <n v="0"/>
    <b v="0"/>
    <s v="theater/plays"/>
    <n v="0"/>
    <e v="#DIV/0!"/>
    <x v="1"/>
    <x v="6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5T22:02:44"/>
    <b v="0"/>
    <n v="1"/>
    <b v="0"/>
    <s v="theater/plays"/>
    <n v="8.3333333333333331E-5"/>
    <n v="1"/>
    <x v="1"/>
    <x v="6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6T19:43:00"/>
    <b v="0"/>
    <n v="12"/>
    <b v="0"/>
    <s v="theater/plays"/>
    <n v="0.15742857142857142"/>
    <n v="91.833333333333329"/>
    <x v="1"/>
    <x v="6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08:00:00"/>
    <b v="0"/>
    <n v="12"/>
    <b v="0"/>
    <s v="theater/plays"/>
    <n v="0.11"/>
    <n v="45.833333333333336"/>
    <x v="1"/>
    <x v="6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0:45:46"/>
    <b v="0"/>
    <n v="23"/>
    <b v="0"/>
    <s v="theater/plays"/>
    <n v="0.43833333333333335"/>
    <n v="57.173913043478258"/>
    <x v="1"/>
    <x v="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2:18:40"/>
    <b v="0"/>
    <n v="0"/>
    <b v="0"/>
    <s v="theater/plays"/>
    <n v="0"/>
    <e v="#DIV/0!"/>
    <x v="1"/>
    <x v="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0:09:20"/>
    <b v="0"/>
    <n v="10"/>
    <b v="0"/>
    <s v="theater/plays"/>
    <n v="0.86135181975736563"/>
    <n v="248.5"/>
    <x v="1"/>
    <x v="6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16:44:14"/>
    <b v="0"/>
    <n v="5"/>
    <b v="0"/>
    <s v="theater/plays"/>
    <n v="0.12196620583717357"/>
    <n v="79.400000000000006"/>
    <x v="1"/>
    <x v="6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6T23:30:00"/>
    <b v="0"/>
    <n v="1"/>
    <b v="0"/>
    <s v="theater/plays"/>
    <n v="1E-3"/>
    <n v="5"/>
    <x v="1"/>
    <x v="6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06:49:11"/>
    <b v="0"/>
    <n v="2"/>
    <b v="0"/>
    <s v="theater/plays"/>
    <n v="2.2000000000000001E-3"/>
    <n v="5.5"/>
    <x v="1"/>
    <x v="6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4T20:00:00"/>
    <b v="0"/>
    <n v="2"/>
    <b v="0"/>
    <s v="theater/plays"/>
    <n v="9.0909090909090905E-3"/>
    <n v="25"/>
    <x v="1"/>
    <x v="6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16:41:54"/>
    <b v="0"/>
    <n v="0"/>
    <b v="0"/>
    <s v="theater/plays"/>
    <n v="0"/>
    <e v="#DIV/0!"/>
    <x v="1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1:50:00"/>
    <b v="0"/>
    <n v="13"/>
    <b v="0"/>
    <s v="theater/plays"/>
    <n v="0.35639999999999999"/>
    <n v="137.07692307692307"/>
    <x v="1"/>
    <x v="6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0:54:35"/>
    <b v="0"/>
    <n v="0"/>
    <b v="0"/>
    <s v="theater/plays"/>
    <n v="0"/>
    <e v="#DIV/0!"/>
    <x v="1"/>
    <x v="6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4:14:28"/>
    <b v="0"/>
    <n v="1"/>
    <b v="0"/>
    <s v="theater/plays"/>
    <n v="2.5000000000000001E-3"/>
    <n v="5"/>
    <x v="1"/>
    <x v="6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3:00:00"/>
    <b v="0"/>
    <n v="5"/>
    <b v="0"/>
    <s v="theater/plays"/>
    <n v="3.2500000000000001E-2"/>
    <n v="39"/>
    <x v="1"/>
    <x v="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1T22:25:44"/>
    <b v="0"/>
    <n v="2"/>
    <b v="0"/>
    <s v="theater/plays"/>
    <n v="3.3666666666666664E-2"/>
    <n v="50.5"/>
    <x v="1"/>
    <x v="6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2:48:43"/>
    <b v="0"/>
    <n v="0"/>
    <b v="0"/>
    <s v="theater/plays"/>
    <n v="0"/>
    <e v="#DIV/0!"/>
    <x v="1"/>
    <x v="6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0T21:53:41"/>
    <b v="0"/>
    <n v="32"/>
    <b v="0"/>
    <s v="theater/plays"/>
    <n v="0.15770000000000001"/>
    <n v="49.28125"/>
    <x v="1"/>
    <x v="6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3:35:00"/>
    <b v="0"/>
    <n v="1"/>
    <b v="0"/>
    <s v="theater/plays"/>
    <n v="6.2500000000000003E-3"/>
    <n v="25"/>
    <x v="1"/>
    <x v="6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3:49:02"/>
    <b v="0"/>
    <n v="1"/>
    <b v="0"/>
    <s v="theater/plays"/>
    <n v="5.0000000000000004E-6"/>
    <n v="1"/>
    <x v="1"/>
    <x v="6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3:58:10"/>
    <b v="0"/>
    <n v="1"/>
    <b v="0"/>
    <s v="theater/plays"/>
    <n v="9.6153846153846159E-4"/>
    <n v="25"/>
    <x v="1"/>
    <x v="6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18:29:00"/>
    <b v="0"/>
    <n v="0"/>
    <b v="0"/>
    <s v="theater/plays"/>
    <n v="0"/>
    <e v="#DIV/0!"/>
    <x v="1"/>
    <x v="6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0:37:44"/>
    <b v="0"/>
    <n v="0"/>
    <b v="0"/>
    <s v="theater/plays"/>
    <n v="0"/>
    <e v="#DIV/0!"/>
    <x v="1"/>
    <x v="6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16:22:21"/>
    <b v="0"/>
    <n v="8"/>
    <b v="0"/>
    <s v="theater/plays"/>
    <n v="0.24285714285714285"/>
    <n v="53.125"/>
    <x v="1"/>
    <x v="6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4T19:20:00"/>
    <b v="0"/>
    <n v="0"/>
    <b v="0"/>
    <s v="theater/plays"/>
    <n v="0"/>
    <e v="#DIV/0!"/>
    <x v="1"/>
    <x v="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18:25:54"/>
    <b v="0"/>
    <n v="1"/>
    <b v="0"/>
    <s v="theater/plays"/>
    <n v="2.5000000000000001E-4"/>
    <n v="7"/>
    <x v="1"/>
    <x v="6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09:00:00"/>
    <b v="0"/>
    <n v="16"/>
    <b v="0"/>
    <s v="theater/plays"/>
    <n v="0.32050000000000001"/>
    <n v="40.0625"/>
    <x v="1"/>
    <x v="6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3:55:56"/>
    <b v="0"/>
    <n v="12"/>
    <b v="0"/>
    <s v="theater/plays"/>
    <n v="0.24333333333333335"/>
    <n v="24.333333333333332"/>
    <x v="1"/>
    <x v="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15:17:36"/>
    <b v="0"/>
    <n v="4"/>
    <b v="0"/>
    <s v="theater/plays"/>
    <n v="1.4999999999999999E-2"/>
    <n v="11.25"/>
    <x v="1"/>
    <x v="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16:23:30"/>
    <b v="0"/>
    <n v="2"/>
    <b v="0"/>
    <s v="theater/plays"/>
    <n v="4.1999999999999997E-3"/>
    <n v="10.5"/>
    <x v="1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09:54:54"/>
    <b v="0"/>
    <n v="3"/>
    <b v="0"/>
    <s v="theater/plays"/>
    <n v="3.214285714285714E-2"/>
    <n v="15"/>
    <x v="1"/>
    <x v="6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7T23:41:57"/>
    <b v="0"/>
    <n v="0"/>
    <b v="0"/>
    <s v="theater/plays"/>
    <n v="0"/>
    <e v="#DIV/0!"/>
    <x v="1"/>
    <x v="6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1:19:46"/>
    <b v="0"/>
    <n v="3"/>
    <b v="0"/>
    <s v="theater/plays"/>
    <n v="6.3E-2"/>
    <n v="42"/>
    <x v="1"/>
    <x v="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3T23:39:40"/>
    <b v="0"/>
    <n v="4"/>
    <b v="0"/>
    <s v="theater/plays"/>
    <n v="0.14249999999999999"/>
    <n v="71.25"/>
    <x v="1"/>
    <x v="6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3T21:59:00"/>
    <b v="0"/>
    <n v="2"/>
    <b v="0"/>
    <s v="theater/plays"/>
    <n v="6.0000000000000001E-3"/>
    <n v="22.5"/>
    <x v="1"/>
    <x v="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1:58:27"/>
    <b v="0"/>
    <n v="10"/>
    <b v="0"/>
    <s v="theater/plays"/>
    <n v="0.2411764705882353"/>
    <n v="41"/>
    <x v="1"/>
    <x v="6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4:34:33"/>
    <b v="0"/>
    <n v="11"/>
    <b v="0"/>
    <s v="theater/plays"/>
    <n v="0.10539999999999999"/>
    <n v="47.909090909090907"/>
    <x v="1"/>
    <x v="6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8T22:55:00"/>
    <b v="0"/>
    <n v="6"/>
    <b v="0"/>
    <s v="theater/plays"/>
    <n v="7.4690265486725665E-2"/>
    <n v="35.166666666666664"/>
    <x v="1"/>
    <x v="6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15:43:31"/>
    <b v="0"/>
    <n v="2"/>
    <b v="0"/>
    <s v="theater/plays"/>
    <n v="7.3333333333333334E-4"/>
    <n v="5.5"/>
    <x v="1"/>
    <x v="6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07:52:06"/>
    <b v="0"/>
    <n v="6"/>
    <b v="0"/>
    <s v="theater/plays"/>
    <n v="9.7142857142857135E-3"/>
    <n v="22.666666666666668"/>
    <x v="1"/>
    <x v="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5T20:37:14"/>
    <b v="0"/>
    <n v="8"/>
    <b v="0"/>
    <s v="theater/plays"/>
    <n v="0.21099999999999999"/>
    <n v="26.375"/>
    <x v="1"/>
    <x v="6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8T23:00:00"/>
    <b v="0"/>
    <n v="37"/>
    <b v="0"/>
    <s v="theater/plays"/>
    <n v="0.78100000000000003"/>
    <n v="105.54054054054055"/>
    <x v="1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08:07:28"/>
    <b v="0"/>
    <n v="11"/>
    <b v="0"/>
    <s v="theater/plays"/>
    <n v="0.32"/>
    <n v="29.09090909090909"/>
    <x v="1"/>
    <x v="6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15:48:18"/>
    <b v="0"/>
    <n v="0"/>
    <b v="0"/>
    <s v="theater/plays"/>
    <n v="0"/>
    <e v="#DIV/0!"/>
    <x v="1"/>
    <x v="6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2:00:00"/>
    <b v="0"/>
    <n v="10"/>
    <b v="0"/>
    <s v="theater/plays"/>
    <n v="0.47692307692307695"/>
    <n v="62"/>
    <x v="1"/>
    <x v="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3:55:32"/>
    <b v="0"/>
    <n v="6"/>
    <b v="0"/>
    <s v="theater/plays"/>
    <n v="1.4500000000000001E-2"/>
    <n v="217.5"/>
    <x v="1"/>
    <x v="6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0:25:53"/>
    <b v="0"/>
    <n v="8"/>
    <b v="0"/>
    <s v="theater/plays"/>
    <n v="0.107"/>
    <n v="26.75"/>
    <x v="1"/>
    <x v="6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15:00:00"/>
    <b v="0"/>
    <n v="6"/>
    <b v="0"/>
    <s v="theater/plays"/>
    <n v="1.8333333333333333E-2"/>
    <n v="18.333333333333332"/>
    <x v="1"/>
    <x v="6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09:22:27"/>
    <b v="0"/>
    <n v="7"/>
    <b v="0"/>
    <s v="theater/plays"/>
    <n v="0.18"/>
    <n v="64.285714285714292"/>
    <x v="1"/>
    <x v="6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6T23:19:09"/>
    <b v="0"/>
    <n v="7"/>
    <b v="0"/>
    <s v="theater/plays"/>
    <n v="4.0833333333333333E-2"/>
    <n v="175"/>
    <x v="1"/>
    <x v="6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4:26:20"/>
    <b v="0"/>
    <n v="5"/>
    <b v="0"/>
    <s v="theater/plays"/>
    <n v="0.2"/>
    <n v="34"/>
    <x v="1"/>
    <x v="6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1:59:00"/>
    <b v="0"/>
    <n v="46"/>
    <b v="0"/>
    <s v="theater/plays"/>
    <n v="0.34802513464991025"/>
    <n v="84.282608695652172"/>
    <x v="1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7T19:00:00"/>
    <b v="0"/>
    <n v="10"/>
    <b v="0"/>
    <s v="theater/plays"/>
    <n v="6.3333333333333339E-2"/>
    <n v="9.5"/>
    <x v="1"/>
    <x v="6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16:05:00"/>
    <b v="0"/>
    <n v="19"/>
    <b v="0"/>
    <s v="theater/plays"/>
    <n v="0.32050000000000001"/>
    <n v="33.736842105263158"/>
    <x v="1"/>
    <x v="6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08:04:00"/>
    <b v="0"/>
    <n v="13"/>
    <b v="0"/>
    <s v="theater/plays"/>
    <n v="9.7600000000000006E-2"/>
    <n v="37.53846153846154"/>
    <x v="1"/>
    <x v="6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17:11:30"/>
    <b v="0"/>
    <n v="13"/>
    <b v="0"/>
    <s v="theater/plays"/>
    <n v="0.3775"/>
    <n v="11.615384615384615"/>
    <x v="1"/>
    <x v="6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8T20:56:53"/>
    <b v="0"/>
    <n v="4"/>
    <b v="0"/>
    <s v="theater/plays"/>
    <n v="2.1333333333333333E-2"/>
    <n v="8"/>
    <x v="1"/>
    <x v="6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3:59:41"/>
    <b v="0"/>
    <n v="0"/>
    <b v="0"/>
    <s v="theater/plays"/>
    <n v="0"/>
    <e v="#DIV/0!"/>
    <x v="1"/>
    <x v="6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1:08:13"/>
    <b v="0"/>
    <n v="3"/>
    <b v="0"/>
    <s v="theater/plays"/>
    <n v="4.1818181818181817E-2"/>
    <n v="23"/>
    <x v="1"/>
    <x v="6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0:28:02"/>
    <b v="0"/>
    <n v="1"/>
    <b v="0"/>
    <s v="theater/plays"/>
    <n v="0.2"/>
    <n v="100"/>
    <x v="1"/>
    <x v="6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18:34:19"/>
    <b v="0"/>
    <n v="9"/>
    <b v="0"/>
    <s v="theater/plays"/>
    <n v="5.4100000000000002E-2"/>
    <n v="60.111111111111114"/>
    <x v="1"/>
    <x v="6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15:45:12"/>
    <b v="0"/>
    <n v="1"/>
    <b v="0"/>
    <s v="theater/plays"/>
    <n v="6.0000000000000002E-5"/>
    <n v="3"/>
    <x v="1"/>
    <x v="6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4:21:30"/>
    <b v="0"/>
    <n v="1"/>
    <b v="0"/>
    <s v="theater/plays"/>
    <n v="2.5000000000000001E-3"/>
    <n v="5"/>
    <x v="1"/>
    <x v="6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06:27:00"/>
    <b v="0"/>
    <n v="4"/>
    <b v="0"/>
    <s v="theater/plays"/>
    <n v="0.35"/>
    <n v="17.5"/>
    <x v="1"/>
    <x v="6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1:04:00"/>
    <b v="0"/>
    <n v="17"/>
    <b v="0"/>
    <s v="theater/plays"/>
    <n v="0.16566666666666666"/>
    <n v="29.235294117647058"/>
    <x v="1"/>
    <x v="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3:23:41"/>
    <b v="0"/>
    <n v="0"/>
    <b v="0"/>
    <s v="theater/plays"/>
    <n v="0"/>
    <e v="#DIV/0!"/>
    <x v="1"/>
    <x v="6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17:07:06"/>
    <b v="0"/>
    <n v="12"/>
    <b v="0"/>
    <s v="theater/plays"/>
    <n v="0.57199999999999995"/>
    <n v="59.583333333333336"/>
    <x v="1"/>
    <x v="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4:51:49"/>
    <b v="0"/>
    <n v="14"/>
    <b v="0"/>
    <s v="theater/plays"/>
    <n v="0.16514285714285715"/>
    <n v="82.571428571428569"/>
    <x v="1"/>
    <x v="6"/>
    <x v="3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09:29:18"/>
    <b v="0"/>
    <n v="1"/>
    <b v="0"/>
    <s v="theater/plays"/>
    <n v="1.25E-3"/>
    <n v="10"/>
    <x v="1"/>
    <x v="6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4:00:00"/>
    <b v="0"/>
    <n v="14"/>
    <b v="0"/>
    <s v="theater/plays"/>
    <n v="0.3775"/>
    <n v="32.357142857142854"/>
    <x v="1"/>
    <x v="6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6T20:02:41"/>
    <b v="0"/>
    <n v="4"/>
    <b v="0"/>
    <s v="theater/plays"/>
    <n v="1.84E-2"/>
    <n v="5.75"/>
    <x v="1"/>
    <x v="6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09:05:47"/>
    <b v="0"/>
    <n v="2"/>
    <b v="0"/>
    <s v="theater/plays"/>
    <n v="0.10050000000000001"/>
    <n v="100.5"/>
    <x v="1"/>
    <x v="6"/>
    <x v="0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7T22:54:17"/>
    <b v="0"/>
    <n v="1"/>
    <b v="0"/>
    <s v="theater/plays"/>
    <n v="2E-3"/>
    <n v="1"/>
    <x v="1"/>
    <x v="6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4:23:05"/>
    <b v="0"/>
    <n v="2"/>
    <b v="0"/>
    <s v="theater/plays"/>
    <n v="1.3333333333333334E-2"/>
    <n v="20"/>
    <x v="1"/>
    <x v="6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3:33:07"/>
    <b v="0"/>
    <n v="1"/>
    <b v="0"/>
    <s v="theater/plays"/>
    <n v="6.666666666666667E-5"/>
    <n v="2"/>
    <x v="1"/>
    <x v="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1:28:00"/>
    <b v="0"/>
    <n v="1"/>
    <b v="0"/>
    <s v="theater/plays"/>
    <n v="2.5000000000000001E-3"/>
    <n v="5"/>
    <x v="1"/>
    <x v="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18:08:27"/>
    <b v="0"/>
    <n v="4"/>
    <b v="0"/>
    <s v="theater/plays"/>
    <n v="0.06"/>
    <n v="15"/>
    <x v="1"/>
    <x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1:49:20"/>
    <b v="0"/>
    <n v="3"/>
    <b v="0"/>
    <s v="theater/plays"/>
    <n v="3.8860103626943004E-2"/>
    <n v="25"/>
    <x v="1"/>
    <x v="6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3:29:26"/>
    <b v="0"/>
    <n v="38"/>
    <b v="0"/>
    <s v="theater/plays"/>
    <n v="0.24194444444444443"/>
    <n v="45.842105263157897"/>
    <x v="1"/>
    <x v="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08:04:38"/>
    <b v="0"/>
    <n v="4"/>
    <b v="0"/>
    <s v="theater/plays"/>
    <n v="7.5999999999999998E-2"/>
    <n v="4.75"/>
    <x v="1"/>
    <x v="6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08:04:09"/>
    <b v="0"/>
    <n v="0"/>
    <b v="0"/>
    <s v="theater/plays"/>
    <n v="0"/>
    <e v="#DIV/0!"/>
    <x v="1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2:13:43"/>
    <b v="0"/>
    <n v="2"/>
    <b v="0"/>
    <s v="theater/plays"/>
    <n v="1.2999999999999999E-2"/>
    <n v="13"/>
    <x v="1"/>
    <x v="6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0:54:29"/>
    <b v="0"/>
    <n v="0"/>
    <b v="0"/>
    <s v="theater/plays"/>
    <n v="0"/>
    <e v="#DIV/0!"/>
    <x v="1"/>
    <x v="6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3:44:23"/>
    <b v="0"/>
    <n v="1"/>
    <b v="0"/>
    <s v="theater/plays"/>
    <n v="1.4285714285714287E-4"/>
    <n v="1"/>
    <x v="1"/>
    <x v="6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15:56:40"/>
    <b v="0"/>
    <n v="7"/>
    <b v="0"/>
    <s v="theater/plays"/>
    <n v="0.14000000000000001"/>
    <n v="10"/>
    <x v="1"/>
    <x v="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1:07:54"/>
    <b v="0"/>
    <n v="2"/>
    <b v="0"/>
    <s v="theater/plays"/>
    <n v="1.0500000000000001E-2"/>
    <n v="52.5"/>
    <x v="1"/>
    <x v="6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16:51:48"/>
    <b v="0"/>
    <n v="4"/>
    <b v="0"/>
    <s v="theater/plays"/>
    <n v="8.666666666666667E-2"/>
    <n v="32.5"/>
    <x v="1"/>
    <x v="6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1:28:00"/>
    <b v="0"/>
    <n v="4"/>
    <b v="0"/>
    <s v="theater/plays"/>
    <n v="8.2857142857142851E-3"/>
    <n v="7.25"/>
    <x v="1"/>
    <x v="6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3T22:34:59"/>
    <b v="0"/>
    <n v="3"/>
    <b v="0"/>
    <s v="theater/plays"/>
    <n v="0.16666666666666666"/>
    <n v="33.333333333333336"/>
    <x v="1"/>
    <x v="6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16:52:38"/>
    <b v="0"/>
    <n v="2"/>
    <b v="0"/>
    <s v="theater/plays"/>
    <n v="8.3333333333333332E-3"/>
    <n v="62.5"/>
    <x v="1"/>
    <x v="6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1-31T21:54:00"/>
    <b v="0"/>
    <n v="197"/>
    <b v="0"/>
    <s v="theater/plays"/>
    <n v="0.69561111111111107"/>
    <n v="63.558375634517766"/>
    <x v="1"/>
    <x v="6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17:59:23"/>
    <b v="0"/>
    <n v="0"/>
    <b v="0"/>
    <s v="theater/plays"/>
    <n v="0"/>
    <e v="#DIV/0!"/>
    <x v="1"/>
    <x v="6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1:04:57"/>
    <b v="0"/>
    <n v="1"/>
    <b v="0"/>
    <s v="theater/plays"/>
    <n v="1.2500000000000001E-2"/>
    <n v="10"/>
    <x v="1"/>
    <x v="6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0:42:16"/>
    <b v="0"/>
    <n v="4"/>
    <b v="0"/>
    <s v="theater/plays"/>
    <n v="0.05"/>
    <n v="62.5"/>
    <x v="1"/>
    <x v="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1:43:59"/>
    <b v="0"/>
    <n v="0"/>
    <b v="0"/>
    <s v="theater/plays"/>
    <n v="0"/>
    <e v="#DIV/0!"/>
    <x v="1"/>
    <x v="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2T20:00:00"/>
    <b v="0"/>
    <n v="7"/>
    <b v="0"/>
    <s v="theater/plays"/>
    <n v="7.166666666666667E-2"/>
    <n v="30.714285714285715"/>
    <x v="1"/>
    <x v="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17:31:40"/>
    <b v="0"/>
    <n v="11"/>
    <b v="0"/>
    <s v="theater/plays"/>
    <n v="0.28050000000000003"/>
    <n v="51"/>
    <x v="1"/>
    <x v="6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3T19:36:10"/>
    <b v="0"/>
    <n v="0"/>
    <b v="0"/>
    <s v="theater/plays"/>
    <n v="0"/>
    <e v="#DIV/0!"/>
    <x v="1"/>
    <x v="6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3:49:00"/>
    <b v="0"/>
    <n v="6"/>
    <b v="0"/>
    <s v="theater/plays"/>
    <n v="0.16"/>
    <n v="66.666666666666671"/>
    <x v="1"/>
    <x v="6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0:02:44"/>
    <b v="0"/>
    <n v="0"/>
    <b v="0"/>
    <s v="theater/plays"/>
    <n v="0"/>
    <e v="#DIV/0!"/>
    <x v="1"/>
    <x v="6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15:25:16"/>
    <b v="0"/>
    <n v="7"/>
    <b v="0"/>
    <s v="theater/plays"/>
    <n v="6.8287037037037035E-2"/>
    <n v="59"/>
    <x v="1"/>
    <x v="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4:00:00"/>
    <b v="0"/>
    <n v="94"/>
    <b v="0"/>
    <s v="theater/plays"/>
    <n v="0.25698702928870293"/>
    <n v="65.340319148936175"/>
    <x v="1"/>
    <x v="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16:44:10"/>
    <b v="0"/>
    <n v="2"/>
    <b v="0"/>
    <s v="theater/plays"/>
    <n v="1.4814814814814815E-2"/>
    <n v="100"/>
    <x v="1"/>
    <x v="6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16:11:27"/>
    <b v="0"/>
    <n v="25"/>
    <b v="0"/>
    <s v="theater/plays"/>
    <n v="0.36849999999999999"/>
    <n v="147.4"/>
    <x v="1"/>
    <x v="6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17:30:00"/>
    <b v="0"/>
    <n v="17"/>
    <b v="0"/>
    <s v="theater/plays"/>
    <n v="0.47049999999999997"/>
    <n v="166.05882352941177"/>
    <x v="1"/>
    <x v="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09:25:00"/>
    <b v="0"/>
    <n v="2"/>
    <b v="0"/>
    <s v="theater/plays"/>
    <n v="0.11428571428571428"/>
    <n v="40"/>
    <x v="1"/>
    <x v="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4:10:10"/>
    <b v="0"/>
    <n v="4"/>
    <b v="0"/>
    <s v="theater/plays"/>
    <n v="0.12039999999999999"/>
    <n v="75.25"/>
    <x v="1"/>
    <x v="6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0:59:00"/>
    <b v="0"/>
    <n v="5"/>
    <b v="0"/>
    <s v="theater/plays"/>
    <n v="0.6"/>
    <n v="60"/>
    <x v="1"/>
    <x v="6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7T22:00:00"/>
    <b v="0"/>
    <n v="2"/>
    <b v="0"/>
    <s v="theater/plays"/>
    <n v="0.3125"/>
    <n v="1250"/>
    <x v="1"/>
    <x v="6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06:22:34"/>
    <b v="0"/>
    <n v="2"/>
    <b v="0"/>
    <s v="theater/plays"/>
    <n v="4.1999999999999997E-3"/>
    <n v="10.5"/>
    <x v="1"/>
    <x v="6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4:16:00"/>
    <b v="0"/>
    <n v="3"/>
    <b v="0"/>
    <s v="theater/plays"/>
    <n v="2.0999999999999999E-3"/>
    <n v="7"/>
    <x v="1"/>
    <x v="6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17:58:45"/>
    <b v="0"/>
    <n v="0"/>
    <b v="0"/>
    <s v="theater/plays"/>
    <n v="0"/>
    <e v="#DIV/0!"/>
    <x v="1"/>
    <x v="6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0:00:00"/>
    <b v="0"/>
    <n v="4"/>
    <b v="0"/>
    <s v="theater/plays"/>
    <n v="0.375"/>
    <n v="56.25"/>
    <x v="1"/>
    <x v="6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0T23:49:49"/>
    <b v="0"/>
    <n v="1"/>
    <b v="0"/>
    <s v="theater/plays"/>
    <n v="2.0000000000000001E-4"/>
    <n v="1"/>
    <x v="1"/>
    <x v="6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0:36:50"/>
    <b v="0"/>
    <n v="12"/>
    <b v="0"/>
    <s v="theater/plays"/>
    <n v="8.2142857142857142E-2"/>
    <n v="38.333333333333336"/>
    <x v="1"/>
    <x v="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0T20:00:00"/>
    <b v="0"/>
    <n v="4"/>
    <b v="0"/>
    <s v="theater/plays"/>
    <n v="2.1999999999999999E-2"/>
    <n v="27.5"/>
    <x v="1"/>
    <x v="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06:13:07"/>
    <b v="0"/>
    <n v="91"/>
    <b v="0"/>
    <s v="theater/plays"/>
    <n v="0.17652941176470588"/>
    <n v="32.978021978021978"/>
    <x v="1"/>
    <x v="6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18:00:15"/>
    <b v="0"/>
    <n v="1"/>
    <b v="0"/>
    <s v="theater/plays"/>
    <n v="8.0000000000000004E-4"/>
    <n v="16"/>
    <x v="1"/>
    <x v="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0:16:31"/>
    <b v="0"/>
    <n v="1"/>
    <b v="0"/>
    <s v="theater/plays"/>
    <n v="6.6666666666666664E-4"/>
    <n v="1"/>
    <x v="1"/>
    <x v="6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1:53:00"/>
    <b v="0"/>
    <n v="0"/>
    <b v="0"/>
    <s v="theater/plays"/>
    <n v="0"/>
    <e v="#DIV/0!"/>
    <x v="1"/>
    <x v="6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16:05:16"/>
    <b v="0"/>
    <n v="13"/>
    <b v="0"/>
    <s v="theater/plays"/>
    <n v="0.37533333333333335"/>
    <n v="86.615384615384613"/>
    <x v="1"/>
    <x v="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15:00:00"/>
    <b v="0"/>
    <n v="2"/>
    <b v="0"/>
    <s v="theater/plays"/>
    <n v="0.22"/>
    <n v="55"/>
    <x v="1"/>
    <x v="6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09-30T23:00:00"/>
    <b v="0"/>
    <n v="0"/>
    <b v="0"/>
    <s v="theater/plays"/>
    <n v="0"/>
    <e v="#DIV/0!"/>
    <x v="1"/>
    <x v="6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0:33:51"/>
    <b v="0"/>
    <n v="21"/>
    <b v="0"/>
    <s v="theater/plays"/>
    <n v="0.1762"/>
    <n v="41.952380952380949"/>
    <x v="1"/>
    <x v="6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4:59:00"/>
    <b v="0"/>
    <n v="9"/>
    <b v="0"/>
    <s v="theater/plays"/>
    <n v="0.53"/>
    <n v="88.333333333333329"/>
    <x v="1"/>
    <x v="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18:00:00"/>
    <b v="0"/>
    <n v="6"/>
    <b v="0"/>
    <s v="theater/plays"/>
    <n v="0.22142857142857142"/>
    <n v="129.16666666666666"/>
    <x v="1"/>
    <x v="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3-31T22:59:00"/>
    <b v="0"/>
    <n v="4"/>
    <b v="0"/>
    <s v="theater/plays"/>
    <n v="2.5333333333333333E-2"/>
    <n v="23.75"/>
    <x v="1"/>
    <x v="6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5T22:00:00"/>
    <b v="0"/>
    <n v="7"/>
    <b v="0"/>
    <s v="theater/plays"/>
    <n v="2.5000000000000001E-2"/>
    <n v="35.714285714285715"/>
    <x v="1"/>
    <x v="6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1:00:00"/>
    <b v="0"/>
    <n v="5"/>
    <b v="0"/>
    <s v="theater/plays"/>
    <n v="2.8500000000000001E-2"/>
    <n v="57"/>
    <x v="1"/>
    <x v="6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0T21:23:43"/>
    <b v="0"/>
    <n v="0"/>
    <b v="0"/>
    <s v="theater/plays"/>
    <n v="0"/>
    <e v="#DIV/0!"/>
    <x v="1"/>
    <x v="6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2:44:28"/>
    <b v="0"/>
    <n v="3"/>
    <b v="0"/>
    <s v="theater/plays"/>
    <n v="2.4500000000000001E-2"/>
    <n v="163.33333333333334"/>
    <x v="1"/>
    <x v="6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1:21:24"/>
    <b v="0"/>
    <n v="9"/>
    <b v="0"/>
    <s v="theater/plays"/>
    <n v="1.4210526315789474E-2"/>
    <n v="15"/>
    <x v="1"/>
    <x v="6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09:07:06"/>
    <b v="0"/>
    <n v="6"/>
    <b v="0"/>
    <s v="theater/plays"/>
    <n v="0.1925"/>
    <n v="64.166666666666671"/>
    <x v="1"/>
    <x v="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17:50:11"/>
    <b v="0"/>
    <n v="4"/>
    <b v="0"/>
    <s v="theater/plays"/>
    <n v="6.7499999999999999E-3"/>
    <n v="6.75"/>
    <x v="1"/>
    <x v="6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8T19:56:28"/>
    <b v="0"/>
    <n v="1"/>
    <b v="0"/>
    <s v="theater/plays"/>
    <n v="1.6666666666666668E-3"/>
    <n v="25"/>
    <x v="1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7T21:49:10"/>
    <b v="0"/>
    <n v="17"/>
    <b v="0"/>
    <s v="theater/plays"/>
    <n v="0.60899999999999999"/>
    <n v="179.11764705882354"/>
    <x v="1"/>
    <x v="6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18:05:00"/>
    <b v="0"/>
    <n v="1"/>
    <b v="0"/>
    <s v="theater/plays"/>
    <n v="0.01"/>
    <n v="34.950000000000003"/>
    <x v="1"/>
    <x v="6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07:00:00"/>
    <b v="0"/>
    <n v="13"/>
    <b v="0"/>
    <s v="theater/plays"/>
    <n v="0.34399999999999997"/>
    <n v="33.07692307692308"/>
    <x v="1"/>
    <x v="6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2-28T22:00:00"/>
    <b v="0"/>
    <n v="6"/>
    <b v="0"/>
    <s v="theater/plays"/>
    <n v="0.16500000000000001"/>
    <n v="27.5"/>
    <x v="1"/>
    <x v="6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4:18:51"/>
    <b v="0"/>
    <n v="0"/>
    <b v="0"/>
    <s v="theater/plays"/>
    <n v="0"/>
    <e v="#DIV/0!"/>
    <x v="1"/>
    <x v="6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3:35:11"/>
    <b v="0"/>
    <n v="2"/>
    <b v="0"/>
    <s v="theater/plays"/>
    <n v="4.0000000000000001E-3"/>
    <n v="2"/>
    <x v="1"/>
    <x v="6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8T23:00:00"/>
    <b v="0"/>
    <n v="2"/>
    <b v="0"/>
    <s v="theater/plays"/>
    <n v="1.0571428571428572E-2"/>
    <n v="18.5"/>
    <x v="1"/>
    <x v="6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09:16:15"/>
    <b v="0"/>
    <n v="21"/>
    <b v="0"/>
    <s v="theater/plays"/>
    <n v="0.26727272727272727"/>
    <n v="35"/>
    <x v="1"/>
    <x v="6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2:28:00"/>
    <b v="0"/>
    <n v="13"/>
    <b v="0"/>
    <s v="theater/plays"/>
    <n v="0.28799999999999998"/>
    <n v="44.307692307692307"/>
    <x v="1"/>
    <x v="6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4:51:00"/>
    <b v="0"/>
    <n v="0"/>
    <b v="0"/>
    <s v="theater/plays"/>
    <n v="0"/>
    <e v="#DIV/0!"/>
    <x v="1"/>
    <x v="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2:03:14"/>
    <b v="0"/>
    <n v="6"/>
    <b v="0"/>
    <s v="theater/plays"/>
    <n v="8.8999999999999996E-2"/>
    <n v="222.5"/>
    <x v="1"/>
    <x v="6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3:54:02"/>
    <b v="0"/>
    <n v="0"/>
    <b v="0"/>
    <s v="theater/plays"/>
    <n v="0"/>
    <e v="#DIV/0!"/>
    <x v="1"/>
    <x v="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17:32:01"/>
    <b v="0"/>
    <n v="1"/>
    <b v="0"/>
    <s v="theater/plays"/>
    <n v="1.6666666666666668E-3"/>
    <n v="5"/>
    <x v="1"/>
    <x v="6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3:54:00"/>
    <b v="0"/>
    <n v="0"/>
    <b v="0"/>
    <s v="theater/plays"/>
    <n v="0"/>
    <e v="#DIV/0!"/>
    <x v="1"/>
    <x v="6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07:57:05"/>
    <b v="0"/>
    <n v="12"/>
    <b v="0"/>
    <s v="theater/plays"/>
    <n v="0.15737410071942445"/>
    <n v="29.166666666666668"/>
    <x v="1"/>
    <x v="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18:00:00"/>
    <b v="0"/>
    <n v="2"/>
    <b v="0"/>
    <s v="theater/plays"/>
    <n v="0.02"/>
    <n v="1.5"/>
    <x v="1"/>
    <x v="6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3:16:56"/>
    <b v="0"/>
    <n v="6"/>
    <b v="0"/>
    <s v="theater/plays"/>
    <n v="0.21685714285714286"/>
    <n v="126.5"/>
    <x v="1"/>
    <x v="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05:28:26"/>
    <b v="0"/>
    <n v="1"/>
    <b v="0"/>
    <s v="theater/plays"/>
    <n v="3.3333333333333335E-3"/>
    <n v="10"/>
    <x v="1"/>
    <x v="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3T22:59:00"/>
    <b v="0"/>
    <n v="1"/>
    <b v="0"/>
    <s v="theater/plays"/>
    <n v="2.8571428571428571E-3"/>
    <n v="10"/>
    <x v="1"/>
    <x v="6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0T23:00:00"/>
    <b v="0"/>
    <n v="5"/>
    <b v="0"/>
    <s v="theater/plays"/>
    <n v="4.7E-2"/>
    <n v="9.4"/>
    <x v="1"/>
    <x v="6"/>
    <x v="0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2:49:46"/>
    <b v="0"/>
    <n v="0"/>
    <b v="0"/>
    <s v="theater/plays"/>
    <n v="0"/>
    <e v="#DIV/0!"/>
    <x v="1"/>
    <x v="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05:26:00"/>
    <b v="0"/>
    <n v="3"/>
    <b v="0"/>
    <s v="theater/plays"/>
    <n v="0.108"/>
    <n v="72"/>
    <x v="1"/>
    <x v="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2:35:00"/>
    <b v="0"/>
    <n v="8"/>
    <b v="0"/>
    <s v="theater/plays"/>
    <n v="4.8000000000000001E-2"/>
    <n v="30"/>
    <x v="1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0:00:00"/>
    <b v="0"/>
    <n v="3"/>
    <b v="0"/>
    <s v="theater/plays"/>
    <n v="3.2000000000000001E-2"/>
    <n v="10.666666666666666"/>
    <x v="1"/>
    <x v="6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07:09:11"/>
    <b v="0"/>
    <n v="8"/>
    <b v="0"/>
    <s v="theater/plays"/>
    <n v="0.1275"/>
    <n v="25.5"/>
    <x v="1"/>
    <x v="6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4T22:40:47"/>
    <b v="0"/>
    <n v="1"/>
    <b v="0"/>
    <s v="theater/plays"/>
    <n v="1.8181818181818181E-4"/>
    <n v="20"/>
    <x v="1"/>
    <x v="6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4:34:53"/>
    <b v="0"/>
    <n v="4"/>
    <b v="0"/>
    <s v="theater/plays"/>
    <n v="2.4E-2"/>
    <n v="15"/>
    <x v="1"/>
    <x v="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1T23:59:00"/>
    <b v="0"/>
    <n v="8"/>
    <b v="0"/>
    <s v="theater/plays"/>
    <n v="0.36499999999999999"/>
    <n v="91.25"/>
    <x v="1"/>
    <x v="6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8T19:45:50"/>
    <b v="0"/>
    <n v="1"/>
    <b v="0"/>
    <s v="theater/plays"/>
    <n v="2.6666666666666668E-2"/>
    <n v="800"/>
    <x v="1"/>
    <x v="6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3:51:00"/>
    <b v="0"/>
    <n v="5"/>
    <b v="0"/>
    <s v="theater/plays"/>
    <n v="0.11428571428571428"/>
    <n v="80"/>
    <x v="1"/>
    <x v="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18:55:00"/>
    <b v="0"/>
    <n v="0"/>
    <b v="0"/>
    <s v="theater/plays"/>
    <n v="0"/>
    <e v="#DIV/0!"/>
    <x v="1"/>
    <x v="6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2:19:57"/>
    <b v="0"/>
    <n v="0"/>
    <b v="0"/>
    <s v="theater/plays"/>
    <n v="0"/>
    <e v="#DIV/0!"/>
    <x v="1"/>
    <x v="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15:24:33"/>
    <b v="0"/>
    <n v="1"/>
    <b v="0"/>
    <s v="theater/plays"/>
    <n v="1.1111111111111112E-2"/>
    <n v="50"/>
    <x v="1"/>
    <x v="6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4T21:59:50"/>
    <b v="0"/>
    <n v="0"/>
    <b v="0"/>
    <s v="theater/plays"/>
    <n v="0"/>
    <e v="#DIV/0!"/>
    <x v="1"/>
    <x v="6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16:41:22"/>
    <b v="0"/>
    <n v="0"/>
    <b v="0"/>
    <s v="theater/plays"/>
    <n v="0"/>
    <e v="#DIV/0!"/>
    <x v="1"/>
    <x v="6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15:21:13"/>
    <b v="0"/>
    <n v="6"/>
    <b v="0"/>
    <s v="theater/plays"/>
    <n v="0.27400000000000002"/>
    <n v="22.833333333333332"/>
    <x v="1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3:32:00"/>
    <b v="0"/>
    <n v="6"/>
    <b v="0"/>
    <s v="theater/plays"/>
    <n v="0.1"/>
    <n v="16.666666666666668"/>
    <x v="1"/>
    <x v="6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1:40:34"/>
    <b v="0"/>
    <n v="14"/>
    <b v="0"/>
    <s v="theater/plays"/>
    <n v="0.21366666666666667"/>
    <n v="45.785714285714285"/>
    <x v="1"/>
    <x v="6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5T19:15:09"/>
    <b v="0"/>
    <n v="6"/>
    <b v="0"/>
    <s v="theater/plays"/>
    <n v="6.9696969696969702E-2"/>
    <n v="383.33333333333331"/>
    <x v="1"/>
    <x v="6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1T20:00:00"/>
    <b v="0"/>
    <n v="33"/>
    <b v="0"/>
    <s v="theater/plays"/>
    <n v="0.70599999999999996"/>
    <n v="106.96969696969697"/>
    <x v="1"/>
    <x v="6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17:00:01"/>
    <b v="0"/>
    <n v="4"/>
    <b v="0"/>
    <s v="theater/plays"/>
    <n v="2.0500000000000001E-2"/>
    <n v="10.25"/>
    <x v="1"/>
    <x v="6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0:00:00"/>
    <b v="0"/>
    <n v="1"/>
    <b v="0"/>
    <s v="theater/plays"/>
    <n v="1.9666666666666666E-2"/>
    <n v="59"/>
    <x v="1"/>
    <x v="6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08:56:44"/>
    <b v="0"/>
    <n v="0"/>
    <b v="0"/>
    <s v="theater/plays"/>
    <n v="0"/>
    <e v="#DIV/0!"/>
    <x v="1"/>
    <x v="6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0:02:31"/>
    <b v="0"/>
    <n v="6"/>
    <b v="0"/>
    <s v="theater/plays"/>
    <n v="0.28666666666666668"/>
    <n v="14.333333333333334"/>
    <x v="1"/>
    <x v="6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3T22:15:40"/>
    <b v="0"/>
    <n v="6"/>
    <b v="0"/>
    <s v="theater/plays"/>
    <n v="3.1333333333333331E-2"/>
    <n v="15.666666666666666"/>
    <x v="1"/>
    <x v="6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7T19:00:00"/>
    <b v="0"/>
    <n v="1"/>
    <b v="0"/>
    <s v="theater/plays"/>
    <n v="4.0000000000000002E-4"/>
    <n v="1"/>
    <x v="1"/>
    <x v="6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1:34:00"/>
    <b v="0"/>
    <n v="3"/>
    <b v="0"/>
    <s v="theater/plays"/>
    <n v="2E-3"/>
    <n v="1"/>
    <x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 defaultSubtotal="0"/>
    <pivotField numFmtId="14" showAll="0" defaultSubtota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 defaultSubtotal="0"/>
    <pivotField numFmtId="14" showAll="0" defaultSubtota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 defaultSubtotal="0"/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axis="axisRow" numFmtId="14" showAll="0" sortType="ascending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numFmtId="14" showAll="0" defaultSubtota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0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4115" totalsRowShown="0" headerRowDxfId="11">
  <autoFilter ref="A1:U4115"/>
  <tableColumns count="21">
    <tableColumn id="1" name="id"/>
    <tableColumn id="2" name="name" dataDxfId="16"/>
    <tableColumn id="3" name="blurb" dataDxfId="15"/>
    <tableColumn id="4" name="goal"/>
    <tableColumn id="5" name="pledged"/>
    <tableColumn id="6" name="state"/>
    <tableColumn id="7" name="country"/>
    <tableColumn id="8" name="currency"/>
    <tableColumn id="9" name="deadline"/>
    <tableColumn id="10" name="launched_at"/>
    <tableColumn id="19" name="Date Created Conversion" dataDxfId="6">
      <calculatedColumnFormula>(((J2/60)/60)/24)+DATE(1970,1,1)+(-5/24)</calculatedColumnFormula>
    </tableColumn>
    <tableColumn id="20" name="Date Ended Conversion" dataDxfId="5">
      <calculatedColumnFormula>(((I2/60)/60)/24)+DATE(1970,1,1)+(-5/24)</calculatedColumnFormula>
    </tableColumn>
    <tableColumn id="11" name="staff_pick"/>
    <tableColumn id="12" name="backers_count"/>
    <tableColumn id="13" name="spotlight"/>
    <tableColumn id="14" name="Category and Sub-Category"/>
    <tableColumn id="15" name="percent funded" dataDxfId="14">
      <calculatedColumnFormula>E2/D2</calculatedColumnFormula>
    </tableColumn>
    <tableColumn id="16" name="average donation" dataDxfId="13">
      <calculatedColumnFormula>E2/N2</calculatedColumnFormula>
    </tableColumn>
    <tableColumn id="17" name="category" dataDxfId="12">
      <calculatedColumnFormula>LEFT(P2, SEARCH("/",P2,1)-1)</calculatedColumnFormula>
    </tableColumn>
    <tableColumn id="18" name="sub-category">
      <calculatedColumnFormula>RIGHT(P2,LEN(P2)-SEARCH("/",P2,1))</calculatedColumnFormula>
    </tableColumn>
    <tableColumn id="21" name="Years" dataDxfId="4">
      <calculatedColumnFormula>YEAR(Table1[[#This Row],[Date Created Conversion]])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" totalsRowShown="0">
  <autoFilter ref="A1:H13"/>
  <tableColumns count="8">
    <tableColumn id="1" name="Goal" dataDxfId="3"/>
    <tableColumn id="2" name="Number Successful"/>
    <tableColumn id="3" name="Number Failed"/>
    <tableColumn id="4" name="Number Canceled"/>
    <tableColumn id="5" name="Total Projects">
      <calculatedColumnFormula>SUM(B2:D2)</calculatedColumnFormula>
    </tableColumn>
    <tableColumn id="6" name="Percentage Successful" dataDxfId="2">
      <calculatedColumnFormula>B2/E2</calculatedColumnFormula>
    </tableColumn>
    <tableColumn id="7" name="Percentage Failed" dataDxfId="1">
      <calculatedColumnFormula>C2/E2</calculatedColumnFormula>
    </tableColumn>
    <tableColumn id="8" name="Percentage Canceled" dataDxfId="0">
      <calculatedColumnFormula>D2/E2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5"/>
  <sheetViews>
    <sheetView tabSelected="1" zoomScale="80" zoomScaleNormal="80" workbookViewId="0">
      <selection activeCell="F1" sqref="F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28.33203125" style="11" bestFit="1" customWidth="1"/>
    <col min="12" max="12" width="26.88671875" style="11" bestFit="1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16.21875" customWidth="1"/>
    <col min="18" max="18" width="17.88671875" customWidth="1"/>
    <col min="19" max="19" width="12.33203125" bestFit="1" customWidth="1"/>
    <col min="20" max="20" width="14" customWidth="1"/>
    <col min="21" max="21" width="11.2187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2" t="s">
        <v>8365</v>
      </c>
      <c r="L1" s="12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  <c r="U1" s="1" t="s">
        <v>8379</v>
      </c>
    </row>
    <row r="2" spans="1:21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1">
        <f>(((J2/60)/60)/24)+DATE(1970,1,1)+(-5/24)</f>
        <v>42176.798738425925</v>
      </c>
      <c r="L2" s="11">
        <f>(((I2/60)/60)/24)+DATE(1970,1,1)+(-5/24)</f>
        <v>42207.916666666664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6">
        <f>E2/N2</f>
        <v>63.917582417582416</v>
      </c>
      <c r="S2" s="7" t="str">
        <f>LEFT(P2, SEARCH("/",P2,1)-1)</f>
        <v>film &amp; video</v>
      </c>
      <c r="T2" t="str">
        <f>RIGHT(P2,LEN(P2)-SEARCH("/",P2,1))</f>
        <v>television</v>
      </c>
      <c r="U2">
        <f>YEAR(Table1[[#This Row],[Date Created Conversion]])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1">
        <f>(((J3/60)/60)/24)+DATE(1970,1,1)+(-5/24)</f>
        <v>42766.392164351848</v>
      </c>
      <c r="L3" s="11">
        <f>(((I3/60)/60)/24)+DATE(1970,1,1)+(-5/24)</f>
        <v>42796.392164351848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0">E3/D3</f>
        <v>1.4260827250608272</v>
      </c>
      <c r="R3" s="6">
        <f t="shared" ref="R3:R66" si="1">E3/N3</f>
        <v>185.48101265822785</v>
      </c>
      <c r="S3" s="7" t="str">
        <f t="shared" ref="S3:S66" si="2">LEFT(P3, SEARCH("/",P3,1)-1)</f>
        <v>film &amp; video</v>
      </c>
      <c r="T3" t="str">
        <f t="shared" ref="T3:T66" si="3">RIGHT(P3,LEN(P3)-SEARCH("/",P3,1))</f>
        <v>television</v>
      </c>
      <c r="U3">
        <f>YEAR(Table1[[#This Row],[Date Created Conversion]])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1">
        <f>(((J4/60)/60)/24)+DATE(1970,1,1)+(-5/24)</f>
        <v>42405.494016203702</v>
      </c>
      <c r="L4" s="11">
        <f>(((I4/60)/60)/24)+DATE(1970,1,1)+(-5/24)</f>
        <v>42415.494016203702</v>
      </c>
      <c r="M4" t="b">
        <v>0</v>
      </c>
      <c r="N4">
        <v>35</v>
      </c>
      <c r="O4" t="b">
        <v>1</v>
      </c>
      <c r="P4" t="s">
        <v>8265</v>
      </c>
      <c r="Q4" s="5">
        <f t="shared" si="0"/>
        <v>1.05</v>
      </c>
      <c r="R4" s="6">
        <f t="shared" si="1"/>
        <v>15</v>
      </c>
      <c r="S4" s="7" t="str">
        <f t="shared" si="2"/>
        <v>film &amp; video</v>
      </c>
      <c r="T4" t="str">
        <f t="shared" si="3"/>
        <v>television</v>
      </c>
      <c r="U4">
        <f>YEAR(Table1[[#This Row],[Date Created Conversion]])</f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1">
        <f>(((J5/60)/60)/24)+DATE(1970,1,1)+(-5/24)</f>
        <v>41828.306793981479</v>
      </c>
      <c r="L5" s="11">
        <f>(((I5/60)/60)/24)+DATE(1970,1,1)+(-5/24)</f>
        <v>41858.306793981479</v>
      </c>
      <c r="M5" t="b">
        <v>0</v>
      </c>
      <c r="N5">
        <v>150</v>
      </c>
      <c r="O5" t="b">
        <v>1</v>
      </c>
      <c r="P5" t="s">
        <v>8265</v>
      </c>
      <c r="Q5" s="5">
        <f t="shared" si="0"/>
        <v>1.0389999999999999</v>
      </c>
      <c r="R5" s="6">
        <f t="shared" si="1"/>
        <v>69.266666666666666</v>
      </c>
      <c r="S5" s="7" t="str">
        <f t="shared" si="2"/>
        <v>film &amp; video</v>
      </c>
      <c r="T5" t="str">
        <f t="shared" si="3"/>
        <v>television</v>
      </c>
      <c r="U5">
        <f>YEAR(Table1[[#This Row],[Date Created Conversion]])</f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1">
        <f>(((J6/60)/60)/24)+DATE(1970,1,1)+(-5/24)</f>
        <v>42327.625914351847</v>
      </c>
      <c r="L6" s="11">
        <f>(((I6/60)/60)/24)+DATE(1970,1,1)+(-5/24)</f>
        <v>42357.625914351847</v>
      </c>
      <c r="M6" t="b">
        <v>0</v>
      </c>
      <c r="N6">
        <v>284</v>
      </c>
      <c r="O6" t="b">
        <v>1</v>
      </c>
      <c r="P6" t="s">
        <v>8265</v>
      </c>
      <c r="Q6" s="5">
        <f t="shared" si="0"/>
        <v>1.2299154545454545</v>
      </c>
      <c r="R6" s="6">
        <f t="shared" si="1"/>
        <v>190.55028169014085</v>
      </c>
      <c r="S6" s="7" t="str">
        <f t="shared" si="2"/>
        <v>film &amp; video</v>
      </c>
      <c r="T6" t="str">
        <f t="shared" si="3"/>
        <v>television</v>
      </c>
      <c r="U6">
        <f>YEAR(Table1[[#This Row],[Date Created Conversion]])</f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1">
        <f>(((J7/60)/60)/24)+DATE(1970,1,1)+(-5/24)</f>
        <v>42563.724618055552</v>
      </c>
      <c r="L7" s="11">
        <f>(((I7/60)/60)/24)+DATE(1970,1,1)+(-5/24)</f>
        <v>42580.024305555555</v>
      </c>
      <c r="M7" t="b">
        <v>0</v>
      </c>
      <c r="N7">
        <v>47</v>
      </c>
      <c r="O7" t="b">
        <v>1</v>
      </c>
      <c r="P7" t="s">
        <v>8265</v>
      </c>
      <c r="Q7" s="5">
        <f t="shared" si="0"/>
        <v>1.0977744436109027</v>
      </c>
      <c r="R7" s="6">
        <f t="shared" si="1"/>
        <v>93.40425531914893</v>
      </c>
      <c r="S7" s="7" t="str">
        <f t="shared" si="2"/>
        <v>film &amp; video</v>
      </c>
      <c r="T7" t="str">
        <f t="shared" si="3"/>
        <v>television</v>
      </c>
      <c r="U7">
        <f>YEAR(Table1[[#This Row],[Date Created Conversion]])</f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1">
        <f>(((J8/60)/60)/24)+DATE(1970,1,1)+(-5/24)</f>
        <v>41793.864004629628</v>
      </c>
      <c r="L8" s="11">
        <f>(((I8/60)/60)/24)+DATE(1970,1,1)+(-5/24)</f>
        <v>41803.864004629628</v>
      </c>
      <c r="M8" t="b">
        <v>0</v>
      </c>
      <c r="N8">
        <v>58</v>
      </c>
      <c r="O8" t="b">
        <v>1</v>
      </c>
      <c r="P8" t="s">
        <v>8265</v>
      </c>
      <c r="Q8" s="5">
        <f t="shared" si="0"/>
        <v>1.064875</v>
      </c>
      <c r="R8" s="6">
        <f t="shared" si="1"/>
        <v>146.87931034482759</v>
      </c>
      <c r="S8" s="7" t="str">
        <f t="shared" si="2"/>
        <v>film &amp; video</v>
      </c>
      <c r="T8" t="str">
        <f t="shared" si="3"/>
        <v>television</v>
      </c>
      <c r="U8">
        <f>YEAR(Table1[[#This Row],[Date Created Conversion]])</f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1">
        <f>(((J9/60)/60)/24)+DATE(1970,1,1)+(-5/24)</f>
        <v>42515.838738425926</v>
      </c>
      <c r="L9" s="11">
        <f>(((I9/60)/60)/24)+DATE(1970,1,1)+(-5/24)</f>
        <v>42555.838738425926</v>
      </c>
      <c r="M9" t="b">
        <v>0</v>
      </c>
      <c r="N9">
        <v>57</v>
      </c>
      <c r="O9" t="b">
        <v>1</v>
      </c>
      <c r="P9" t="s">
        <v>8265</v>
      </c>
      <c r="Q9" s="5">
        <f t="shared" si="0"/>
        <v>1.0122222222222221</v>
      </c>
      <c r="R9" s="6">
        <f t="shared" si="1"/>
        <v>159.82456140350877</v>
      </c>
      <c r="S9" s="7" t="str">
        <f t="shared" si="2"/>
        <v>film &amp; video</v>
      </c>
      <c r="T9" t="str">
        <f t="shared" si="3"/>
        <v>television</v>
      </c>
      <c r="U9">
        <f>YEAR(Table1[[#This Row],[Date Created Conversion]])</f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1">
        <f>(((J10/60)/60)/24)+DATE(1970,1,1)+(-5/24)</f>
        <v>42468.736249999994</v>
      </c>
      <c r="L10" s="11">
        <f>(((I10/60)/60)/24)+DATE(1970,1,1)+(-5/24)</f>
        <v>42475.666666666664</v>
      </c>
      <c r="M10" t="b">
        <v>0</v>
      </c>
      <c r="N10">
        <v>12</v>
      </c>
      <c r="O10" t="b">
        <v>1</v>
      </c>
      <c r="P10" t="s">
        <v>8265</v>
      </c>
      <c r="Q10" s="5">
        <f t="shared" si="0"/>
        <v>1.0004342857142856</v>
      </c>
      <c r="R10" s="6">
        <f t="shared" si="1"/>
        <v>291.79333333333335</v>
      </c>
      <c r="S10" s="7" t="str">
        <f t="shared" si="2"/>
        <v>film &amp; video</v>
      </c>
      <c r="T10" t="str">
        <f t="shared" si="3"/>
        <v>television</v>
      </c>
      <c r="U10">
        <f>YEAR(Table1[[#This Row],[Date Created Conversion]])</f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1">
        <f>(((J11/60)/60)/24)+DATE(1970,1,1)+(-5/24)</f>
        <v>42446.895185185182</v>
      </c>
      <c r="L11" s="11">
        <f>(((I11/60)/60)/24)+DATE(1970,1,1)+(-5/24)</f>
        <v>42476.895185185182</v>
      </c>
      <c r="M11" t="b">
        <v>0</v>
      </c>
      <c r="N11">
        <v>20</v>
      </c>
      <c r="O11" t="b">
        <v>1</v>
      </c>
      <c r="P11" t="s">
        <v>8265</v>
      </c>
      <c r="Q11" s="5">
        <f t="shared" si="0"/>
        <v>1.2599800000000001</v>
      </c>
      <c r="R11" s="6">
        <f t="shared" si="1"/>
        <v>31.499500000000001</v>
      </c>
      <c r="S11" s="7" t="str">
        <f t="shared" si="2"/>
        <v>film &amp; video</v>
      </c>
      <c r="T11" t="str">
        <f t="shared" si="3"/>
        <v>television</v>
      </c>
      <c r="U11">
        <f>YEAR(Table1[[#This Row],[Date Created Conversion]])</f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1">
        <f>(((J12/60)/60)/24)+DATE(1970,1,1)+(-5/24)</f>
        <v>41779.859710648147</v>
      </c>
      <c r="L12" s="11">
        <f>(((I12/60)/60)/24)+DATE(1970,1,1)+(-5/24)</f>
        <v>41814.859710648147</v>
      </c>
      <c r="M12" t="b">
        <v>0</v>
      </c>
      <c r="N12">
        <v>19</v>
      </c>
      <c r="O12" t="b">
        <v>1</v>
      </c>
      <c r="P12" t="s">
        <v>8265</v>
      </c>
      <c r="Q12" s="5">
        <f t="shared" si="0"/>
        <v>1.0049999999999999</v>
      </c>
      <c r="R12" s="6">
        <f t="shared" si="1"/>
        <v>158.68421052631578</v>
      </c>
      <c r="S12" s="7" t="str">
        <f t="shared" si="2"/>
        <v>film &amp; video</v>
      </c>
      <c r="T12" t="str">
        <f t="shared" si="3"/>
        <v>television</v>
      </c>
      <c r="U12">
        <f>YEAR(Table1[[#This Row],[Date Created Conversion]])</f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1">
        <f>(((J13/60)/60)/24)+DATE(1970,1,1)+(-5/24)</f>
        <v>42572.570162037031</v>
      </c>
      <c r="L13" s="11">
        <f>(((I13/60)/60)/24)+DATE(1970,1,1)+(-5/24)</f>
        <v>42603.916666666664</v>
      </c>
      <c r="M13" t="b">
        <v>0</v>
      </c>
      <c r="N13">
        <v>75</v>
      </c>
      <c r="O13" t="b">
        <v>1</v>
      </c>
      <c r="P13" t="s">
        <v>8265</v>
      </c>
      <c r="Q13" s="5">
        <f t="shared" si="0"/>
        <v>1.2050000000000001</v>
      </c>
      <c r="R13" s="6">
        <f t="shared" si="1"/>
        <v>80.333333333333329</v>
      </c>
      <c r="S13" s="7" t="str">
        <f t="shared" si="2"/>
        <v>film &amp; video</v>
      </c>
      <c r="T13" t="str">
        <f t="shared" si="3"/>
        <v>television</v>
      </c>
      <c r="U13">
        <f>YEAR(Table1[[#This Row],[Date Created Conversion]])</f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1">
        <f>(((J14/60)/60)/24)+DATE(1970,1,1)+(-5/24)</f>
        <v>41791.504918981482</v>
      </c>
      <c r="L14" s="11">
        <f>(((I14/60)/60)/24)+DATE(1970,1,1)+(-5/24)</f>
        <v>41835.916666666664</v>
      </c>
      <c r="M14" t="b">
        <v>0</v>
      </c>
      <c r="N14">
        <v>827</v>
      </c>
      <c r="O14" t="b">
        <v>1</v>
      </c>
      <c r="P14" t="s">
        <v>8265</v>
      </c>
      <c r="Q14" s="5">
        <f t="shared" si="0"/>
        <v>1.6529333333333334</v>
      </c>
      <c r="R14" s="6">
        <f t="shared" si="1"/>
        <v>59.961305925030231</v>
      </c>
      <c r="S14" s="7" t="str">
        <f t="shared" si="2"/>
        <v>film &amp; video</v>
      </c>
      <c r="T14" t="str">
        <f t="shared" si="3"/>
        <v>television</v>
      </c>
      <c r="U14">
        <f>YEAR(Table1[[#This Row],[Date Created Conversion]])</f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1">
        <f>(((J15/60)/60)/24)+DATE(1970,1,1)+(-5/24)</f>
        <v>42508.468854166662</v>
      </c>
      <c r="L15" s="11">
        <f>(((I15/60)/60)/24)+DATE(1970,1,1)+(-5/24)</f>
        <v>42544.643749999996</v>
      </c>
      <c r="M15" t="b">
        <v>0</v>
      </c>
      <c r="N15">
        <v>51</v>
      </c>
      <c r="O15" t="b">
        <v>1</v>
      </c>
      <c r="P15" t="s">
        <v>8265</v>
      </c>
      <c r="Q15" s="5">
        <f t="shared" si="0"/>
        <v>1.5997142857142856</v>
      </c>
      <c r="R15" s="6">
        <f t="shared" si="1"/>
        <v>109.78431372549019</v>
      </c>
      <c r="S15" s="7" t="str">
        <f t="shared" si="2"/>
        <v>film &amp; video</v>
      </c>
      <c r="T15" t="str">
        <f t="shared" si="3"/>
        <v>television</v>
      </c>
      <c r="U15">
        <f>YEAR(Table1[[#This Row],[Date Created Conversion]])</f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1">
        <f>(((J16/60)/60)/24)+DATE(1970,1,1)+(-5/24)</f>
        <v>41807.818148148144</v>
      </c>
      <c r="L16" s="11">
        <f>(((I16/60)/60)/24)+DATE(1970,1,1)+(-5/24)</f>
        <v>41833.374305555553</v>
      </c>
      <c r="M16" t="b">
        <v>0</v>
      </c>
      <c r="N16">
        <v>41</v>
      </c>
      <c r="O16" t="b">
        <v>1</v>
      </c>
      <c r="P16" t="s">
        <v>8265</v>
      </c>
      <c r="Q16" s="5">
        <f t="shared" si="0"/>
        <v>1.0093333333333334</v>
      </c>
      <c r="R16" s="6">
        <f t="shared" si="1"/>
        <v>147.70731707317074</v>
      </c>
      <c r="S16" s="7" t="str">
        <f t="shared" si="2"/>
        <v>film &amp; video</v>
      </c>
      <c r="T16" t="str">
        <f t="shared" si="3"/>
        <v>television</v>
      </c>
      <c r="U16">
        <f>YEAR(Table1[[#This Row],[Date Created Conversion]])</f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1">
        <f>(((J17/60)/60)/24)+DATE(1970,1,1)+(-5/24)</f>
        <v>42256.183541666665</v>
      </c>
      <c r="L17" s="11">
        <f>(((I17/60)/60)/24)+DATE(1970,1,1)+(-5/24)</f>
        <v>42274.634722222218</v>
      </c>
      <c r="M17" t="b">
        <v>0</v>
      </c>
      <c r="N17">
        <v>98</v>
      </c>
      <c r="O17" t="b">
        <v>1</v>
      </c>
      <c r="P17" t="s">
        <v>8265</v>
      </c>
      <c r="Q17" s="5">
        <f t="shared" si="0"/>
        <v>1.0660000000000001</v>
      </c>
      <c r="R17" s="6">
        <f t="shared" si="1"/>
        <v>21.755102040816325</v>
      </c>
      <c r="S17" s="7" t="str">
        <f t="shared" si="2"/>
        <v>film &amp; video</v>
      </c>
      <c r="T17" t="str">
        <f t="shared" si="3"/>
        <v>television</v>
      </c>
      <c r="U17">
        <f>YEAR(Table1[[#This Row],[Date Created Conversion]])</f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1">
        <f>(((J18/60)/60)/24)+DATE(1970,1,1)+(-5/24)</f>
        <v>41760.588090277779</v>
      </c>
      <c r="L18" s="11">
        <f>(((I18/60)/60)/24)+DATE(1970,1,1)+(-5/24)</f>
        <v>41806.020833333328</v>
      </c>
      <c r="M18" t="b">
        <v>0</v>
      </c>
      <c r="N18">
        <v>70</v>
      </c>
      <c r="O18" t="b">
        <v>1</v>
      </c>
      <c r="P18" t="s">
        <v>8265</v>
      </c>
      <c r="Q18" s="5">
        <f t="shared" si="0"/>
        <v>1.0024166666666667</v>
      </c>
      <c r="R18" s="6">
        <f t="shared" si="1"/>
        <v>171.84285714285716</v>
      </c>
      <c r="S18" s="7" t="str">
        <f t="shared" si="2"/>
        <v>film &amp; video</v>
      </c>
      <c r="T18" t="str">
        <f t="shared" si="3"/>
        <v>television</v>
      </c>
      <c r="U18">
        <f>YEAR(Table1[[#This Row],[Date Created Conversion]])</f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1">
        <f>(((J19/60)/60)/24)+DATE(1970,1,1)+(-5/24)</f>
        <v>41917.523402777777</v>
      </c>
      <c r="L19" s="11">
        <f>(((I19/60)/60)/24)+DATE(1970,1,1)+(-5/24)</f>
        <v>41947.565069444441</v>
      </c>
      <c r="M19" t="b">
        <v>0</v>
      </c>
      <c r="N19">
        <v>36</v>
      </c>
      <c r="O19" t="b">
        <v>1</v>
      </c>
      <c r="P19" t="s">
        <v>8265</v>
      </c>
      <c r="Q19" s="5">
        <f t="shared" si="0"/>
        <v>1.0066666666666666</v>
      </c>
      <c r="R19" s="6">
        <f t="shared" si="1"/>
        <v>41.944444444444443</v>
      </c>
      <c r="S19" s="7" t="str">
        <f t="shared" si="2"/>
        <v>film &amp; video</v>
      </c>
      <c r="T19" t="str">
        <f t="shared" si="3"/>
        <v>television</v>
      </c>
      <c r="U19">
        <f>YEAR(Table1[[#This Row],[Date Created Conversion]])</f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1">
        <f>(((J20/60)/60)/24)+DATE(1970,1,1)+(-5/24)</f>
        <v>41869.333981481483</v>
      </c>
      <c r="L20" s="11">
        <f>(((I20/60)/60)/24)+DATE(1970,1,1)+(-5/24)</f>
        <v>41899.333981481483</v>
      </c>
      <c r="M20" t="b">
        <v>0</v>
      </c>
      <c r="N20">
        <v>342</v>
      </c>
      <c r="O20" t="b">
        <v>1</v>
      </c>
      <c r="P20" t="s">
        <v>8265</v>
      </c>
      <c r="Q20" s="5">
        <f t="shared" si="0"/>
        <v>1.0632110000000001</v>
      </c>
      <c r="R20" s="6">
        <f t="shared" si="1"/>
        <v>93.264122807017543</v>
      </c>
      <c r="S20" s="7" t="str">
        <f t="shared" si="2"/>
        <v>film &amp; video</v>
      </c>
      <c r="T20" t="str">
        <f t="shared" si="3"/>
        <v>television</v>
      </c>
      <c r="U20">
        <f>YEAR(Table1[[#This Row],[Date Created Conversion]])</f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1">
        <f>(((J21/60)/60)/24)+DATE(1970,1,1)+(-5/24)</f>
        <v>42175.608032407406</v>
      </c>
      <c r="L21" s="11">
        <f>(((I21/60)/60)/24)+DATE(1970,1,1)+(-5/24)</f>
        <v>42205.608032407406</v>
      </c>
      <c r="M21" t="b">
        <v>0</v>
      </c>
      <c r="N21">
        <v>22</v>
      </c>
      <c r="O21" t="b">
        <v>1</v>
      </c>
      <c r="P21" t="s">
        <v>8265</v>
      </c>
      <c r="Q21" s="5">
        <f t="shared" si="0"/>
        <v>1.4529411764705882</v>
      </c>
      <c r="R21" s="6">
        <f t="shared" si="1"/>
        <v>56.136363636363633</v>
      </c>
      <c r="S21" s="7" t="str">
        <f t="shared" si="2"/>
        <v>film &amp; video</v>
      </c>
      <c r="T21" t="str">
        <f t="shared" si="3"/>
        <v>television</v>
      </c>
      <c r="U21">
        <f>YEAR(Table1[[#This Row],[Date Created Conversion]])</f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1">
        <f>(((J22/60)/60)/24)+DATE(1970,1,1)+(-5/24)</f>
        <v>42200.549907407411</v>
      </c>
      <c r="L22" s="11">
        <f>(((I22/60)/60)/24)+DATE(1970,1,1)+(-5/24)</f>
        <v>42260.549907407411</v>
      </c>
      <c r="M22" t="b">
        <v>0</v>
      </c>
      <c r="N22">
        <v>25</v>
      </c>
      <c r="O22" t="b">
        <v>1</v>
      </c>
      <c r="P22" t="s">
        <v>8265</v>
      </c>
      <c r="Q22" s="5">
        <f t="shared" si="0"/>
        <v>1.002</v>
      </c>
      <c r="R22" s="6">
        <f t="shared" si="1"/>
        <v>80.16</v>
      </c>
      <c r="S22" s="7" t="str">
        <f t="shared" si="2"/>
        <v>film &amp; video</v>
      </c>
      <c r="T22" t="str">
        <f t="shared" si="3"/>
        <v>television</v>
      </c>
      <c r="U22">
        <f>YEAR(Table1[[#This Row],[Date Created Conversion]])</f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1">
        <f>(((J23/60)/60)/24)+DATE(1970,1,1)+(-5/24)</f>
        <v>41878.418854166666</v>
      </c>
      <c r="L23" s="11">
        <f>(((I23/60)/60)/24)+DATE(1970,1,1)+(-5/24)</f>
        <v>41908.418854166666</v>
      </c>
      <c r="M23" t="b">
        <v>0</v>
      </c>
      <c r="N23">
        <v>101</v>
      </c>
      <c r="O23" t="b">
        <v>1</v>
      </c>
      <c r="P23" t="s">
        <v>8265</v>
      </c>
      <c r="Q23" s="5">
        <f t="shared" si="0"/>
        <v>1.0913513513513513</v>
      </c>
      <c r="R23" s="6">
        <f t="shared" si="1"/>
        <v>199.9009900990099</v>
      </c>
      <c r="S23" s="7" t="str">
        <f t="shared" si="2"/>
        <v>film &amp; video</v>
      </c>
      <c r="T23" t="str">
        <f t="shared" si="3"/>
        <v>television</v>
      </c>
      <c r="U23">
        <f>YEAR(Table1[[#This Row],[Date Created Conversion]])</f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1">
        <f>(((J24/60)/60)/24)+DATE(1970,1,1)+(-5/24)</f>
        <v>41989.703009259254</v>
      </c>
      <c r="L24" s="11">
        <f>(((I24/60)/60)/24)+DATE(1970,1,1)+(-5/24)</f>
        <v>42005.124305555553</v>
      </c>
      <c r="M24" t="b">
        <v>0</v>
      </c>
      <c r="N24">
        <v>8</v>
      </c>
      <c r="O24" t="b">
        <v>1</v>
      </c>
      <c r="P24" t="s">
        <v>8265</v>
      </c>
      <c r="Q24" s="5">
        <f t="shared" si="0"/>
        <v>1.1714285714285715</v>
      </c>
      <c r="R24" s="6">
        <f t="shared" si="1"/>
        <v>51.25</v>
      </c>
      <c r="S24" s="7" t="str">
        <f t="shared" si="2"/>
        <v>film &amp; video</v>
      </c>
      <c r="T24" t="str">
        <f t="shared" si="3"/>
        <v>television</v>
      </c>
      <c r="U24">
        <f>YEAR(Table1[[#This Row],[Date Created Conversion]])</f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1">
        <f>(((J25/60)/60)/24)+DATE(1970,1,1)+(-5/24)</f>
        <v>42097.570613425924</v>
      </c>
      <c r="L25" s="11">
        <f>(((I25/60)/60)/24)+DATE(1970,1,1)+(-5/24)</f>
        <v>42124.430555555555</v>
      </c>
      <c r="M25" t="b">
        <v>0</v>
      </c>
      <c r="N25">
        <v>23</v>
      </c>
      <c r="O25" t="b">
        <v>1</v>
      </c>
      <c r="P25" t="s">
        <v>8265</v>
      </c>
      <c r="Q25" s="5">
        <f t="shared" si="0"/>
        <v>1.1850000000000001</v>
      </c>
      <c r="R25" s="6">
        <f t="shared" si="1"/>
        <v>103.04347826086956</v>
      </c>
      <c r="S25" s="7" t="str">
        <f t="shared" si="2"/>
        <v>film &amp; video</v>
      </c>
      <c r="T25" t="str">
        <f t="shared" si="3"/>
        <v>television</v>
      </c>
      <c r="U25">
        <f>YEAR(Table1[[#This Row],[Date Created Conversion]])</f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1">
        <f>(((J26/60)/60)/24)+DATE(1970,1,1)+(-5/24)</f>
        <v>42229.611840277772</v>
      </c>
      <c r="L26" s="11">
        <f>(((I26/60)/60)/24)+DATE(1970,1,1)+(-5/24)</f>
        <v>42262.61041666667</v>
      </c>
      <c r="M26" t="b">
        <v>0</v>
      </c>
      <c r="N26">
        <v>574</v>
      </c>
      <c r="O26" t="b">
        <v>1</v>
      </c>
      <c r="P26" t="s">
        <v>8265</v>
      </c>
      <c r="Q26" s="5">
        <f t="shared" si="0"/>
        <v>1.0880768571428572</v>
      </c>
      <c r="R26" s="6">
        <f t="shared" si="1"/>
        <v>66.346149825783982</v>
      </c>
      <c r="S26" s="7" t="str">
        <f t="shared" si="2"/>
        <v>film &amp; video</v>
      </c>
      <c r="T26" t="str">
        <f t="shared" si="3"/>
        <v>television</v>
      </c>
      <c r="U26">
        <f>YEAR(Table1[[#This Row],[Date Created Conversion]])</f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1">
        <f>(((J27/60)/60)/24)+DATE(1970,1,1)+(-5/24)</f>
        <v>42317.816678240742</v>
      </c>
      <c r="L27" s="11">
        <f>(((I27/60)/60)/24)+DATE(1970,1,1)+(-5/24)</f>
        <v>42377.816678240742</v>
      </c>
      <c r="M27" t="b">
        <v>0</v>
      </c>
      <c r="N27">
        <v>14</v>
      </c>
      <c r="O27" t="b">
        <v>1</v>
      </c>
      <c r="P27" t="s">
        <v>8265</v>
      </c>
      <c r="Q27" s="5">
        <f t="shared" si="0"/>
        <v>1.3333333333333333</v>
      </c>
      <c r="R27" s="6">
        <f t="shared" si="1"/>
        <v>57.142857142857146</v>
      </c>
      <c r="S27" s="7" t="str">
        <f t="shared" si="2"/>
        <v>film &amp; video</v>
      </c>
      <c r="T27" t="str">
        <f t="shared" si="3"/>
        <v>television</v>
      </c>
      <c r="U27">
        <f>YEAR(Table1[[#This Row],[Date Created Conversion]])</f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1">
        <f>(((J28/60)/60)/24)+DATE(1970,1,1)+(-5/24)</f>
        <v>41828.307222222218</v>
      </c>
      <c r="L28" s="11">
        <f>(((I28/60)/60)/24)+DATE(1970,1,1)+(-5/24)</f>
        <v>41868.307222222218</v>
      </c>
      <c r="M28" t="b">
        <v>0</v>
      </c>
      <c r="N28">
        <v>19</v>
      </c>
      <c r="O28" t="b">
        <v>1</v>
      </c>
      <c r="P28" t="s">
        <v>8265</v>
      </c>
      <c r="Q28" s="5">
        <f t="shared" si="0"/>
        <v>1.552</v>
      </c>
      <c r="R28" s="6">
        <f t="shared" si="1"/>
        <v>102.10526315789474</v>
      </c>
      <c r="S28" s="7" t="str">
        <f t="shared" si="2"/>
        <v>film &amp; video</v>
      </c>
      <c r="T28" t="str">
        <f t="shared" si="3"/>
        <v>television</v>
      </c>
      <c r="U28">
        <f>YEAR(Table1[[#This Row],[Date Created Conversion]])</f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1">
        <f>(((J29/60)/60)/24)+DATE(1970,1,1)+(-5/24)</f>
        <v>41928.956400462957</v>
      </c>
      <c r="L29" s="11">
        <f>(((I29/60)/60)/24)+DATE(1970,1,1)+(-5/24)</f>
        <v>41958.998067129629</v>
      </c>
      <c r="M29" t="b">
        <v>0</v>
      </c>
      <c r="N29">
        <v>150</v>
      </c>
      <c r="O29" t="b">
        <v>1</v>
      </c>
      <c r="P29" t="s">
        <v>8265</v>
      </c>
      <c r="Q29" s="5">
        <f t="shared" si="0"/>
        <v>1.1172500000000001</v>
      </c>
      <c r="R29" s="6">
        <f t="shared" si="1"/>
        <v>148.96666666666667</v>
      </c>
      <c r="S29" s="7" t="str">
        <f t="shared" si="2"/>
        <v>film &amp; video</v>
      </c>
      <c r="T29" t="str">
        <f t="shared" si="3"/>
        <v>television</v>
      </c>
      <c r="U29">
        <f>YEAR(Table1[[#This Row],[Date Created Conversion]])</f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1">
        <f>(((J30/60)/60)/24)+DATE(1970,1,1)+(-5/24)</f>
        <v>42324.755601851844</v>
      </c>
      <c r="L30" s="11">
        <f>(((I30/60)/60)/24)+DATE(1970,1,1)+(-5/24)</f>
        <v>42354.755601851844</v>
      </c>
      <c r="M30" t="b">
        <v>0</v>
      </c>
      <c r="N30">
        <v>71</v>
      </c>
      <c r="O30" t="b">
        <v>1</v>
      </c>
      <c r="P30" t="s">
        <v>8265</v>
      </c>
      <c r="Q30" s="5">
        <f t="shared" si="0"/>
        <v>1.0035000000000001</v>
      </c>
      <c r="R30" s="6">
        <f t="shared" si="1"/>
        <v>169.6056338028169</v>
      </c>
      <c r="S30" s="7" t="str">
        <f t="shared" si="2"/>
        <v>film &amp; video</v>
      </c>
      <c r="T30" t="str">
        <f t="shared" si="3"/>
        <v>television</v>
      </c>
      <c r="U30">
        <f>YEAR(Table1[[#This Row],[Date Created Conversion]])</f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1">
        <f>(((J31/60)/60)/24)+DATE(1970,1,1)+(-5/24)</f>
        <v>41812.464907407404</v>
      </c>
      <c r="L31" s="11">
        <f>(((I31/60)/60)/24)+DATE(1970,1,1)+(-5/24)</f>
        <v>41842.464907407404</v>
      </c>
      <c r="M31" t="b">
        <v>0</v>
      </c>
      <c r="N31">
        <v>117</v>
      </c>
      <c r="O31" t="b">
        <v>1</v>
      </c>
      <c r="P31" t="s">
        <v>8265</v>
      </c>
      <c r="Q31" s="5">
        <f t="shared" si="0"/>
        <v>1.2333333333333334</v>
      </c>
      <c r="R31" s="6">
        <f t="shared" si="1"/>
        <v>31.623931623931625</v>
      </c>
      <c r="S31" s="7" t="str">
        <f t="shared" si="2"/>
        <v>film &amp; video</v>
      </c>
      <c r="T31" t="str">
        <f t="shared" si="3"/>
        <v>television</v>
      </c>
      <c r="U31">
        <f>YEAR(Table1[[#This Row],[Date Created Conversion]])</f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1">
        <f>(((J32/60)/60)/24)+DATE(1970,1,1)+(-5/24)</f>
        <v>41842.084664351853</v>
      </c>
      <c r="L32" s="11">
        <f>(((I32/60)/60)/24)+DATE(1970,1,1)+(-5/24)</f>
        <v>41872.084664351853</v>
      </c>
      <c r="M32" t="b">
        <v>0</v>
      </c>
      <c r="N32">
        <v>53</v>
      </c>
      <c r="O32" t="b">
        <v>1</v>
      </c>
      <c r="P32" t="s">
        <v>8265</v>
      </c>
      <c r="Q32" s="5">
        <f t="shared" si="0"/>
        <v>1.0129975</v>
      </c>
      <c r="R32" s="6">
        <f t="shared" si="1"/>
        <v>76.45264150943396</v>
      </c>
      <c r="S32" s="7" t="str">
        <f t="shared" si="2"/>
        <v>film &amp; video</v>
      </c>
      <c r="T32" t="str">
        <f t="shared" si="3"/>
        <v>television</v>
      </c>
      <c r="U32">
        <f>YEAR(Table1[[#This Row],[Date Created Conversion]])</f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1">
        <f>(((J33/60)/60)/24)+DATE(1970,1,1)+(-5/24)</f>
        <v>42376.583726851844</v>
      </c>
      <c r="L33" s="11">
        <f>(((I33/60)/60)/24)+DATE(1970,1,1)+(-5/24)</f>
        <v>42394.583726851844</v>
      </c>
      <c r="M33" t="b">
        <v>0</v>
      </c>
      <c r="N33">
        <v>1</v>
      </c>
      <c r="O33" t="b">
        <v>1</v>
      </c>
      <c r="P33" t="s">
        <v>8265</v>
      </c>
      <c r="Q33" s="5">
        <f t="shared" si="0"/>
        <v>1</v>
      </c>
      <c r="R33" s="6">
        <f t="shared" si="1"/>
        <v>13</v>
      </c>
      <c r="S33" s="7" t="str">
        <f t="shared" si="2"/>
        <v>film &amp; video</v>
      </c>
      <c r="T33" t="str">
        <f t="shared" si="3"/>
        <v>television</v>
      </c>
      <c r="U33">
        <f>YEAR(Table1[[#This Row],[Date Created Conversion]])</f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1">
        <f>(((J34/60)/60)/24)+DATE(1970,1,1)+(-5/24)</f>
        <v>42461.419178240736</v>
      </c>
      <c r="L34" s="11">
        <f>(((I34/60)/60)/24)+DATE(1970,1,1)+(-5/24)</f>
        <v>42502.957638888889</v>
      </c>
      <c r="M34" t="b">
        <v>0</v>
      </c>
      <c r="N34">
        <v>89</v>
      </c>
      <c r="O34" t="b">
        <v>1</v>
      </c>
      <c r="P34" t="s">
        <v>8265</v>
      </c>
      <c r="Q34" s="5">
        <f t="shared" si="0"/>
        <v>1.0024604569420035</v>
      </c>
      <c r="R34" s="6">
        <f t="shared" si="1"/>
        <v>320.44943820224717</v>
      </c>
      <c r="S34" s="7" t="str">
        <f t="shared" si="2"/>
        <v>film &amp; video</v>
      </c>
      <c r="T34" t="str">
        <f t="shared" si="3"/>
        <v>television</v>
      </c>
      <c r="U34">
        <f>YEAR(Table1[[#This Row],[Date Created Conversion]])</f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1">
        <f>(((J35/60)/60)/24)+DATE(1970,1,1)+(-5/24)</f>
        <v>42286.452557870369</v>
      </c>
      <c r="L35" s="11">
        <f>(((I35/60)/60)/24)+DATE(1970,1,1)+(-5/24)</f>
        <v>42316.49422453704</v>
      </c>
      <c r="M35" t="b">
        <v>0</v>
      </c>
      <c r="N35">
        <v>64</v>
      </c>
      <c r="O35" t="b">
        <v>1</v>
      </c>
      <c r="P35" t="s">
        <v>8265</v>
      </c>
      <c r="Q35" s="5">
        <f t="shared" si="0"/>
        <v>1.0209523809523811</v>
      </c>
      <c r="R35" s="6">
        <f t="shared" si="1"/>
        <v>83.75</v>
      </c>
      <c r="S35" s="7" t="str">
        <f t="shared" si="2"/>
        <v>film &amp; video</v>
      </c>
      <c r="T35" t="str">
        <f t="shared" si="3"/>
        <v>television</v>
      </c>
      <c r="U35">
        <f>YEAR(Table1[[#This Row],[Date Created Conversion]])</f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1">
        <f>(((J36/60)/60)/24)+DATE(1970,1,1)+(-5/24)</f>
        <v>41841.113437499997</v>
      </c>
      <c r="L36" s="11">
        <f>(((I36/60)/60)/24)+DATE(1970,1,1)+(-5/24)</f>
        <v>41856.113437499997</v>
      </c>
      <c r="M36" t="b">
        <v>0</v>
      </c>
      <c r="N36">
        <v>68</v>
      </c>
      <c r="O36" t="b">
        <v>1</v>
      </c>
      <c r="P36" t="s">
        <v>8265</v>
      </c>
      <c r="Q36" s="5">
        <f t="shared" si="0"/>
        <v>1.3046153846153845</v>
      </c>
      <c r="R36" s="6">
        <f t="shared" si="1"/>
        <v>49.882352941176471</v>
      </c>
      <c r="S36" s="7" t="str">
        <f t="shared" si="2"/>
        <v>film &amp; video</v>
      </c>
      <c r="T36" t="str">
        <f t="shared" si="3"/>
        <v>television</v>
      </c>
      <c r="U36">
        <f>YEAR(Table1[[#This Row],[Date Created Conversion]])</f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1">
        <f>(((J37/60)/60)/24)+DATE(1970,1,1)+(-5/24)</f>
        <v>42098.083495370367</v>
      </c>
      <c r="L37" s="11">
        <f>(((I37/60)/60)/24)+DATE(1970,1,1)+(-5/24)</f>
        <v>42121.791666666664</v>
      </c>
      <c r="M37" t="b">
        <v>0</v>
      </c>
      <c r="N37">
        <v>28</v>
      </c>
      <c r="O37" t="b">
        <v>1</v>
      </c>
      <c r="P37" t="s">
        <v>8265</v>
      </c>
      <c r="Q37" s="5">
        <f t="shared" si="0"/>
        <v>1.665</v>
      </c>
      <c r="R37" s="6">
        <f t="shared" si="1"/>
        <v>59.464285714285715</v>
      </c>
      <c r="S37" s="7" t="str">
        <f t="shared" si="2"/>
        <v>film &amp; video</v>
      </c>
      <c r="T37" t="str">
        <f t="shared" si="3"/>
        <v>television</v>
      </c>
      <c r="U37">
        <f>YEAR(Table1[[#This Row],[Date Created Conversion]])</f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1">
        <f>(((J38/60)/60)/24)+DATE(1970,1,1)+(-5/24)</f>
        <v>42068.098668981482</v>
      </c>
      <c r="L38" s="11">
        <f>(((I38/60)/60)/24)+DATE(1970,1,1)+(-5/24)</f>
        <v>42098.05700231481</v>
      </c>
      <c r="M38" t="b">
        <v>0</v>
      </c>
      <c r="N38">
        <v>44</v>
      </c>
      <c r="O38" t="b">
        <v>1</v>
      </c>
      <c r="P38" t="s">
        <v>8265</v>
      </c>
      <c r="Q38" s="5">
        <f t="shared" si="0"/>
        <v>1.4215</v>
      </c>
      <c r="R38" s="6">
        <f t="shared" si="1"/>
        <v>193.84090909090909</v>
      </c>
      <c r="S38" s="7" t="str">
        <f t="shared" si="2"/>
        <v>film &amp; video</v>
      </c>
      <c r="T38" t="str">
        <f t="shared" si="3"/>
        <v>television</v>
      </c>
      <c r="U38">
        <f>YEAR(Table1[[#This Row],[Date Created Conversion]])</f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1">
        <f>(((J39/60)/60)/24)+DATE(1970,1,1)+(-5/24)</f>
        <v>42032.484710648147</v>
      </c>
      <c r="L39" s="11">
        <f>(((I39/60)/60)/24)+DATE(1970,1,1)+(-5/24)</f>
        <v>42062.484710648147</v>
      </c>
      <c r="M39" t="b">
        <v>0</v>
      </c>
      <c r="N39">
        <v>253</v>
      </c>
      <c r="O39" t="b">
        <v>1</v>
      </c>
      <c r="P39" t="s">
        <v>8265</v>
      </c>
      <c r="Q39" s="5">
        <f t="shared" si="0"/>
        <v>1.8344090909090909</v>
      </c>
      <c r="R39" s="6">
        <f t="shared" si="1"/>
        <v>159.51383399209487</v>
      </c>
      <c r="S39" s="7" t="str">
        <f t="shared" si="2"/>
        <v>film &amp; video</v>
      </c>
      <c r="T39" t="str">
        <f t="shared" si="3"/>
        <v>television</v>
      </c>
      <c r="U39">
        <f>YEAR(Table1[[#This Row],[Date Created Conversion]])</f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1">
        <f>(((J40/60)/60)/24)+DATE(1970,1,1)+(-5/24)</f>
        <v>41374.848888888882</v>
      </c>
      <c r="L40" s="11">
        <f>(((I40/60)/60)/24)+DATE(1970,1,1)+(-5/24)</f>
        <v>41404.848888888882</v>
      </c>
      <c r="M40" t="b">
        <v>0</v>
      </c>
      <c r="N40">
        <v>66</v>
      </c>
      <c r="O40" t="b">
        <v>1</v>
      </c>
      <c r="P40" t="s">
        <v>8265</v>
      </c>
      <c r="Q40" s="5">
        <f t="shared" si="0"/>
        <v>1.1004</v>
      </c>
      <c r="R40" s="6">
        <f t="shared" si="1"/>
        <v>41.68181818181818</v>
      </c>
      <c r="S40" s="7" t="str">
        <f t="shared" si="2"/>
        <v>film &amp; video</v>
      </c>
      <c r="T40" t="str">
        <f t="shared" si="3"/>
        <v>television</v>
      </c>
      <c r="U40">
        <f>YEAR(Table1[[#This Row],[Date Created Conversion]])</f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1">
        <f>(((J41/60)/60)/24)+DATE(1970,1,1)+(-5/24)</f>
        <v>41753.838749999995</v>
      </c>
      <c r="L41" s="11">
        <f>(((I41/60)/60)/24)+DATE(1970,1,1)+(-5/24)</f>
        <v>41784.749305555553</v>
      </c>
      <c r="M41" t="b">
        <v>0</v>
      </c>
      <c r="N41">
        <v>217</v>
      </c>
      <c r="O41" t="b">
        <v>1</v>
      </c>
      <c r="P41" t="s">
        <v>8265</v>
      </c>
      <c r="Q41" s="5">
        <f t="shared" si="0"/>
        <v>1.3098000000000001</v>
      </c>
      <c r="R41" s="6">
        <f t="shared" si="1"/>
        <v>150.89861751152074</v>
      </c>
      <c r="S41" s="7" t="str">
        <f t="shared" si="2"/>
        <v>film &amp; video</v>
      </c>
      <c r="T41" t="str">
        <f t="shared" si="3"/>
        <v>television</v>
      </c>
      <c r="U41">
        <f>YEAR(Table1[[#This Row],[Date Created Conversion]])</f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1">
        <f>(((J42/60)/60)/24)+DATE(1970,1,1)+(-5/24)</f>
        <v>41789.005648148144</v>
      </c>
      <c r="L42" s="11">
        <f>(((I42/60)/60)/24)+DATE(1970,1,1)+(-5/24)</f>
        <v>41808.958333333328</v>
      </c>
      <c r="M42" t="b">
        <v>0</v>
      </c>
      <c r="N42">
        <v>16</v>
      </c>
      <c r="O42" t="b">
        <v>1</v>
      </c>
      <c r="P42" t="s">
        <v>8265</v>
      </c>
      <c r="Q42" s="5">
        <f t="shared" si="0"/>
        <v>1.0135000000000001</v>
      </c>
      <c r="R42" s="6">
        <f t="shared" si="1"/>
        <v>126.6875</v>
      </c>
      <c r="S42" s="7" t="str">
        <f t="shared" si="2"/>
        <v>film &amp; video</v>
      </c>
      <c r="T42" t="str">
        <f t="shared" si="3"/>
        <v>television</v>
      </c>
      <c r="U42">
        <f>YEAR(Table1[[#This Row],[Date Created Conversion]])</f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1">
        <f>(((J43/60)/60)/24)+DATE(1970,1,1)+(-5/24)</f>
        <v>41887.360578703701</v>
      </c>
      <c r="L43" s="11">
        <f>(((I43/60)/60)/24)+DATE(1970,1,1)+(-5/24)</f>
        <v>41917.360578703701</v>
      </c>
      <c r="M43" t="b">
        <v>0</v>
      </c>
      <c r="N43">
        <v>19</v>
      </c>
      <c r="O43" t="b">
        <v>1</v>
      </c>
      <c r="P43" t="s">
        <v>8265</v>
      </c>
      <c r="Q43" s="5">
        <f t="shared" si="0"/>
        <v>1</v>
      </c>
      <c r="R43" s="6">
        <f t="shared" si="1"/>
        <v>105.26315789473684</v>
      </c>
      <c r="S43" s="7" t="str">
        <f t="shared" si="2"/>
        <v>film &amp; video</v>
      </c>
      <c r="T43" t="str">
        <f t="shared" si="3"/>
        <v>television</v>
      </c>
      <c r="U43">
        <f>YEAR(Table1[[#This Row],[Date Created Conversion]])</f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1">
        <f>(((J44/60)/60)/24)+DATE(1970,1,1)+(-5/24)</f>
        <v>41971.430856481478</v>
      </c>
      <c r="L44" s="11">
        <f>(((I44/60)/60)/24)+DATE(1970,1,1)+(-5/24)</f>
        <v>42001.430856481478</v>
      </c>
      <c r="M44" t="b">
        <v>0</v>
      </c>
      <c r="N44">
        <v>169</v>
      </c>
      <c r="O44" t="b">
        <v>1</v>
      </c>
      <c r="P44" t="s">
        <v>8265</v>
      </c>
      <c r="Q44" s="5">
        <f t="shared" si="0"/>
        <v>1.4185714285714286</v>
      </c>
      <c r="R44" s="6">
        <f t="shared" si="1"/>
        <v>117.51479289940828</v>
      </c>
      <c r="S44" s="7" t="str">
        <f t="shared" si="2"/>
        <v>film &amp; video</v>
      </c>
      <c r="T44" t="str">
        <f t="shared" si="3"/>
        <v>television</v>
      </c>
      <c r="U44">
        <f>YEAR(Table1[[#This Row],[Date Created Conversion]])</f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1">
        <f>(((J45/60)/60)/24)+DATE(1970,1,1)+(-5/24)</f>
        <v>41802.582013888888</v>
      </c>
      <c r="L45" s="11">
        <f>(((I45/60)/60)/24)+DATE(1970,1,1)+(-5/24)</f>
        <v>41832.791666666664</v>
      </c>
      <c r="M45" t="b">
        <v>0</v>
      </c>
      <c r="N45">
        <v>263</v>
      </c>
      <c r="O45" t="b">
        <v>1</v>
      </c>
      <c r="P45" t="s">
        <v>8265</v>
      </c>
      <c r="Q45" s="5">
        <f t="shared" si="0"/>
        <v>3.0865999999999998</v>
      </c>
      <c r="R45" s="6">
        <f t="shared" si="1"/>
        <v>117.36121673003802</v>
      </c>
      <c r="S45" s="7" t="str">
        <f t="shared" si="2"/>
        <v>film &amp; video</v>
      </c>
      <c r="T45" t="str">
        <f t="shared" si="3"/>
        <v>television</v>
      </c>
      <c r="U45">
        <f>YEAR(Table1[[#This Row],[Date Created Conversion]])</f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1">
        <f>(((J46/60)/60)/24)+DATE(1970,1,1)+(-5/24)</f>
        <v>41873.890474537038</v>
      </c>
      <c r="L46" s="11">
        <f>(((I46/60)/60)/24)+DATE(1970,1,1)+(-5/24)</f>
        <v>41918.890474537038</v>
      </c>
      <c r="M46" t="b">
        <v>0</v>
      </c>
      <c r="N46">
        <v>15</v>
      </c>
      <c r="O46" t="b">
        <v>1</v>
      </c>
      <c r="P46" t="s">
        <v>8265</v>
      </c>
      <c r="Q46" s="5">
        <f t="shared" si="0"/>
        <v>1</v>
      </c>
      <c r="R46" s="6">
        <f t="shared" si="1"/>
        <v>133.33333333333334</v>
      </c>
      <c r="S46" s="7" t="str">
        <f t="shared" si="2"/>
        <v>film &amp; video</v>
      </c>
      <c r="T46" t="str">
        <f t="shared" si="3"/>
        <v>television</v>
      </c>
      <c r="U46">
        <f>YEAR(Table1[[#This Row],[Date Created Conversion]])</f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1">
        <f>(((J47/60)/60)/24)+DATE(1970,1,1)+(-5/24)</f>
        <v>42457.415590277778</v>
      </c>
      <c r="L47" s="11">
        <f>(((I47/60)/60)/24)+DATE(1970,1,1)+(-5/24)</f>
        <v>42487.415590277778</v>
      </c>
      <c r="M47" t="b">
        <v>0</v>
      </c>
      <c r="N47">
        <v>61</v>
      </c>
      <c r="O47" t="b">
        <v>1</v>
      </c>
      <c r="P47" t="s">
        <v>8265</v>
      </c>
      <c r="Q47" s="5">
        <f t="shared" si="0"/>
        <v>1.2</v>
      </c>
      <c r="R47" s="6">
        <f t="shared" si="1"/>
        <v>98.360655737704917</v>
      </c>
      <c r="S47" s="7" t="str">
        <f t="shared" si="2"/>
        <v>film &amp; video</v>
      </c>
      <c r="T47" t="str">
        <f t="shared" si="3"/>
        <v>television</v>
      </c>
      <c r="U47">
        <f>YEAR(Table1[[#This Row],[Date Created Conversion]])</f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1">
        <f>(((J48/60)/60)/24)+DATE(1970,1,1)+(-5/24)</f>
        <v>42323.756643518522</v>
      </c>
      <c r="L48" s="11">
        <f>(((I48/60)/60)/24)+DATE(1970,1,1)+(-5/24)</f>
        <v>42353.756643518522</v>
      </c>
      <c r="M48" t="b">
        <v>0</v>
      </c>
      <c r="N48">
        <v>45</v>
      </c>
      <c r="O48" t="b">
        <v>1</v>
      </c>
      <c r="P48" t="s">
        <v>8265</v>
      </c>
      <c r="Q48" s="5">
        <f t="shared" si="0"/>
        <v>1.0416666666666667</v>
      </c>
      <c r="R48" s="6">
        <f t="shared" si="1"/>
        <v>194.44444444444446</v>
      </c>
      <c r="S48" s="7" t="str">
        <f t="shared" si="2"/>
        <v>film &amp; video</v>
      </c>
      <c r="T48" t="str">
        <f t="shared" si="3"/>
        <v>television</v>
      </c>
      <c r="U48">
        <f>YEAR(Table1[[#This Row],[Date Created Conversion]])</f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1">
        <f>(((J49/60)/60)/24)+DATE(1970,1,1)+(-5/24)</f>
        <v>41932.611192129625</v>
      </c>
      <c r="L49" s="11">
        <f>(((I49/60)/60)/24)+DATE(1970,1,1)+(-5/24)</f>
        <v>41992.652858796289</v>
      </c>
      <c r="M49" t="b">
        <v>0</v>
      </c>
      <c r="N49">
        <v>70</v>
      </c>
      <c r="O49" t="b">
        <v>1</v>
      </c>
      <c r="P49" t="s">
        <v>8265</v>
      </c>
      <c r="Q49" s="5">
        <f t="shared" si="0"/>
        <v>1.0761100000000001</v>
      </c>
      <c r="R49" s="6">
        <f t="shared" si="1"/>
        <v>76.865000000000009</v>
      </c>
      <c r="S49" s="7" t="str">
        <f t="shared" si="2"/>
        <v>film &amp; video</v>
      </c>
      <c r="T49" t="str">
        <f t="shared" si="3"/>
        <v>television</v>
      </c>
      <c r="U49">
        <f>YEAR(Table1[[#This Row],[Date Created Conversion]])</f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1">
        <f>(((J50/60)/60)/24)+DATE(1970,1,1)+(-5/24)</f>
        <v>42033.308564814812</v>
      </c>
      <c r="L50" s="11">
        <f>(((I50/60)/60)/24)+DATE(1970,1,1)+(-5/24)</f>
        <v>42064.291666666664</v>
      </c>
      <c r="M50" t="b">
        <v>0</v>
      </c>
      <c r="N50">
        <v>38</v>
      </c>
      <c r="O50" t="b">
        <v>1</v>
      </c>
      <c r="P50" t="s">
        <v>8265</v>
      </c>
      <c r="Q50" s="5">
        <f t="shared" si="0"/>
        <v>1.0794999999999999</v>
      </c>
      <c r="R50" s="6">
        <f t="shared" si="1"/>
        <v>56.815789473684212</v>
      </c>
      <c r="S50" s="7" t="str">
        <f t="shared" si="2"/>
        <v>film &amp; video</v>
      </c>
      <c r="T50" t="str">
        <f t="shared" si="3"/>
        <v>television</v>
      </c>
      <c r="U50">
        <f>YEAR(Table1[[#This Row],[Date Created Conversion]])</f>
        <v>2015</v>
      </c>
    </row>
    <row r="51" spans="1:21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1">
        <f>(((J51/60)/60)/24)+DATE(1970,1,1)+(-5/24)</f>
        <v>42270.968113425923</v>
      </c>
      <c r="L51" s="11">
        <f>(((I51/60)/60)/24)+DATE(1970,1,1)+(-5/24)</f>
        <v>42300.968113425923</v>
      </c>
      <c r="M51" t="b">
        <v>0</v>
      </c>
      <c r="N51">
        <v>87</v>
      </c>
      <c r="O51" t="b">
        <v>1</v>
      </c>
      <c r="P51" t="s">
        <v>8265</v>
      </c>
      <c r="Q51" s="5">
        <f t="shared" si="0"/>
        <v>1</v>
      </c>
      <c r="R51" s="6">
        <f t="shared" si="1"/>
        <v>137.93103448275863</v>
      </c>
      <c r="S51" s="7" t="str">
        <f t="shared" si="2"/>
        <v>film &amp; video</v>
      </c>
      <c r="T51" t="str">
        <f t="shared" si="3"/>
        <v>television</v>
      </c>
      <c r="U51">
        <f>YEAR(Table1[[#This Row],[Date Created Conversion]])</f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1">
        <f>(((J52/60)/60)/24)+DATE(1970,1,1)+(-5/24)</f>
        <v>41995.544652777775</v>
      </c>
      <c r="L52" s="11">
        <f>(((I52/60)/60)/24)+DATE(1970,1,1)+(-5/24)</f>
        <v>42034.499999999993</v>
      </c>
      <c r="M52" t="b">
        <v>0</v>
      </c>
      <c r="N52">
        <v>22</v>
      </c>
      <c r="O52" t="b">
        <v>1</v>
      </c>
      <c r="P52" t="s">
        <v>8265</v>
      </c>
      <c r="Q52" s="5">
        <f t="shared" si="0"/>
        <v>1</v>
      </c>
      <c r="R52" s="6">
        <f t="shared" si="1"/>
        <v>27.272727272727273</v>
      </c>
      <c r="S52" s="7" t="str">
        <f t="shared" si="2"/>
        <v>film &amp; video</v>
      </c>
      <c r="T52" t="str">
        <f t="shared" si="3"/>
        <v>television</v>
      </c>
      <c r="U52">
        <f>YEAR(Table1[[#This Row],[Date Created Conversion]])</f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1">
        <f>(((J53/60)/60)/24)+DATE(1970,1,1)+(-5/24)</f>
        <v>42196.720335648148</v>
      </c>
      <c r="L53" s="11">
        <f>(((I53/60)/60)/24)+DATE(1970,1,1)+(-5/24)</f>
        <v>42226.720335648148</v>
      </c>
      <c r="M53" t="b">
        <v>0</v>
      </c>
      <c r="N53">
        <v>119</v>
      </c>
      <c r="O53" t="b">
        <v>1</v>
      </c>
      <c r="P53" t="s">
        <v>8265</v>
      </c>
      <c r="Q53" s="5">
        <f t="shared" si="0"/>
        <v>1.2801818181818181</v>
      </c>
      <c r="R53" s="6">
        <f t="shared" si="1"/>
        <v>118.33613445378151</v>
      </c>
      <c r="S53" s="7" t="str">
        <f t="shared" si="2"/>
        <v>film &amp; video</v>
      </c>
      <c r="T53" t="str">
        <f t="shared" si="3"/>
        <v>television</v>
      </c>
      <c r="U53">
        <f>YEAR(Table1[[#This Row],[Date Created Conversion]])</f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1">
        <f>(((J54/60)/60)/24)+DATE(1970,1,1)+(-5/24)</f>
        <v>41807.493587962963</v>
      </c>
      <c r="L54" s="11">
        <f>(((I54/60)/60)/24)+DATE(1970,1,1)+(-5/24)</f>
        <v>41837.493587962963</v>
      </c>
      <c r="M54" t="b">
        <v>0</v>
      </c>
      <c r="N54">
        <v>52</v>
      </c>
      <c r="O54" t="b">
        <v>1</v>
      </c>
      <c r="P54" t="s">
        <v>8265</v>
      </c>
      <c r="Q54" s="5">
        <f t="shared" si="0"/>
        <v>1.1620999999999999</v>
      </c>
      <c r="R54" s="6">
        <f t="shared" si="1"/>
        <v>223.48076923076923</v>
      </c>
      <c r="S54" s="7" t="str">
        <f t="shared" si="2"/>
        <v>film &amp; video</v>
      </c>
      <c r="T54" t="str">
        <f t="shared" si="3"/>
        <v>television</v>
      </c>
      <c r="U54">
        <f>YEAR(Table1[[#This Row],[Date Created Conversion]])</f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1">
        <f>(((J55/60)/60)/24)+DATE(1970,1,1)+(-5/24)</f>
        <v>41719.340798611105</v>
      </c>
      <c r="L55" s="11">
        <f>(((I55/60)/60)/24)+DATE(1970,1,1)+(-5/24)</f>
        <v>41733.708333333328</v>
      </c>
      <c r="M55" t="b">
        <v>0</v>
      </c>
      <c r="N55">
        <v>117</v>
      </c>
      <c r="O55" t="b">
        <v>1</v>
      </c>
      <c r="P55" t="s">
        <v>8265</v>
      </c>
      <c r="Q55" s="5">
        <f t="shared" si="0"/>
        <v>1.0963333333333334</v>
      </c>
      <c r="R55" s="6">
        <f t="shared" si="1"/>
        <v>28.111111111111111</v>
      </c>
      <c r="S55" s="7" t="str">
        <f t="shared" si="2"/>
        <v>film &amp; video</v>
      </c>
      <c r="T55" t="str">
        <f t="shared" si="3"/>
        <v>television</v>
      </c>
      <c r="U55">
        <f>YEAR(Table1[[#This Row],[Date Created Conversion]])</f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1">
        <f>(((J56/60)/60)/24)+DATE(1970,1,1)+(-5/24)</f>
        <v>42333.504872685182</v>
      </c>
      <c r="L56" s="11">
        <f>(((I56/60)/60)/24)+DATE(1970,1,1)+(-5/24)</f>
        <v>42363.504872685182</v>
      </c>
      <c r="M56" t="b">
        <v>0</v>
      </c>
      <c r="N56">
        <v>52</v>
      </c>
      <c r="O56" t="b">
        <v>1</v>
      </c>
      <c r="P56" t="s">
        <v>8265</v>
      </c>
      <c r="Q56" s="5">
        <f t="shared" si="0"/>
        <v>1.01</v>
      </c>
      <c r="R56" s="6">
        <f t="shared" si="1"/>
        <v>194.23076923076923</v>
      </c>
      <c r="S56" s="7" t="str">
        <f t="shared" si="2"/>
        <v>film &amp; video</v>
      </c>
      <c r="T56" t="str">
        <f t="shared" si="3"/>
        <v>television</v>
      </c>
      <c r="U56">
        <f>YEAR(Table1[[#This Row],[Date Created Conversion]])</f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1">
        <f>(((J57/60)/60)/24)+DATE(1970,1,1)+(-5/24)</f>
        <v>42496.760601851849</v>
      </c>
      <c r="L57" s="11">
        <f>(((I57/60)/60)/24)+DATE(1970,1,1)+(-5/24)</f>
        <v>42517.760601851849</v>
      </c>
      <c r="M57" t="b">
        <v>0</v>
      </c>
      <c r="N57">
        <v>86</v>
      </c>
      <c r="O57" t="b">
        <v>1</v>
      </c>
      <c r="P57" t="s">
        <v>8265</v>
      </c>
      <c r="Q57" s="5">
        <f t="shared" si="0"/>
        <v>1.2895348837209302</v>
      </c>
      <c r="R57" s="6">
        <f t="shared" si="1"/>
        <v>128.95348837209303</v>
      </c>
      <c r="S57" s="7" t="str">
        <f t="shared" si="2"/>
        <v>film &amp; video</v>
      </c>
      <c r="T57" t="str">
        <f t="shared" si="3"/>
        <v>television</v>
      </c>
      <c r="U57">
        <f>YEAR(Table1[[#This Row],[Date Created Conversion]])</f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1">
        <f>(((J58/60)/60)/24)+DATE(1970,1,1)+(-5/24)</f>
        <v>42149.340555555551</v>
      </c>
      <c r="L58" s="11">
        <f>(((I58/60)/60)/24)+DATE(1970,1,1)+(-5/24)</f>
        <v>42163.458333333336</v>
      </c>
      <c r="M58" t="b">
        <v>0</v>
      </c>
      <c r="N58">
        <v>174</v>
      </c>
      <c r="O58" t="b">
        <v>1</v>
      </c>
      <c r="P58" t="s">
        <v>8265</v>
      </c>
      <c r="Q58" s="5">
        <f t="shared" si="0"/>
        <v>1.0726249999999999</v>
      </c>
      <c r="R58" s="6">
        <f t="shared" si="1"/>
        <v>49.316091954022987</v>
      </c>
      <c r="S58" s="7" t="str">
        <f t="shared" si="2"/>
        <v>film &amp; video</v>
      </c>
      <c r="T58" t="str">
        <f t="shared" si="3"/>
        <v>television</v>
      </c>
      <c r="U58">
        <f>YEAR(Table1[[#This Row],[Date Created Conversion]])</f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1">
        <f>(((J59/60)/60)/24)+DATE(1970,1,1)+(-5/24)</f>
        <v>42089.624560185184</v>
      </c>
      <c r="L59" s="11">
        <f>(((I59/60)/60)/24)+DATE(1970,1,1)+(-5/24)</f>
        <v>42119.624560185184</v>
      </c>
      <c r="M59" t="b">
        <v>0</v>
      </c>
      <c r="N59">
        <v>69</v>
      </c>
      <c r="O59" t="b">
        <v>1</v>
      </c>
      <c r="P59" t="s">
        <v>8265</v>
      </c>
      <c r="Q59" s="5">
        <f t="shared" si="0"/>
        <v>1.0189999999999999</v>
      </c>
      <c r="R59" s="6">
        <f t="shared" si="1"/>
        <v>221.52173913043478</v>
      </c>
      <c r="S59" s="7" t="str">
        <f t="shared" si="2"/>
        <v>film &amp; video</v>
      </c>
      <c r="T59" t="str">
        <f t="shared" si="3"/>
        <v>television</v>
      </c>
      <c r="U59">
        <f>YEAR(Table1[[#This Row],[Date Created Conversion]])</f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1">
        <f>(((J60/60)/60)/24)+DATE(1970,1,1)+(-5/24)</f>
        <v>41932.536712962959</v>
      </c>
      <c r="L60" s="11">
        <f>(((I60/60)/60)/24)+DATE(1970,1,1)+(-5/24)</f>
        <v>41962.578379629624</v>
      </c>
      <c r="M60" t="b">
        <v>0</v>
      </c>
      <c r="N60">
        <v>75</v>
      </c>
      <c r="O60" t="b">
        <v>1</v>
      </c>
      <c r="P60" t="s">
        <v>8265</v>
      </c>
      <c r="Q60" s="5">
        <f t="shared" si="0"/>
        <v>1.0290999999999999</v>
      </c>
      <c r="R60" s="6">
        <f t="shared" si="1"/>
        <v>137.21333333333334</v>
      </c>
      <c r="S60" s="7" t="str">
        <f t="shared" si="2"/>
        <v>film &amp; video</v>
      </c>
      <c r="T60" t="str">
        <f t="shared" si="3"/>
        <v>television</v>
      </c>
      <c r="U60">
        <f>YEAR(Table1[[#This Row],[Date Created Conversion]])</f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1">
        <f>(((J61/60)/60)/24)+DATE(1970,1,1)+(-5/24)</f>
        <v>42230.027500000004</v>
      </c>
      <c r="L61" s="11">
        <f>(((I61/60)/60)/24)+DATE(1970,1,1)+(-5/24)</f>
        <v>42261.666666666664</v>
      </c>
      <c r="M61" t="b">
        <v>0</v>
      </c>
      <c r="N61">
        <v>33</v>
      </c>
      <c r="O61" t="b">
        <v>1</v>
      </c>
      <c r="P61" t="s">
        <v>8265</v>
      </c>
      <c r="Q61" s="5">
        <f t="shared" si="0"/>
        <v>1.0012570000000001</v>
      </c>
      <c r="R61" s="6">
        <f t="shared" si="1"/>
        <v>606.82242424242418</v>
      </c>
      <c r="S61" s="7" t="str">
        <f t="shared" si="2"/>
        <v>film &amp; video</v>
      </c>
      <c r="T61" t="str">
        <f t="shared" si="3"/>
        <v>television</v>
      </c>
      <c r="U61">
        <f>YEAR(Table1[[#This Row],[Date Created Conversion]])</f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1">
        <f>(((J62/60)/60)/24)+DATE(1970,1,1)+(-5/24)</f>
        <v>41701.693483796291</v>
      </c>
      <c r="L62" s="11">
        <f>(((I62/60)/60)/24)+DATE(1970,1,1)+(-5/24)</f>
        <v>41720.791666666664</v>
      </c>
      <c r="M62" t="b">
        <v>0</v>
      </c>
      <c r="N62">
        <v>108</v>
      </c>
      <c r="O62" t="b">
        <v>1</v>
      </c>
      <c r="P62" t="s">
        <v>8266</v>
      </c>
      <c r="Q62" s="5">
        <f t="shared" si="0"/>
        <v>1.0329622222222221</v>
      </c>
      <c r="R62" s="6">
        <f t="shared" si="1"/>
        <v>43.040092592592593</v>
      </c>
      <c r="S62" s="7" t="str">
        <f t="shared" si="2"/>
        <v>film &amp; video</v>
      </c>
      <c r="T62" t="str">
        <f t="shared" si="3"/>
        <v>shorts</v>
      </c>
      <c r="U62">
        <f>YEAR(Table1[[#This Row],[Date Created Conversion]])</f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1">
        <f>(((J63/60)/60)/24)+DATE(1970,1,1)+(-5/24)</f>
        <v>41409.605983796297</v>
      </c>
      <c r="L63" s="11">
        <f>(((I63/60)/60)/24)+DATE(1970,1,1)+(-5/24)</f>
        <v>41431.605983796297</v>
      </c>
      <c r="M63" t="b">
        <v>0</v>
      </c>
      <c r="N63">
        <v>23</v>
      </c>
      <c r="O63" t="b">
        <v>1</v>
      </c>
      <c r="P63" t="s">
        <v>8266</v>
      </c>
      <c r="Q63" s="5">
        <f t="shared" si="0"/>
        <v>1.4830000000000001</v>
      </c>
      <c r="R63" s="6">
        <f t="shared" si="1"/>
        <v>322.39130434782606</v>
      </c>
      <c r="S63" s="7" t="str">
        <f t="shared" si="2"/>
        <v>film &amp; video</v>
      </c>
      <c r="T63" t="str">
        <f t="shared" si="3"/>
        <v>shorts</v>
      </c>
      <c r="U63">
        <f>YEAR(Table1[[#This Row],[Date Created Conversion]])</f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1">
        <f>(((J64/60)/60)/24)+DATE(1970,1,1)+(-5/24)</f>
        <v>41311.591180555552</v>
      </c>
      <c r="L64" s="11">
        <f>(((I64/60)/60)/24)+DATE(1970,1,1)+(-5/24)</f>
        <v>41336.591180555552</v>
      </c>
      <c r="M64" t="b">
        <v>0</v>
      </c>
      <c r="N64">
        <v>48</v>
      </c>
      <c r="O64" t="b">
        <v>1</v>
      </c>
      <c r="P64" t="s">
        <v>8266</v>
      </c>
      <c r="Q64" s="5">
        <f t="shared" si="0"/>
        <v>1.5473333333333332</v>
      </c>
      <c r="R64" s="6">
        <f t="shared" si="1"/>
        <v>96.708333333333329</v>
      </c>
      <c r="S64" s="7" t="str">
        <f t="shared" si="2"/>
        <v>film &amp; video</v>
      </c>
      <c r="T64" t="str">
        <f t="shared" si="3"/>
        <v>shorts</v>
      </c>
      <c r="U64">
        <f>YEAR(Table1[[#This Row],[Date Created Conversion]])</f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1">
        <f>(((J65/60)/60)/24)+DATE(1970,1,1)+(-5/24)</f>
        <v>41612.703854166662</v>
      </c>
      <c r="L65" s="11">
        <f>(((I65/60)/60)/24)+DATE(1970,1,1)+(-5/24)</f>
        <v>41635.999305555553</v>
      </c>
      <c r="M65" t="b">
        <v>0</v>
      </c>
      <c r="N65">
        <v>64</v>
      </c>
      <c r="O65" t="b">
        <v>1</v>
      </c>
      <c r="P65" t="s">
        <v>8266</v>
      </c>
      <c r="Q65" s="5">
        <f t="shared" si="0"/>
        <v>1.1351849999999999</v>
      </c>
      <c r="R65" s="6">
        <f t="shared" si="1"/>
        <v>35.474531249999998</v>
      </c>
      <c r="S65" s="7" t="str">
        <f t="shared" si="2"/>
        <v>film &amp; video</v>
      </c>
      <c r="T65" t="str">
        <f t="shared" si="3"/>
        <v>shorts</v>
      </c>
      <c r="U65">
        <f>YEAR(Table1[[#This Row],[Date Created Conversion]])</f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1">
        <f>(((J66/60)/60)/24)+DATE(1970,1,1)+(-5/24)</f>
        <v>41432.809965277775</v>
      </c>
      <c r="L66" s="11">
        <f>(((I66/60)/60)/24)+DATE(1970,1,1)+(-5/24)</f>
        <v>41462.809965277775</v>
      </c>
      <c r="M66" t="b">
        <v>0</v>
      </c>
      <c r="N66">
        <v>24</v>
      </c>
      <c r="O66" t="b">
        <v>1</v>
      </c>
      <c r="P66" t="s">
        <v>8266</v>
      </c>
      <c r="Q66" s="5">
        <f t="shared" si="0"/>
        <v>1.7333333333333334</v>
      </c>
      <c r="R66" s="6">
        <f t="shared" si="1"/>
        <v>86.666666666666671</v>
      </c>
      <c r="S66" s="7" t="str">
        <f t="shared" si="2"/>
        <v>film &amp; video</v>
      </c>
      <c r="T66" t="str">
        <f t="shared" si="3"/>
        <v>shorts</v>
      </c>
      <c r="U66">
        <f>YEAR(Table1[[#This Row],[Date Created Conversion]])</f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1">
        <f>(((J67/60)/60)/24)+DATE(1970,1,1)+(-5/24)</f>
        <v>41835.612893518519</v>
      </c>
      <c r="L67" s="11">
        <f>(((I67/60)/60)/24)+DATE(1970,1,1)+(-5/24)</f>
        <v>41862.040972222218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4">E67/D67</f>
        <v>1.0752857142857142</v>
      </c>
      <c r="R67" s="6">
        <f t="shared" ref="R67:R130" si="5">E67/N67</f>
        <v>132.05263157894737</v>
      </c>
      <c r="S67" s="7" t="str">
        <f t="shared" ref="S67:S130" si="6">LEFT(P67, SEARCH("/",P67,1)-1)</f>
        <v>film &amp; video</v>
      </c>
      <c r="T67" t="str">
        <f t="shared" ref="T67:T130" si="7">RIGHT(P67,LEN(P67)-SEARCH("/",P67,1))</f>
        <v>shorts</v>
      </c>
      <c r="U67">
        <f>YEAR(Table1[[#This Row],[Date Created Conversion]])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1">
        <f>(((J68/60)/60)/24)+DATE(1970,1,1)+(-5/24)</f>
        <v>42539.641435185178</v>
      </c>
      <c r="L68" s="11">
        <f>(((I68/60)/60)/24)+DATE(1970,1,1)+(-5/24)</f>
        <v>42569.641435185178</v>
      </c>
      <c r="M68" t="b">
        <v>0</v>
      </c>
      <c r="N68">
        <v>26</v>
      </c>
      <c r="O68" t="b">
        <v>1</v>
      </c>
      <c r="P68" t="s">
        <v>8266</v>
      </c>
      <c r="Q68" s="5">
        <f t="shared" si="4"/>
        <v>1.1859999999999999</v>
      </c>
      <c r="R68" s="6">
        <f t="shared" si="5"/>
        <v>91.230769230769226</v>
      </c>
      <c r="S68" s="7" t="str">
        <f t="shared" si="6"/>
        <v>film &amp; video</v>
      </c>
      <c r="T68" t="str">
        <f t="shared" si="7"/>
        <v>shorts</v>
      </c>
      <c r="U68">
        <f>YEAR(Table1[[#This Row],[Date Created Conversion]])</f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1">
        <f>(((J69/60)/60)/24)+DATE(1970,1,1)+(-5/24)</f>
        <v>41075.375046296293</v>
      </c>
      <c r="L69" s="11">
        <f>(((I69/60)/60)/24)+DATE(1970,1,1)+(-5/24)</f>
        <v>41105.375046296293</v>
      </c>
      <c r="M69" t="b">
        <v>0</v>
      </c>
      <c r="N69">
        <v>20</v>
      </c>
      <c r="O69" t="b">
        <v>1</v>
      </c>
      <c r="P69" t="s">
        <v>8266</v>
      </c>
      <c r="Q69" s="5">
        <f t="shared" si="4"/>
        <v>1.1625000000000001</v>
      </c>
      <c r="R69" s="6">
        <f t="shared" si="5"/>
        <v>116.25</v>
      </c>
      <c r="S69" s="7" t="str">
        <f t="shared" si="6"/>
        <v>film &amp; video</v>
      </c>
      <c r="T69" t="str">
        <f t="shared" si="7"/>
        <v>shorts</v>
      </c>
      <c r="U69">
        <f>YEAR(Table1[[#This Row],[Date Created Conversion]])</f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1">
        <f>(((J70/60)/60)/24)+DATE(1970,1,1)+(-5/24)</f>
        <v>41663.36100694444</v>
      </c>
      <c r="L70" s="11">
        <f>(((I70/60)/60)/24)+DATE(1970,1,1)+(-5/24)</f>
        <v>41693.36100694444</v>
      </c>
      <c r="M70" t="b">
        <v>0</v>
      </c>
      <c r="N70">
        <v>36</v>
      </c>
      <c r="O70" t="b">
        <v>1</v>
      </c>
      <c r="P70" t="s">
        <v>8266</v>
      </c>
      <c r="Q70" s="5">
        <f t="shared" si="4"/>
        <v>1.2716666666666667</v>
      </c>
      <c r="R70" s="6">
        <f t="shared" si="5"/>
        <v>21.194444444444443</v>
      </c>
      <c r="S70" s="7" t="str">
        <f t="shared" si="6"/>
        <v>film &amp; video</v>
      </c>
      <c r="T70" t="str">
        <f t="shared" si="7"/>
        <v>shorts</v>
      </c>
      <c r="U70">
        <f>YEAR(Table1[[#This Row],[Date Created Conversion]])</f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1">
        <f>(((J71/60)/60)/24)+DATE(1970,1,1)+(-5/24)</f>
        <v>40785.979456018518</v>
      </c>
      <c r="L71" s="11">
        <f>(((I71/60)/60)/24)+DATE(1970,1,1)+(-5/24)</f>
        <v>40818.082638888889</v>
      </c>
      <c r="M71" t="b">
        <v>0</v>
      </c>
      <c r="N71">
        <v>178</v>
      </c>
      <c r="O71" t="b">
        <v>1</v>
      </c>
      <c r="P71" t="s">
        <v>8266</v>
      </c>
      <c r="Q71" s="5">
        <f t="shared" si="4"/>
        <v>1.109423</v>
      </c>
      <c r="R71" s="6">
        <f t="shared" si="5"/>
        <v>62.327134831460668</v>
      </c>
      <c r="S71" s="7" t="str">
        <f t="shared" si="6"/>
        <v>film &amp; video</v>
      </c>
      <c r="T71" t="str">
        <f t="shared" si="7"/>
        <v>shorts</v>
      </c>
      <c r="U71">
        <f>YEAR(Table1[[#This Row],[Date Created Conversion]])</f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1">
        <f>(((J72/60)/60)/24)+DATE(1970,1,1)+(-5/24)</f>
        <v>40730.688020833331</v>
      </c>
      <c r="L72" s="11">
        <f>(((I72/60)/60)/24)+DATE(1970,1,1)+(-5/24)</f>
        <v>40790.688020833331</v>
      </c>
      <c r="M72" t="b">
        <v>0</v>
      </c>
      <c r="N72">
        <v>17</v>
      </c>
      <c r="O72" t="b">
        <v>1</v>
      </c>
      <c r="P72" t="s">
        <v>8266</v>
      </c>
      <c r="Q72" s="5">
        <f t="shared" si="4"/>
        <v>1.272</v>
      </c>
      <c r="R72" s="6">
        <f t="shared" si="5"/>
        <v>37.411764705882355</v>
      </c>
      <c r="S72" s="7" t="str">
        <f t="shared" si="6"/>
        <v>film &amp; video</v>
      </c>
      <c r="T72" t="str">
        <f t="shared" si="7"/>
        <v>shorts</v>
      </c>
      <c r="U72">
        <f>YEAR(Table1[[#This Row],[Date Created Conversion]])</f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1">
        <f>(((J73/60)/60)/24)+DATE(1970,1,1)+(-5/24)</f>
        <v>40997.063159722216</v>
      </c>
      <c r="L73" s="11">
        <f>(((I73/60)/60)/24)+DATE(1970,1,1)+(-5/24)</f>
        <v>41057.063159722216</v>
      </c>
      <c r="M73" t="b">
        <v>0</v>
      </c>
      <c r="N73">
        <v>32</v>
      </c>
      <c r="O73" t="b">
        <v>1</v>
      </c>
      <c r="P73" t="s">
        <v>8266</v>
      </c>
      <c r="Q73" s="5">
        <f t="shared" si="4"/>
        <v>1.2394444444444443</v>
      </c>
      <c r="R73" s="6">
        <f t="shared" si="5"/>
        <v>69.71875</v>
      </c>
      <c r="S73" s="7" t="str">
        <f t="shared" si="6"/>
        <v>film &amp; video</v>
      </c>
      <c r="T73" t="str">
        <f t="shared" si="7"/>
        <v>shorts</v>
      </c>
      <c r="U73">
        <f>YEAR(Table1[[#This Row],[Date Created Conversion]])</f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1">
        <f>(((J74/60)/60)/24)+DATE(1970,1,1)+(-5/24)</f>
        <v>41207.801863425921</v>
      </c>
      <c r="L74" s="11">
        <f>(((I74/60)/60)/24)+DATE(1970,1,1)+(-5/24)</f>
        <v>41227.791666666664</v>
      </c>
      <c r="M74" t="b">
        <v>0</v>
      </c>
      <c r="N74">
        <v>41</v>
      </c>
      <c r="O74" t="b">
        <v>1</v>
      </c>
      <c r="P74" t="s">
        <v>8266</v>
      </c>
      <c r="Q74" s="5">
        <f t="shared" si="4"/>
        <v>1.084090909090909</v>
      </c>
      <c r="R74" s="6">
        <f t="shared" si="5"/>
        <v>58.170731707317074</v>
      </c>
      <c r="S74" s="7" t="str">
        <f t="shared" si="6"/>
        <v>film &amp; video</v>
      </c>
      <c r="T74" t="str">
        <f t="shared" si="7"/>
        <v>shorts</v>
      </c>
      <c r="U74">
        <f>YEAR(Table1[[#This Row],[Date Created Conversion]])</f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1">
        <f>(((J75/60)/60)/24)+DATE(1970,1,1)+(-5/24)</f>
        <v>40587.548425925925</v>
      </c>
      <c r="L75" s="11">
        <f>(((I75/60)/60)/24)+DATE(1970,1,1)+(-5/24)</f>
        <v>40665.957638888889</v>
      </c>
      <c r="M75" t="b">
        <v>0</v>
      </c>
      <c r="N75">
        <v>18</v>
      </c>
      <c r="O75" t="b">
        <v>1</v>
      </c>
      <c r="P75" t="s">
        <v>8266</v>
      </c>
      <c r="Q75" s="5">
        <f t="shared" si="4"/>
        <v>1</v>
      </c>
      <c r="R75" s="6">
        <f t="shared" si="5"/>
        <v>50</v>
      </c>
      <c r="S75" s="7" t="str">
        <f t="shared" si="6"/>
        <v>film &amp; video</v>
      </c>
      <c r="T75" t="str">
        <f t="shared" si="7"/>
        <v>shorts</v>
      </c>
      <c r="U75">
        <f>YEAR(Table1[[#This Row],[Date Created Conversion]])</f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1">
        <f>(((J76/60)/60)/24)+DATE(1970,1,1)+(-5/24)</f>
        <v>42360.278877314813</v>
      </c>
      <c r="L76" s="11">
        <f>(((I76/60)/60)/24)+DATE(1970,1,1)+(-5/24)</f>
        <v>42390.278877314813</v>
      </c>
      <c r="M76" t="b">
        <v>0</v>
      </c>
      <c r="N76">
        <v>29</v>
      </c>
      <c r="O76" t="b">
        <v>1</v>
      </c>
      <c r="P76" t="s">
        <v>8266</v>
      </c>
      <c r="Q76" s="5">
        <f t="shared" si="4"/>
        <v>1.1293199999999999</v>
      </c>
      <c r="R76" s="6">
        <f t="shared" si="5"/>
        <v>19.471034482758618</v>
      </c>
      <c r="S76" s="7" t="str">
        <f t="shared" si="6"/>
        <v>film &amp; video</v>
      </c>
      <c r="T76" t="str">
        <f t="shared" si="7"/>
        <v>shorts</v>
      </c>
      <c r="U76">
        <f>YEAR(Table1[[#This Row],[Date Created Conversion]])</f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1">
        <f>(((J77/60)/60)/24)+DATE(1970,1,1)+(-5/24)</f>
        <v>41357.000833333332</v>
      </c>
      <c r="L77" s="11">
        <f>(((I77/60)/60)/24)+DATE(1970,1,1)+(-5/24)</f>
        <v>41387.000833333332</v>
      </c>
      <c r="M77" t="b">
        <v>0</v>
      </c>
      <c r="N77">
        <v>47</v>
      </c>
      <c r="O77" t="b">
        <v>1</v>
      </c>
      <c r="P77" t="s">
        <v>8266</v>
      </c>
      <c r="Q77" s="5">
        <f t="shared" si="4"/>
        <v>1.1542857142857144</v>
      </c>
      <c r="R77" s="6">
        <f t="shared" si="5"/>
        <v>85.957446808510639</v>
      </c>
      <c r="S77" s="7" t="str">
        <f t="shared" si="6"/>
        <v>film &amp; video</v>
      </c>
      <c r="T77" t="str">
        <f t="shared" si="7"/>
        <v>shorts</v>
      </c>
      <c r="U77">
        <f>YEAR(Table1[[#This Row],[Date Created Conversion]])</f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1">
        <f>(((J78/60)/60)/24)+DATE(1970,1,1)+(-5/24)</f>
        <v>40844.483310185184</v>
      </c>
      <c r="L78" s="11">
        <f>(((I78/60)/60)/24)+DATE(1970,1,1)+(-5/24)</f>
        <v>40904.524976851848</v>
      </c>
      <c r="M78" t="b">
        <v>0</v>
      </c>
      <c r="N78">
        <v>15</v>
      </c>
      <c r="O78" t="b">
        <v>1</v>
      </c>
      <c r="P78" t="s">
        <v>8266</v>
      </c>
      <c r="Q78" s="5">
        <f t="shared" si="4"/>
        <v>1.5333333333333334</v>
      </c>
      <c r="R78" s="6">
        <f t="shared" si="5"/>
        <v>30.666666666666668</v>
      </c>
      <c r="S78" s="7" t="str">
        <f t="shared" si="6"/>
        <v>film &amp; video</v>
      </c>
      <c r="T78" t="str">
        <f t="shared" si="7"/>
        <v>shorts</v>
      </c>
      <c r="U78">
        <f>YEAR(Table1[[#This Row],[Date Created Conversion]])</f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1">
        <f>(((J79/60)/60)/24)+DATE(1970,1,1)+(-5/24)</f>
        <v>40996.936539351853</v>
      </c>
      <c r="L79" s="11">
        <f>(((I79/60)/60)/24)+DATE(1970,1,1)+(-5/24)</f>
        <v>41049.915972222218</v>
      </c>
      <c r="M79" t="b">
        <v>0</v>
      </c>
      <c r="N79">
        <v>26</v>
      </c>
      <c r="O79" t="b">
        <v>1</v>
      </c>
      <c r="P79" t="s">
        <v>8266</v>
      </c>
      <c r="Q79" s="5">
        <f t="shared" si="4"/>
        <v>3.9249999999999998</v>
      </c>
      <c r="R79" s="6">
        <f t="shared" si="5"/>
        <v>60.384615384615387</v>
      </c>
      <c r="S79" s="7" t="str">
        <f t="shared" si="6"/>
        <v>film &amp; video</v>
      </c>
      <c r="T79" t="str">
        <f t="shared" si="7"/>
        <v>shorts</v>
      </c>
      <c r="U79">
        <f>YEAR(Table1[[#This Row],[Date Created Conversion]])</f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1">
        <f>(((J80/60)/60)/24)+DATE(1970,1,1)+(-5/24)</f>
        <v>42604.522233796299</v>
      </c>
      <c r="L80" s="11">
        <f>(((I80/60)/60)/24)+DATE(1970,1,1)+(-5/24)</f>
        <v>42614.522233796299</v>
      </c>
      <c r="M80" t="b">
        <v>0</v>
      </c>
      <c r="N80">
        <v>35</v>
      </c>
      <c r="O80" t="b">
        <v>1</v>
      </c>
      <c r="P80" t="s">
        <v>8266</v>
      </c>
      <c r="Q80" s="5">
        <f t="shared" si="4"/>
        <v>27.02</v>
      </c>
      <c r="R80" s="6">
        <f t="shared" si="5"/>
        <v>38.6</v>
      </c>
      <c r="S80" s="7" t="str">
        <f t="shared" si="6"/>
        <v>film &amp; video</v>
      </c>
      <c r="T80" t="str">
        <f t="shared" si="7"/>
        <v>shorts</v>
      </c>
      <c r="U80">
        <f>YEAR(Table1[[#This Row],[Date Created Conversion]])</f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1">
        <f>(((J81/60)/60)/24)+DATE(1970,1,1)+(-5/24)</f>
        <v>41724.568206018514</v>
      </c>
      <c r="L81" s="11">
        <f>(((I81/60)/60)/24)+DATE(1970,1,1)+(-5/24)</f>
        <v>41754.568206018514</v>
      </c>
      <c r="M81" t="b">
        <v>0</v>
      </c>
      <c r="N81">
        <v>41</v>
      </c>
      <c r="O81" t="b">
        <v>1</v>
      </c>
      <c r="P81" t="s">
        <v>8266</v>
      </c>
      <c r="Q81" s="5">
        <f t="shared" si="4"/>
        <v>1.27</v>
      </c>
      <c r="R81" s="6">
        <f t="shared" si="5"/>
        <v>40.268292682926827</v>
      </c>
      <c r="S81" s="7" t="str">
        <f t="shared" si="6"/>
        <v>film &amp; video</v>
      </c>
      <c r="T81" t="str">
        <f t="shared" si="7"/>
        <v>shorts</v>
      </c>
      <c r="U81">
        <f>YEAR(Table1[[#This Row],[Date Created Conversion]])</f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1">
        <f>(((J82/60)/60)/24)+DATE(1970,1,1)+(-5/24)</f>
        <v>41582.875648148147</v>
      </c>
      <c r="L82" s="11">
        <f>(((I82/60)/60)/24)+DATE(1970,1,1)+(-5/24)</f>
        <v>41617.875648148147</v>
      </c>
      <c r="M82" t="b">
        <v>0</v>
      </c>
      <c r="N82">
        <v>47</v>
      </c>
      <c r="O82" t="b">
        <v>1</v>
      </c>
      <c r="P82" t="s">
        <v>8266</v>
      </c>
      <c r="Q82" s="5">
        <f t="shared" si="4"/>
        <v>1.0725</v>
      </c>
      <c r="R82" s="6">
        <f t="shared" si="5"/>
        <v>273.82978723404256</v>
      </c>
      <c r="S82" s="7" t="str">
        <f t="shared" si="6"/>
        <v>film &amp; video</v>
      </c>
      <c r="T82" t="str">
        <f t="shared" si="7"/>
        <v>shorts</v>
      </c>
      <c r="U82">
        <f>YEAR(Table1[[#This Row],[Date Created Conversion]])</f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1">
        <f>(((J83/60)/60)/24)+DATE(1970,1,1)+(-5/24)</f>
        <v>41099.950543981482</v>
      </c>
      <c r="L83" s="11">
        <f>(((I83/60)/60)/24)+DATE(1970,1,1)+(-5/24)</f>
        <v>41103.91805555555</v>
      </c>
      <c r="M83" t="b">
        <v>0</v>
      </c>
      <c r="N83">
        <v>28</v>
      </c>
      <c r="O83" t="b">
        <v>1</v>
      </c>
      <c r="P83" t="s">
        <v>8266</v>
      </c>
      <c r="Q83" s="5">
        <f t="shared" si="4"/>
        <v>1.98</v>
      </c>
      <c r="R83" s="6">
        <f t="shared" si="5"/>
        <v>53.035714285714285</v>
      </c>
      <c r="S83" s="7" t="str">
        <f t="shared" si="6"/>
        <v>film &amp; video</v>
      </c>
      <c r="T83" t="str">
        <f t="shared" si="7"/>
        <v>shorts</v>
      </c>
      <c r="U83">
        <f>YEAR(Table1[[#This Row],[Date Created Conversion]])</f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1">
        <f>(((J84/60)/60)/24)+DATE(1970,1,1)+(-5/24)</f>
        <v>40795.611817129626</v>
      </c>
      <c r="L84" s="11">
        <f>(((I84/60)/60)/24)+DATE(1970,1,1)+(-5/24)</f>
        <v>40825.611817129626</v>
      </c>
      <c r="M84" t="b">
        <v>0</v>
      </c>
      <c r="N84">
        <v>100</v>
      </c>
      <c r="O84" t="b">
        <v>1</v>
      </c>
      <c r="P84" t="s">
        <v>8266</v>
      </c>
      <c r="Q84" s="5">
        <f t="shared" si="4"/>
        <v>1.0001249999999999</v>
      </c>
      <c r="R84" s="6">
        <f t="shared" si="5"/>
        <v>40.005000000000003</v>
      </c>
      <c r="S84" s="7" t="str">
        <f t="shared" si="6"/>
        <v>film &amp; video</v>
      </c>
      <c r="T84" t="str">
        <f t="shared" si="7"/>
        <v>shorts</v>
      </c>
      <c r="U84">
        <f>YEAR(Table1[[#This Row],[Date Created Conversion]])</f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1">
        <f>(((J85/60)/60)/24)+DATE(1970,1,1)+(-5/24)</f>
        <v>42042.407280092586</v>
      </c>
      <c r="L85" s="11">
        <f>(((I85/60)/60)/24)+DATE(1970,1,1)+(-5/24)</f>
        <v>42057.270833333336</v>
      </c>
      <c r="M85" t="b">
        <v>0</v>
      </c>
      <c r="N85">
        <v>13</v>
      </c>
      <c r="O85" t="b">
        <v>1</v>
      </c>
      <c r="P85" t="s">
        <v>8266</v>
      </c>
      <c r="Q85" s="5">
        <f t="shared" si="4"/>
        <v>1.0249999999999999</v>
      </c>
      <c r="R85" s="6">
        <f t="shared" si="5"/>
        <v>15.76923076923077</v>
      </c>
      <c r="S85" s="7" t="str">
        <f t="shared" si="6"/>
        <v>film &amp; video</v>
      </c>
      <c r="T85" t="str">
        <f t="shared" si="7"/>
        <v>shorts</v>
      </c>
      <c r="U85">
        <f>YEAR(Table1[[#This Row],[Date Created Conversion]])</f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1">
        <f>(((J86/60)/60)/24)+DATE(1970,1,1)+(-5/24)</f>
        <v>40648.54960648148</v>
      </c>
      <c r="L86" s="11">
        <f>(((I86/60)/60)/24)+DATE(1970,1,1)+(-5/24)</f>
        <v>40678.54960648148</v>
      </c>
      <c r="M86" t="b">
        <v>0</v>
      </c>
      <c r="N86">
        <v>7</v>
      </c>
      <c r="O86" t="b">
        <v>1</v>
      </c>
      <c r="P86" t="s">
        <v>8266</v>
      </c>
      <c r="Q86" s="5">
        <f t="shared" si="4"/>
        <v>1</v>
      </c>
      <c r="R86" s="6">
        <f t="shared" si="5"/>
        <v>71.428571428571431</v>
      </c>
      <c r="S86" s="7" t="str">
        <f t="shared" si="6"/>
        <v>film &amp; video</v>
      </c>
      <c r="T86" t="str">
        <f t="shared" si="7"/>
        <v>shorts</v>
      </c>
      <c r="U86">
        <f>YEAR(Table1[[#This Row],[Date Created Conversion]])</f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1">
        <f>(((J87/60)/60)/24)+DATE(1970,1,1)+(-5/24)</f>
        <v>40778.917094907403</v>
      </c>
      <c r="L87" s="11">
        <f>(((I87/60)/60)/24)+DATE(1970,1,1)+(-5/24)</f>
        <v>40808.917094907403</v>
      </c>
      <c r="M87" t="b">
        <v>0</v>
      </c>
      <c r="N87">
        <v>21</v>
      </c>
      <c r="O87" t="b">
        <v>1</v>
      </c>
      <c r="P87" t="s">
        <v>8266</v>
      </c>
      <c r="Q87" s="5">
        <f t="shared" si="4"/>
        <v>1.2549999999999999</v>
      </c>
      <c r="R87" s="6">
        <f t="shared" si="5"/>
        <v>71.714285714285708</v>
      </c>
      <c r="S87" s="7" t="str">
        <f t="shared" si="6"/>
        <v>film &amp; video</v>
      </c>
      <c r="T87" t="str">
        <f t="shared" si="7"/>
        <v>shorts</v>
      </c>
      <c r="U87">
        <f>YEAR(Table1[[#This Row],[Date Created Conversion]])</f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1">
        <f>(((J88/60)/60)/24)+DATE(1970,1,1)+(-5/24)</f>
        <v>42291.347743055558</v>
      </c>
      <c r="L88" s="11">
        <f>(((I88/60)/60)/24)+DATE(1970,1,1)+(-5/24)</f>
        <v>42365.389409722215</v>
      </c>
      <c r="M88" t="b">
        <v>0</v>
      </c>
      <c r="N88">
        <v>17</v>
      </c>
      <c r="O88" t="b">
        <v>1</v>
      </c>
      <c r="P88" t="s">
        <v>8266</v>
      </c>
      <c r="Q88" s="5">
        <f t="shared" si="4"/>
        <v>1.0646666666666667</v>
      </c>
      <c r="R88" s="6">
        <f t="shared" si="5"/>
        <v>375.76470588235293</v>
      </c>
      <c r="S88" s="7" t="str">
        <f t="shared" si="6"/>
        <v>film &amp; video</v>
      </c>
      <c r="T88" t="str">
        <f t="shared" si="7"/>
        <v>shorts</v>
      </c>
      <c r="U88">
        <f>YEAR(Table1[[#This Row],[Date Created Conversion]])</f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1">
        <f>(((J89/60)/60)/24)+DATE(1970,1,1)+(-5/24)</f>
        <v>40322.331053240734</v>
      </c>
      <c r="L89" s="11">
        <f>(((I89/60)/60)/24)+DATE(1970,1,1)+(-5/24)</f>
        <v>40331.861805555556</v>
      </c>
      <c r="M89" t="b">
        <v>0</v>
      </c>
      <c r="N89">
        <v>25</v>
      </c>
      <c r="O89" t="b">
        <v>1</v>
      </c>
      <c r="P89" t="s">
        <v>8266</v>
      </c>
      <c r="Q89" s="5">
        <f t="shared" si="4"/>
        <v>1.046</v>
      </c>
      <c r="R89" s="6">
        <f t="shared" si="5"/>
        <v>104.6</v>
      </c>
      <c r="S89" s="7" t="str">
        <f t="shared" si="6"/>
        <v>film &amp; video</v>
      </c>
      <c r="T89" t="str">
        <f t="shared" si="7"/>
        <v>shorts</v>
      </c>
      <c r="U89">
        <f>YEAR(Table1[[#This Row],[Date Created Conversion]])</f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1">
        <f>(((J90/60)/60)/24)+DATE(1970,1,1)+(-5/24)</f>
        <v>41786.450590277775</v>
      </c>
      <c r="L90" s="11">
        <f>(((I90/60)/60)/24)+DATE(1970,1,1)+(-5/24)</f>
        <v>41812.450590277775</v>
      </c>
      <c r="M90" t="b">
        <v>0</v>
      </c>
      <c r="N90">
        <v>60</v>
      </c>
      <c r="O90" t="b">
        <v>1</v>
      </c>
      <c r="P90" t="s">
        <v>8266</v>
      </c>
      <c r="Q90" s="5">
        <f t="shared" si="4"/>
        <v>1.0285714285714285</v>
      </c>
      <c r="R90" s="6">
        <f t="shared" si="5"/>
        <v>60</v>
      </c>
      <c r="S90" s="7" t="str">
        <f t="shared" si="6"/>
        <v>film &amp; video</v>
      </c>
      <c r="T90" t="str">
        <f t="shared" si="7"/>
        <v>shorts</v>
      </c>
      <c r="U90">
        <f>YEAR(Table1[[#This Row],[Date Created Conversion]])</f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1">
        <f>(((J91/60)/60)/24)+DATE(1970,1,1)+(-5/24)</f>
        <v>41402.543888888889</v>
      </c>
      <c r="L91" s="11">
        <f>(((I91/60)/60)/24)+DATE(1970,1,1)+(-5/24)</f>
        <v>41427.543888888889</v>
      </c>
      <c r="M91" t="b">
        <v>0</v>
      </c>
      <c r="N91">
        <v>56</v>
      </c>
      <c r="O91" t="b">
        <v>1</v>
      </c>
      <c r="P91" t="s">
        <v>8266</v>
      </c>
      <c r="Q91" s="5">
        <f t="shared" si="4"/>
        <v>1.1506666666666667</v>
      </c>
      <c r="R91" s="6">
        <f t="shared" si="5"/>
        <v>123.28571428571429</v>
      </c>
      <c r="S91" s="7" t="str">
        <f t="shared" si="6"/>
        <v>film &amp; video</v>
      </c>
      <c r="T91" t="str">
        <f t="shared" si="7"/>
        <v>shorts</v>
      </c>
      <c r="U91">
        <f>YEAR(Table1[[#This Row],[Date Created Conversion]])</f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1">
        <f>(((J92/60)/60)/24)+DATE(1970,1,1)+(-5/24)</f>
        <v>40706.089108796295</v>
      </c>
      <c r="L92" s="11">
        <f>(((I92/60)/60)/24)+DATE(1970,1,1)+(-5/24)</f>
        <v>40736.089108796295</v>
      </c>
      <c r="M92" t="b">
        <v>0</v>
      </c>
      <c r="N92">
        <v>16</v>
      </c>
      <c r="O92" t="b">
        <v>1</v>
      </c>
      <c r="P92" t="s">
        <v>8266</v>
      </c>
      <c r="Q92" s="5">
        <f t="shared" si="4"/>
        <v>1.004</v>
      </c>
      <c r="R92" s="6">
        <f t="shared" si="5"/>
        <v>31.375</v>
      </c>
      <c r="S92" s="7" t="str">
        <f t="shared" si="6"/>
        <v>film &amp; video</v>
      </c>
      <c r="T92" t="str">
        <f t="shared" si="7"/>
        <v>shorts</v>
      </c>
      <c r="U92">
        <f>YEAR(Table1[[#This Row],[Date Created Conversion]])</f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1">
        <f>(((J93/60)/60)/24)+DATE(1970,1,1)+(-5/24)</f>
        <v>40619.194027777776</v>
      </c>
      <c r="L93" s="11">
        <f>(((I93/60)/60)/24)+DATE(1970,1,1)+(-5/24)</f>
        <v>40680.194027777776</v>
      </c>
      <c r="M93" t="b">
        <v>0</v>
      </c>
      <c r="N93">
        <v>46</v>
      </c>
      <c r="O93" t="b">
        <v>1</v>
      </c>
      <c r="P93" t="s">
        <v>8266</v>
      </c>
      <c r="Q93" s="5">
        <f t="shared" si="4"/>
        <v>1.2</v>
      </c>
      <c r="R93" s="6">
        <f t="shared" si="5"/>
        <v>78.260869565217391</v>
      </c>
      <c r="S93" s="7" t="str">
        <f t="shared" si="6"/>
        <v>film &amp; video</v>
      </c>
      <c r="T93" t="str">
        <f t="shared" si="7"/>
        <v>shorts</v>
      </c>
      <c r="U93">
        <f>YEAR(Table1[[#This Row],[Date Created Conversion]])</f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1">
        <f>(((J94/60)/60)/24)+DATE(1970,1,1)+(-5/24)</f>
        <v>42720.990543981483</v>
      </c>
      <c r="L94" s="11">
        <f>(((I94/60)/60)/24)+DATE(1970,1,1)+(-5/24)</f>
        <v>42767.124999999993</v>
      </c>
      <c r="M94" t="b">
        <v>0</v>
      </c>
      <c r="N94">
        <v>43</v>
      </c>
      <c r="O94" t="b">
        <v>1</v>
      </c>
      <c r="P94" t="s">
        <v>8266</v>
      </c>
      <c r="Q94" s="5">
        <f t="shared" si="4"/>
        <v>1.052</v>
      </c>
      <c r="R94" s="6">
        <f t="shared" si="5"/>
        <v>122.32558139534883</v>
      </c>
      <c r="S94" s="7" t="str">
        <f t="shared" si="6"/>
        <v>film &amp; video</v>
      </c>
      <c r="T94" t="str">
        <f t="shared" si="7"/>
        <v>shorts</v>
      </c>
      <c r="U94">
        <f>YEAR(Table1[[#This Row],[Date Created Conversion]])</f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1">
        <f>(((J95/60)/60)/24)+DATE(1970,1,1)+(-5/24)</f>
        <v>41065.649733796294</v>
      </c>
      <c r="L95" s="11">
        <f>(((I95/60)/60)/24)+DATE(1970,1,1)+(-5/24)</f>
        <v>41093.666666666664</v>
      </c>
      <c r="M95" t="b">
        <v>0</v>
      </c>
      <c r="N95">
        <v>15</v>
      </c>
      <c r="O95" t="b">
        <v>1</v>
      </c>
      <c r="P95" t="s">
        <v>8266</v>
      </c>
      <c r="Q95" s="5">
        <f t="shared" si="4"/>
        <v>1.1060000000000001</v>
      </c>
      <c r="R95" s="6">
        <f t="shared" si="5"/>
        <v>73.733333333333334</v>
      </c>
      <c r="S95" s="7" t="str">
        <f t="shared" si="6"/>
        <v>film &amp; video</v>
      </c>
      <c r="T95" t="str">
        <f t="shared" si="7"/>
        <v>shorts</v>
      </c>
      <c r="U95">
        <f>YEAR(Table1[[#This Row],[Date Created Conversion]])</f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1">
        <f>(((J96/60)/60)/24)+DATE(1970,1,1)+(-5/24)</f>
        <v>41716.509513888886</v>
      </c>
      <c r="L96" s="11">
        <f>(((I96/60)/60)/24)+DATE(1970,1,1)+(-5/24)</f>
        <v>41736.509513888886</v>
      </c>
      <c r="M96" t="b">
        <v>0</v>
      </c>
      <c r="N96">
        <v>12</v>
      </c>
      <c r="O96" t="b">
        <v>1</v>
      </c>
      <c r="P96" t="s">
        <v>8266</v>
      </c>
      <c r="Q96" s="5">
        <f t="shared" si="4"/>
        <v>1.04</v>
      </c>
      <c r="R96" s="6">
        <f t="shared" si="5"/>
        <v>21.666666666666668</v>
      </c>
      <c r="S96" s="7" t="str">
        <f t="shared" si="6"/>
        <v>film &amp; video</v>
      </c>
      <c r="T96" t="str">
        <f t="shared" si="7"/>
        <v>shorts</v>
      </c>
      <c r="U96">
        <f>YEAR(Table1[[#This Row],[Date Created Conversion]])</f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1">
        <f>(((J97/60)/60)/24)+DATE(1970,1,1)+(-5/24)</f>
        <v>40934.796770833331</v>
      </c>
      <c r="L97" s="11">
        <f>(((I97/60)/60)/24)+DATE(1970,1,1)+(-5/24)</f>
        <v>40964.796770833331</v>
      </c>
      <c r="M97" t="b">
        <v>0</v>
      </c>
      <c r="N97">
        <v>21</v>
      </c>
      <c r="O97" t="b">
        <v>1</v>
      </c>
      <c r="P97" t="s">
        <v>8266</v>
      </c>
      <c r="Q97" s="5">
        <f t="shared" si="4"/>
        <v>1.3142857142857143</v>
      </c>
      <c r="R97" s="6">
        <f t="shared" si="5"/>
        <v>21.904761904761905</v>
      </c>
      <c r="S97" s="7" t="str">
        <f t="shared" si="6"/>
        <v>film &amp; video</v>
      </c>
      <c r="T97" t="str">
        <f t="shared" si="7"/>
        <v>shorts</v>
      </c>
      <c r="U97">
        <f>YEAR(Table1[[#This Row],[Date Created Conversion]])</f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1">
        <f>(((J98/60)/60)/24)+DATE(1970,1,1)+(-5/24)</f>
        <v>40324.45417824074</v>
      </c>
      <c r="L98" s="11">
        <f>(((I98/60)/60)/24)+DATE(1970,1,1)+(-5/24)</f>
        <v>40390.916666666664</v>
      </c>
      <c r="M98" t="b">
        <v>0</v>
      </c>
      <c r="N98">
        <v>34</v>
      </c>
      <c r="O98" t="b">
        <v>1</v>
      </c>
      <c r="P98" t="s">
        <v>8266</v>
      </c>
      <c r="Q98" s="5">
        <f t="shared" si="4"/>
        <v>1.1466666666666667</v>
      </c>
      <c r="R98" s="6">
        <f t="shared" si="5"/>
        <v>50.588235294117645</v>
      </c>
      <c r="S98" s="7" t="str">
        <f t="shared" si="6"/>
        <v>film &amp; video</v>
      </c>
      <c r="T98" t="str">
        <f t="shared" si="7"/>
        <v>shorts</v>
      </c>
      <c r="U98">
        <f>YEAR(Table1[[#This Row],[Date Created Conversion]])</f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1">
        <f>(((J99/60)/60)/24)+DATE(1970,1,1)+(-5/24)</f>
        <v>40705.926874999997</v>
      </c>
      <c r="L99" s="11">
        <f>(((I99/60)/60)/24)+DATE(1970,1,1)+(-5/24)</f>
        <v>40735.926874999997</v>
      </c>
      <c r="M99" t="b">
        <v>0</v>
      </c>
      <c r="N99">
        <v>8</v>
      </c>
      <c r="O99" t="b">
        <v>1</v>
      </c>
      <c r="P99" t="s">
        <v>8266</v>
      </c>
      <c r="Q99" s="5">
        <f t="shared" si="4"/>
        <v>1.0625</v>
      </c>
      <c r="R99" s="6">
        <f t="shared" si="5"/>
        <v>53.125</v>
      </c>
      <c r="S99" s="7" t="str">
        <f t="shared" si="6"/>
        <v>film &amp; video</v>
      </c>
      <c r="T99" t="str">
        <f t="shared" si="7"/>
        <v>shorts</v>
      </c>
      <c r="U99">
        <f>YEAR(Table1[[#This Row],[Date Created Conversion]])</f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1">
        <f>(((J100/60)/60)/24)+DATE(1970,1,1)+(-5/24)</f>
        <v>41214.586504629624</v>
      </c>
      <c r="L100" s="11">
        <f>(((I100/60)/60)/24)+DATE(1970,1,1)+(-5/24)</f>
        <v>41250.770833333328</v>
      </c>
      <c r="M100" t="b">
        <v>0</v>
      </c>
      <c r="N100">
        <v>60</v>
      </c>
      <c r="O100" t="b">
        <v>1</v>
      </c>
      <c r="P100" t="s">
        <v>8266</v>
      </c>
      <c r="Q100" s="5">
        <f t="shared" si="4"/>
        <v>1.0625</v>
      </c>
      <c r="R100" s="6">
        <f t="shared" si="5"/>
        <v>56.666666666666664</v>
      </c>
      <c r="S100" s="7" t="str">
        <f t="shared" si="6"/>
        <v>film &amp; video</v>
      </c>
      <c r="T100" t="str">
        <f t="shared" si="7"/>
        <v>shorts</v>
      </c>
      <c r="U100">
        <f>YEAR(Table1[[#This Row],[Date Created Conversion]])</f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1">
        <f>(((J101/60)/60)/24)+DATE(1970,1,1)+(-5/24)</f>
        <v>41631.694432870368</v>
      </c>
      <c r="L101" s="11">
        <f>(((I101/60)/60)/24)+DATE(1970,1,1)+(-5/24)</f>
        <v>41661.694432870368</v>
      </c>
      <c r="M101" t="b">
        <v>0</v>
      </c>
      <c r="N101">
        <v>39</v>
      </c>
      <c r="O101" t="b">
        <v>1</v>
      </c>
      <c r="P101" t="s">
        <v>8266</v>
      </c>
      <c r="Q101" s="5">
        <f t="shared" si="4"/>
        <v>1.0601933333333333</v>
      </c>
      <c r="R101" s="6">
        <f t="shared" si="5"/>
        <v>40.776666666666664</v>
      </c>
      <c r="S101" s="7" t="str">
        <f t="shared" si="6"/>
        <v>film &amp; video</v>
      </c>
      <c r="T101" t="str">
        <f t="shared" si="7"/>
        <v>shorts</v>
      </c>
      <c r="U101">
        <f>YEAR(Table1[[#This Row],[Date Created Conversion]])</f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1">
        <f>(((J102/60)/60)/24)+DATE(1970,1,1)+(-5/24)</f>
        <v>41197.544976851852</v>
      </c>
      <c r="L102" s="11">
        <f>(((I102/60)/60)/24)+DATE(1970,1,1)+(-5/24)</f>
        <v>41217.586643518516</v>
      </c>
      <c r="M102" t="b">
        <v>0</v>
      </c>
      <c r="N102">
        <v>26</v>
      </c>
      <c r="O102" t="b">
        <v>1</v>
      </c>
      <c r="P102" t="s">
        <v>8266</v>
      </c>
      <c r="Q102" s="5">
        <f t="shared" si="4"/>
        <v>1</v>
      </c>
      <c r="R102" s="6">
        <f t="shared" si="5"/>
        <v>192.30769230769232</v>
      </c>
      <c r="S102" s="7" t="str">
        <f t="shared" si="6"/>
        <v>film &amp; video</v>
      </c>
      <c r="T102" t="str">
        <f t="shared" si="7"/>
        <v>shorts</v>
      </c>
      <c r="U102">
        <f>YEAR(Table1[[#This Row],[Date Created Conversion]])</f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1">
        <f>(((J103/60)/60)/24)+DATE(1970,1,1)+(-5/24)</f>
        <v>41274.568402777775</v>
      </c>
      <c r="L103" s="11">
        <f>(((I103/60)/60)/24)+DATE(1970,1,1)+(-5/24)</f>
        <v>41298.568402777775</v>
      </c>
      <c r="M103" t="b">
        <v>0</v>
      </c>
      <c r="N103">
        <v>35</v>
      </c>
      <c r="O103" t="b">
        <v>1</v>
      </c>
      <c r="P103" t="s">
        <v>8266</v>
      </c>
      <c r="Q103" s="5">
        <f t="shared" si="4"/>
        <v>1</v>
      </c>
      <c r="R103" s="6">
        <f t="shared" si="5"/>
        <v>100</v>
      </c>
      <c r="S103" s="7" t="str">
        <f t="shared" si="6"/>
        <v>film &amp; video</v>
      </c>
      <c r="T103" t="str">
        <f t="shared" si="7"/>
        <v>shorts</v>
      </c>
      <c r="U103">
        <f>YEAR(Table1[[#This Row],[Date Created Conversion]])</f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1">
        <f>(((J104/60)/60)/24)+DATE(1970,1,1)+(-5/24)</f>
        <v>40504.922835648147</v>
      </c>
      <c r="L104" s="11">
        <f>(((I104/60)/60)/24)+DATE(1970,1,1)+(-5/24)</f>
        <v>40534.922835648147</v>
      </c>
      <c r="M104" t="b">
        <v>0</v>
      </c>
      <c r="N104">
        <v>65</v>
      </c>
      <c r="O104" t="b">
        <v>1</v>
      </c>
      <c r="P104" t="s">
        <v>8266</v>
      </c>
      <c r="Q104" s="5">
        <f t="shared" si="4"/>
        <v>1.2775000000000001</v>
      </c>
      <c r="R104" s="6">
        <f t="shared" si="5"/>
        <v>117.92307692307692</v>
      </c>
      <c r="S104" s="7" t="str">
        <f t="shared" si="6"/>
        <v>film &amp; video</v>
      </c>
      <c r="T104" t="str">
        <f t="shared" si="7"/>
        <v>shorts</v>
      </c>
      <c r="U104">
        <f>YEAR(Table1[[#This Row],[Date Created Conversion]])</f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1">
        <f>(((J105/60)/60)/24)+DATE(1970,1,1)+(-5/24)</f>
        <v>41682.597569444442</v>
      </c>
      <c r="L105" s="11">
        <f>(((I105/60)/60)/24)+DATE(1970,1,1)+(-5/24)</f>
        <v>41705.597569444442</v>
      </c>
      <c r="M105" t="b">
        <v>0</v>
      </c>
      <c r="N105">
        <v>49</v>
      </c>
      <c r="O105" t="b">
        <v>1</v>
      </c>
      <c r="P105" t="s">
        <v>8266</v>
      </c>
      <c r="Q105" s="5">
        <f t="shared" si="4"/>
        <v>1.0515384615384615</v>
      </c>
      <c r="R105" s="6">
        <f t="shared" si="5"/>
        <v>27.897959183673468</v>
      </c>
      <c r="S105" s="7" t="str">
        <f t="shared" si="6"/>
        <v>film &amp; video</v>
      </c>
      <c r="T105" t="str">
        <f t="shared" si="7"/>
        <v>shorts</v>
      </c>
      <c r="U105">
        <f>YEAR(Table1[[#This Row],[Date Created Conversion]])</f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1">
        <f>(((J106/60)/60)/24)+DATE(1970,1,1)+(-5/24)</f>
        <v>40612.486874999995</v>
      </c>
      <c r="L106" s="11">
        <f>(((I106/60)/60)/24)+DATE(1970,1,1)+(-5/24)</f>
        <v>40635.833333333328</v>
      </c>
      <c r="M106" t="b">
        <v>0</v>
      </c>
      <c r="N106">
        <v>10</v>
      </c>
      <c r="O106" t="b">
        <v>1</v>
      </c>
      <c r="P106" t="s">
        <v>8266</v>
      </c>
      <c r="Q106" s="5">
        <f t="shared" si="4"/>
        <v>1.2</v>
      </c>
      <c r="R106" s="6">
        <f t="shared" si="5"/>
        <v>60</v>
      </c>
      <c r="S106" s="7" t="str">
        <f t="shared" si="6"/>
        <v>film &amp; video</v>
      </c>
      <c r="T106" t="str">
        <f t="shared" si="7"/>
        <v>shorts</v>
      </c>
      <c r="U106">
        <f>YEAR(Table1[[#This Row],[Date Created Conversion]])</f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1">
        <f>(((J107/60)/60)/24)+DATE(1970,1,1)+(-5/24)</f>
        <v>42485.516435185178</v>
      </c>
      <c r="L107" s="11">
        <f>(((I107/60)/60)/24)+DATE(1970,1,1)+(-5/24)</f>
        <v>42503.791666666664</v>
      </c>
      <c r="M107" t="b">
        <v>0</v>
      </c>
      <c r="N107">
        <v>60</v>
      </c>
      <c r="O107" t="b">
        <v>1</v>
      </c>
      <c r="P107" t="s">
        <v>8266</v>
      </c>
      <c r="Q107" s="5">
        <f t="shared" si="4"/>
        <v>1.074090909090909</v>
      </c>
      <c r="R107" s="6">
        <f t="shared" si="5"/>
        <v>39.383333333333333</v>
      </c>
      <c r="S107" s="7" t="str">
        <f t="shared" si="6"/>
        <v>film &amp; video</v>
      </c>
      <c r="T107" t="str">
        <f t="shared" si="7"/>
        <v>shorts</v>
      </c>
      <c r="U107">
        <f>YEAR(Table1[[#This Row],[Date Created Conversion]])</f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1">
        <f>(((J108/60)/60)/24)+DATE(1970,1,1)+(-5/24)</f>
        <v>40987.568298611113</v>
      </c>
      <c r="L108" s="11">
        <f>(((I108/60)/60)/24)+DATE(1970,1,1)+(-5/24)</f>
        <v>41001.568298611113</v>
      </c>
      <c r="M108" t="b">
        <v>0</v>
      </c>
      <c r="N108">
        <v>27</v>
      </c>
      <c r="O108" t="b">
        <v>1</v>
      </c>
      <c r="P108" t="s">
        <v>8266</v>
      </c>
      <c r="Q108" s="5">
        <f t="shared" si="4"/>
        <v>1.0049999999999999</v>
      </c>
      <c r="R108" s="6">
        <f t="shared" si="5"/>
        <v>186.11111111111111</v>
      </c>
      <c r="S108" s="7" t="str">
        <f t="shared" si="6"/>
        <v>film &amp; video</v>
      </c>
      <c r="T108" t="str">
        <f t="shared" si="7"/>
        <v>shorts</v>
      </c>
      <c r="U108">
        <f>YEAR(Table1[[#This Row],[Date Created Conversion]])</f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1">
        <f>(((J109/60)/60)/24)+DATE(1970,1,1)+(-5/24)</f>
        <v>40635.774155092593</v>
      </c>
      <c r="L109" s="11">
        <f>(((I109/60)/60)/24)+DATE(1970,1,1)+(-5/24)</f>
        <v>40657.774155092593</v>
      </c>
      <c r="M109" t="b">
        <v>0</v>
      </c>
      <c r="N109">
        <v>69</v>
      </c>
      <c r="O109" t="b">
        <v>1</v>
      </c>
      <c r="P109" t="s">
        <v>8266</v>
      </c>
      <c r="Q109" s="5">
        <f t="shared" si="4"/>
        <v>1.0246666666666666</v>
      </c>
      <c r="R109" s="6">
        <f t="shared" si="5"/>
        <v>111.37681159420291</v>
      </c>
      <c r="S109" s="7" t="str">
        <f t="shared" si="6"/>
        <v>film &amp; video</v>
      </c>
      <c r="T109" t="str">
        <f t="shared" si="7"/>
        <v>shorts</v>
      </c>
      <c r="U109">
        <f>YEAR(Table1[[#This Row],[Date Created Conversion]])</f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1">
        <f>(((J110/60)/60)/24)+DATE(1970,1,1)+(-5/24)</f>
        <v>41365.404745370368</v>
      </c>
      <c r="L110" s="11">
        <f>(((I110/60)/60)/24)+DATE(1970,1,1)+(-5/24)</f>
        <v>41425.404745370368</v>
      </c>
      <c r="M110" t="b">
        <v>0</v>
      </c>
      <c r="N110">
        <v>47</v>
      </c>
      <c r="O110" t="b">
        <v>1</v>
      </c>
      <c r="P110" t="s">
        <v>8266</v>
      </c>
      <c r="Q110" s="5">
        <f t="shared" si="4"/>
        <v>2.4666666666666668</v>
      </c>
      <c r="R110" s="6">
        <f t="shared" si="5"/>
        <v>78.723404255319153</v>
      </c>
      <c r="S110" s="7" t="str">
        <f t="shared" si="6"/>
        <v>film &amp; video</v>
      </c>
      <c r="T110" t="str">
        <f t="shared" si="7"/>
        <v>shorts</v>
      </c>
      <c r="U110">
        <f>YEAR(Table1[[#This Row],[Date Created Conversion]])</f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1">
        <f>(((J111/60)/60)/24)+DATE(1970,1,1)+(-5/24)</f>
        <v>40569.817476851851</v>
      </c>
      <c r="L111" s="11">
        <f>(((I111/60)/60)/24)+DATE(1970,1,1)+(-5/24)</f>
        <v>40599.817476851851</v>
      </c>
      <c r="M111" t="b">
        <v>0</v>
      </c>
      <c r="N111">
        <v>47</v>
      </c>
      <c r="O111" t="b">
        <v>1</v>
      </c>
      <c r="P111" t="s">
        <v>8266</v>
      </c>
      <c r="Q111" s="5">
        <f t="shared" si="4"/>
        <v>2.1949999999999998</v>
      </c>
      <c r="R111" s="6">
        <f t="shared" si="5"/>
        <v>46.702127659574465</v>
      </c>
      <c r="S111" s="7" t="str">
        <f t="shared" si="6"/>
        <v>film &amp; video</v>
      </c>
      <c r="T111" t="str">
        <f t="shared" si="7"/>
        <v>shorts</v>
      </c>
      <c r="U111">
        <f>YEAR(Table1[[#This Row],[Date Created Conversion]])</f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1">
        <f>(((J112/60)/60)/24)+DATE(1970,1,1)+(-5/24)</f>
        <v>41557.741354166668</v>
      </c>
      <c r="L112" s="11">
        <f>(((I112/60)/60)/24)+DATE(1970,1,1)+(-5/24)</f>
        <v>41592.040972222218</v>
      </c>
      <c r="M112" t="b">
        <v>0</v>
      </c>
      <c r="N112">
        <v>26</v>
      </c>
      <c r="O112" t="b">
        <v>1</v>
      </c>
      <c r="P112" t="s">
        <v>8266</v>
      </c>
      <c r="Q112" s="5">
        <f t="shared" si="4"/>
        <v>1.3076923076923077</v>
      </c>
      <c r="R112" s="6">
        <f t="shared" si="5"/>
        <v>65.384615384615387</v>
      </c>
      <c r="S112" s="7" t="str">
        <f t="shared" si="6"/>
        <v>film &amp; video</v>
      </c>
      <c r="T112" t="str">
        <f t="shared" si="7"/>
        <v>shorts</v>
      </c>
      <c r="U112">
        <f>YEAR(Table1[[#This Row],[Date Created Conversion]])</f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1">
        <f>(((J113/60)/60)/24)+DATE(1970,1,1)+(-5/24)</f>
        <v>42125.124849537031</v>
      </c>
      <c r="L113" s="11">
        <f>(((I113/60)/60)/24)+DATE(1970,1,1)+(-5/24)</f>
        <v>42155.124849537031</v>
      </c>
      <c r="M113" t="b">
        <v>0</v>
      </c>
      <c r="N113">
        <v>53</v>
      </c>
      <c r="O113" t="b">
        <v>1</v>
      </c>
      <c r="P113" t="s">
        <v>8266</v>
      </c>
      <c r="Q113" s="5">
        <f t="shared" si="4"/>
        <v>1.5457142857142858</v>
      </c>
      <c r="R113" s="6">
        <f t="shared" si="5"/>
        <v>102.0754716981132</v>
      </c>
      <c r="S113" s="7" t="str">
        <f t="shared" si="6"/>
        <v>film &amp; video</v>
      </c>
      <c r="T113" t="str">
        <f t="shared" si="7"/>
        <v>shorts</v>
      </c>
      <c r="U113">
        <f>YEAR(Table1[[#This Row],[Date Created Conversion]])</f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1">
        <f>(((J114/60)/60)/24)+DATE(1970,1,1)+(-5/24)</f>
        <v>41717.834699074068</v>
      </c>
      <c r="L114" s="11">
        <f>(((I114/60)/60)/24)+DATE(1970,1,1)+(-5/24)</f>
        <v>41741.875</v>
      </c>
      <c r="M114" t="b">
        <v>0</v>
      </c>
      <c r="N114">
        <v>81</v>
      </c>
      <c r="O114" t="b">
        <v>1</v>
      </c>
      <c r="P114" t="s">
        <v>8266</v>
      </c>
      <c r="Q114" s="5">
        <f t="shared" si="4"/>
        <v>1.04</v>
      </c>
      <c r="R114" s="6">
        <f t="shared" si="5"/>
        <v>64.197530864197532</v>
      </c>
      <c r="S114" s="7" t="str">
        <f t="shared" si="6"/>
        <v>film &amp; video</v>
      </c>
      <c r="T114" t="str">
        <f t="shared" si="7"/>
        <v>shorts</v>
      </c>
      <c r="U114">
        <f>YEAR(Table1[[#This Row],[Date Created Conversion]])</f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1">
        <f>(((J115/60)/60)/24)+DATE(1970,1,1)+(-5/24)</f>
        <v>40753.550092592588</v>
      </c>
      <c r="L115" s="11">
        <f>(((I115/60)/60)/24)+DATE(1970,1,1)+(-5/24)</f>
        <v>40761.416666666664</v>
      </c>
      <c r="M115" t="b">
        <v>0</v>
      </c>
      <c r="N115">
        <v>78</v>
      </c>
      <c r="O115" t="b">
        <v>1</v>
      </c>
      <c r="P115" t="s">
        <v>8266</v>
      </c>
      <c r="Q115" s="5">
        <f t="shared" si="4"/>
        <v>1.41</v>
      </c>
      <c r="R115" s="6">
        <f t="shared" si="5"/>
        <v>90.384615384615387</v>
      </c>
      <c r="S115" s="7" t="str">
        <f t="shared" si="6"/>
        <v>film &amp; video</v>
      </c>
      <c r="T115" t="str">
        <f t="shared" si="7"/>
        <v>shorts</v>
      </c>
      <c r="U115">
        <f>YEAR(Table1[[#This Row],[Date Created Conversion]])</f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1">
        <f>(((J116/60)/60)/24)+DATE(1970,1,1)+(-5/24)</f>
        <v>40861.065833333334</v>
      </c>
      <c r="L116" s="11">
        <f>(((I116/60)/60)/24)+DATE(1970,1,1)+(-5/24)</f>
        <v>40921.065833333334</v>
      </c>
      <c r="M116" t="b">
        <v>0</v>
      </c>
      <c r="N116">
        <v>35</v>
      </c>
      <c r="O116" t="b">
        <v>1</v>
      </c>
      <c r="P116" t="s">
        <v>8266</v>
      </c>
      <c r="Q116" s="5">
        <f t="shared" si="4"/>
        <v>1.0333333333333334</v>
      </c>
      <c r="R116" s="6">
        <f t="shared" si="5"/>
        <v>88.571428571428569</v>
      </c>
      <c r="S116" s="7" t="str">
        <f t="shared" si="6"/>
        <v>film &amp; video</v>
      </c>
      <c r="T116" t="str">
        <f t="shared" si="7"/>
        <v>shorts</v>
      </c>
      <c r="U116">
        <f>YEAR(Table1[[#This Row],[Date Created Conversion]])</f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1">
        <f>(((J117/60)/60)/24)+DATE(1970,1,1)+(-5/24)</f>
        <v>40918.530601851846</v>
      </c>
      <c r="L117" s="11">
        <f>(((I117/60)/60)/24)+DATE(1970,1,1)+(-5/24)</f>
        <v>40943.530601851846</v>
      </c>
      <c r="M117" t="b">
        <v>0</v>
      </c>
      <c r="N117">
        <v>22</v>
      </c>
      <c r="O117" t="b">
        <v>1</v>
      </c>
      <c r="P117" t="s">
        <v>8266</v>
      </c>
      <c r="Q117" s="5">
        <f t="shared" si="4"/>
        <v>1.4044444444444444</v>
      </c>
      <c r="R117" s="6">
        <f t="shared" si="5"/>
        <v>28.727272727272727</v>
      </c>
      <c r="S117" s="7" t="str">
        <f t="shared" si="6"/>
        <v>film &amp; video</v>
      </c>
      <c r="T117" t="str">
        <f t="shared" si="7"/>
        <v>shorts</v>
      </c>
      <c r="U117">
        <f>YEAR(Table1[[#This Row],[Date Created Conversion]])</f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1">
        <f>(((J118/60)/60)/24)+DATE(1970,1,1)+(-5/24)</f>
        <v>40595.288831018515</v>
      </c>
      <c r="L118" s="11">
        <f>(((I118/60)/60)/24)+DATE(1970,1,1)+(-5/24)</f>
        <v>40641.247164351851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4"/>
        <v>1.1365714285714286</v>
      </c>
      <c r="R118" s="6">
        <f t="shared" si="5"/>
        <v>69.78947368421052</v>
      </c>
      <c r="S118" s="7" t="str">
        <f t="shared" si="6"/>
        <v>film &amp; video</v>
      </c>
      <c r="T118" t="str">
        <f t="shared" si="7"/>
        <v>shorts</v>
      </c>
      <c r="U118">
        <f>YEAR(Table1[[#This Row],[Date Created Conversion]])</f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1">
        <f>(((J119/60)/60)/24)+DATE(1970,1,1)+(-5/24)</f>
        <v>40248.626666666663</v>
      </c>
      <c r="L119" s="11">
        <f>(((I119/60)/60)/24)+DATE(1970,1,1)+(-5/24)</f>
        <v>40338.583333333328</v>
      </c>
      <c r="M119" t="b">
        <v>0</v>
      </c>
      <c r="N119">
        <v>27</v>
      </c>
      <c r="O119" t="b">
        <v>1</v>
      </c>
      <c r="P119" t="s">
        <v>8266</v>
      </c>
      <c r="Q119" s="5">
        <f t="shared" si="4"/>
        <v>1.0049377777777779</v>
      </c>
      <c r="R119" s="6">
        <f t="shared" si="5"/>
        <v>167.48962962962963</v>
      </c>
      <c r="S119" s="7" t="str">
        <f t="shared" si="6"/>
        <v>film &amp; video</v>
      </c>
      <c r="T119" t="str">
        <f t="shared" si="7"/>
        <v>shorts</v>
      </c>
      <c r="U119">
        <f>YEAR(Table1[[#This Row],[Date Created Conversion]])</f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1">
        <f>(((J120/60)/60)/24)+DATE(1970,1,1)+(-5/24)</f>
        <v>40722.845324074071</v>
      </c>
      <c r="L120" s="11">
        <f>(((I120/60)/60)/24)+DATE(1970,1,1)+(-5/24)</f>
        <v>40752.845324074071</v>
      </c>
      <c r="M120" t="b">
        <v>0</v>
      </c>
      <c r="N120">
        <v>39</v>
      </c>
      <c r="O120" t="b">
        <v>1</v>
      </c>
      <c r="P120" t="s">
        <v>8266</v>
      </c>
      <c r="Q120" s="5">
        <f t="shared" si="4"/>
        <v>1.1303159999999999</v>
      </c>
      <c r="R120" s="6">
        <f t="shared" si="5"/>
        <v>144.91230769230768</v>
      </c>
      <c r="S120" s="7" t="str">
        <f t="shared" si="6"/>
        <v>film &amp; video</v>
      </c>
      <c r="T120" t="str">
        <f t="shared" si="7"/>
        <v>shorts</v>
      </c>
      <c r="U120">
        <f>YEAR(Table1[[#This Row],[Date Created Conversion]])</f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1">
        <f>(((J121/60)/60)/24)+DATE(1970,1,1)+(-5/24)</f>
        <v>40738.860949074071</v>
      </c>
      <c r="L121" s="11">
        <f>(((I121/60)/60)/24)+DATE(1970,1,1)+(-5/24)</f>
        <v>40768.75</v>
      </c>
      <c r="M121" t="b">
        <v>0</v>
      </c>
      <c r="N121">
        <v>37</v>
      </c>
      <c r="O121" t="b">
        <v>1</v>
      </c>
      <c r="P121" t="s">
        <v>8266</v>
      </c>
      <c r="Q121" s="5">
        <f t="shared" si="4"/>
        <v>1.0455692307692308</v>
      </c>
      <c r="R121" s="6">
        <f t="shared" si="5"/>
        <v>91.840540540540545</v>
      </c>
      <c r="S121" s="7" t="str">
        <f t="shared" si="6"/>
        <v>film &amp; video</v>
      </c>
      <c r="T121" t="str">
        <f t="shared" si="7"/>
        <v>shorts</v>
      </c>
      <c r="U121">
        <f>YEAR(Table1[[#This Row],[Date Created Conversion]])</f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1">
        <f>(((J122/60)/60)/24)+DATE(1970,1,1)+(-5/24)</f>
        <v>42615.841516203705</v>
      </c>
      <c r="L122" s="11">
        <f>(((I122/60)/60)/24)+DATE(1970,1,1)+(-5/24)</f>
        <v>42645.841516203705</v>
      </c>
      <c r="M122" t="b">
        <v>0</v>
      </c>
      <c r="N122">
        <v>1</v>
      </c>
      <c r="O122" t="b">
        <v>0</v>
      </c>
      <c r="P122" t="s">
        <v>8267</v>
      </c>
      <c r="Q122" s="5">
        <f t="shared" si="4"/>
        <v>1.4285714285714287E-4</v>
      </c>
      <c r="R122" s="6">
        <f t="shared" si="5"/>
        <v>10</v>
      </c>
      <c r="S122" s="7" t="str">
        <f t="shared" si="6"/>
        <v>film &amp; video</v>
      </c>
      <c r="T122" t="str">
        <f t="shared" si="7"/>
        <v>science fiction</v>
      </c>
      <c r="U122">
        <f>YEAR(Table1[[#This Row],[Date Created Conversion]])</f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1">
        <f>(((J123/60)/60)/24)+DATE(1970,1,1)+(-5/24)</f>
        <v>42096.496643518512</v>
      </c>
      <c r="L123" s="11">
        <f>(((I123/60)/60)/24)+DATE(1970,1,1)+(-5/24)</f>
        <v>42112.219444444439</v>
      </c>
      <c r="M123" t="b">
        <v>0</v>
      </c>
      <c r="N123">
        <v>1</v>
      </c>
      <c r="O123" t="b">
        <v>0</v>
      </c>
      <c r="P123" t="s">
        <v>8267</v>
      </c>
      <c r="Q123" s="5">
        <f t="shared" si="4"/>
        <v>3.3333333333333332E-4</v>
      </c>
      <c r="R123" s="6">
        <f t="shared" si="5"/>
        <v>1</v>
      </c>
      <c r="S123" s="7" t="str">
        <f t="shared" si="6"/>
        <v>film &amp; video</v>
      </c>
      <c r="T123" t="str">
        <f t="shared" si="7"/>
        <v>science fiction</v>
      </c>
      <c r="U123">
        <f>YEAR(Table1[[#This Row],[Date Created Conversion]])</f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1">
        <f>(((J124/60)/60)/24)+DATE(1970,1,1)+(-5/24)</f>
        <v>42593.223460648143</v>
      </c>
      <c r="L124" s="11">
        <f>(((I124/60)/60)/24)+DATE(1970,1,1)+(-5/24)</f>
        <v>42653.223460648143</v>
      </c>
      <c r="M124" t="b">
        <v>0</v>
      </c>
      <c r="N124">
        <v>0</v>
      </c>
      <c r="O124" t="b">
        <v>0</v>
      </c>
      <c r="P124" t="s">
        <v>8267</v>
      </c>
      <c r="Q124" s="5">
        <f t="shared" si="4"/>
        <v>0</v>
      </c>
      <c r="R124" s="6" t="e">
        <f t="shared" si="5"/>
        <v>#DIV/0!</v>
      </c>
      <c r="S124" s="7" t="str">
        <f t="shared" si="6"/>
        <v>film &amp; video</v>
      </c>
      <c r="T124" t="str">
        <f t="shared" si="7"/>
        <v>science fiction</v>
      </c>
      <c r="U124">
        <f>YEAR(Table1[[#This Row],[Date Created Conversion]])</f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1">
        <f>(((J125/60)/60)/24)+DATE(1970,1,1)+(-5/24)</f>
        <v>41904.573657407404</v>
      </c>
      <c r="L125" s="11">
        <f>(((I125/60)/60)/24)+DATE(1970,1,1)+(-5/24)</f>
        <v>41940.708333333328</v>
      </c>
      <c r="M125" t="b">
        <v>0</v>
      </c>
      <c r="N125">
        <v>6</v>
      </c>
      <c r="O125" t="b">
        <v>0</v>
      </c>
      <c r="P125" t="s">
        <v>8267</v>
      </c>
      <c r="Q125" s="5">
        <f t="shared" si="4"/>
        <v>2.7454545454545453E-3</v>
      </c>
      <c r="R125" s="6">
        <f t="shared" si="5"/>
        <v>25.166666666666668</v>
      </c>
      <c r="S125" s="7" t="str">
        <f t="shared" si="6"/>
        <v>film &amp; video</v>
      </c>
      <c r="T125" t="str">
        <f t="shared" si="7"/>
        <v>science fiction</v>
      </c>
      <c r="U125">
        <f>YEAR(Table1[[#This Row],[Date Created Conversion]])</f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1">
        <f>(((J126/60)/60)/24)+DATE(1970,1,1)+(-5/24)</f>
        <v>42114.720393518517</v>
      </c>
      <c r="L126" s="11">
        <f>(((I126/60)/60)/24)+DATE(1970,1,1)+(-5/24)</f>
        <v>42139.720393518517</v>
      </c>
      <c r="M126" t="b">
        <v>0</v>
      </c>
      <c r="N126">
        <v>0</v>
      </c>
      <c r="O126" t="b">
        <v>0</v>
      </c>
      <c r="P126" t="s">
        <v>8267</v>
      </c>
      <c r="Q126" s="5">
        <f t="shared" si="4"/>
        <v>0</v>
      </c>
      <c r="R126" s="6" t="e">
        <f t="shared" si="5"/>
        <v>#DIV/0!</v>
      </c>
      <c r="S126" s="7" t="str">
        <f t="shared" si="6"/>
        <v>film &amp; video</v>
      </c>
      <c r="T126" t="str">
        <f t="shared" si="7"/>
        <v>science fiction</v>
      </c>
      <c r="U126">
        <f>YEAR(Table1[[#This Row],[Date Created Conversion]])</f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1">
        <f>(((J127/60)/60)/24)+DATE(1970,1,1)+(-5/24)</f>
        <v>42709.78564814815</v>
      </c>
      <c r="L127" s="11">
        <f>(((I127/60)/60)/24)+DATE(1970,1,1)+(-5/24)</f>
        <v>42769.78564814815</v>
      </c>
      <c r="M127" t="b">
        <v>0</v>
      </c>
      <c r="N127">
        <v>6</v>
      </c>
      <c r="O127" t="b">
        <v>0</v>
      </c>
      <c r="P127" t="s">
        <v>8267</v>
      </c>
      <c r="Q127" s="5">
        <f t="shared" si="4"/>
        <v>0.14000000000000001</v>
      </c>
      <c r="R127" s="6">
        <f t="shared" si="5"/>
        <v>11.666666666666666</v>
      </c>
      <c r="S127" s="7" t="str">
        <f t="shared" si="6"/>
        <v>film &amp; video</v>
      </c>
      <c r="T127" t="str">
        <f t="shared" si="7"/>
        <v>science fiction</v>
      </c>
      <c r="U127">
        <f>YEAR(Table1[[#This Row],[Date Created Conversion]])</f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1">
        <f>(((J128/60)/60)/24)+DATE(1970,1,1)+(-5/24)</f>
        <v>42135.381215277775</v>
      </c>
      <c r="L128" s="11">
        <f>(((I128/60)/60)/24)+DATE(1970,1,1)+(-5/24)</f>
        <v>42165.874999999993</v>
      </c>
      <c r="M128" t="b">
        <v>0</v>
      </c>
      <c r="N128">
        <v>13</v>
      </c>
      <c r="O128" t="b">
        <v>0</v>
      </c>
      <c r="P128" t="s">
        <v>8267</v>
      </c>
      <c r="Q128" s="5">
        <f t="shared" si="4"/>
        <v>5.5480000000000002E-2</v>
      </c>
      <c r="R128" s="6">
        <f t="shared" si="5"/>
        <v>106.69230769230769</v>
      </c>
      <c r="S128" s="7" t="str">
        <f t="shared" si="6"/>
        <v>film &amp; video</v>
      </c>
      <c r="T128" t="str">
        <f t="shared" si="7"/>
        <v>science fiction</v>
      </c>
      <c r="U128">
        <f>YEAR(Table1[[#This Row],[Date Created Conversion]])</f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1">
        <f>(((J129/60)/60)/24)+DATE(1970,1,1)+(-5/24)</f>
        <v>42067.415983796294</v>
      </c>
      <c r="L129" s="11">
        <f>(((I129/60)/60)/24)+DATE(1970,1,1)+(-5/24)</f>
        <v>42097.37431712963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4"/>
        <v>2.375E-2</v>
      </c>
      <c r="R129" s="6">
        <f t="shared" si="5"/>
        <v>47.5</v>
      </c>
      <c r="S129" s="7" t="str">
        <f t="shared" si="6"/>
        <v>film &amp; video</v>
      </c>
      <c r="T129" t="str">
        <f t="shared" si="7"/>
        <v>science fiction</v>
      </c>
      <c r="U129">
        <f>YEAR(Table1[[#This Row],[Date Created Conversion]])</f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1">
        <f>(((J130/60)/60)/24)+DATE(1970,1,1)+(-5/24)</f>
        <v>42628.019594907404</v>
      </c>
      <c r="L130" s="11">
        <f>(((I130/60)/60)/24)+DATE(1970,1,1)+(-5/24)</f>
        <v>42663.019594907404</v>
      </c>
      <c r="M130" t="b">
        <v>0</v>
      </c>
      <c r="N130">
        <v>6</v>
      </c>
      <c r="O130" t="b">
        <v>0</v>
      </c>
      <c r="P130" t="s">
        <v>8267</v>
      </c>
      <c r="Q130" s="5">
        <f t="shared" si="4"/>
        <v>1.8669999999999999E-2</v>
      </c>
      <c r="R130" s="6">
        <f t="shared" si="5"/>
        <v>311.16666666666669</v>
      </c>
      <c r="S130" s="7" t="str">
        <f t="shared" si="6"/>
        <v>film &amp; video</v>
      </c>
      <c r="T130" t="str">
        <f t="shared" si="7"/>
        <v>science fiction</v>
      </c>
      <c r="U130">
        <f>YEAR(Table1[[#This Row],[Date Created Conversion]])</f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1">
        <f>(((J131/60)/60)/24)+DATE(1970,1,1)+(-5/24)</f>
        <v>41882.728969907403</v>
      </c>
      <c r="L131" s="11">
        <f>(((I131/60)/60)/24)+DATE(1970,1,1)+(-5/24)</f>
        <v>41942.728969907403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8">E131/D131</f>
        <v>0</v>
      </c>
      <c r="R131" s="6" t="e">
        <f t="shared" ref="R131:R194" si="9">E131/N131</f>
        <v>#DIV/0!</v>
      </c>
      <c r="S131" s="7" t="str">
        <f t="shared" ref="S131:S194" si="10">LEFT(P131, SEARCH("/",P131,1)-1)</f>
        <v>film &amp; video</v>
      </c>
      <c r="T131" t="str">
        <f t="shared" ref="T131:T194" si="11">RIGHT(P131,LEN(P131)-SEARCH("/",P131,1))</f>
        <v>science fiction</v>
      </c>
      <c r="U131">
        <f>YEAR(Table1[[#This Row],[Date Created Conversion]])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1">
        <f>(((J132/60)/60)/24)+DATE(1970,1,1)+(-5/24)</f>
        <v>41778.707083333327</v>
      </c>
      <c r="L132" s="11">
        <f>(((I132/60)/60)/24)+DATE(1970,1,1)+(-5/24)</f>
        <v>41806.636111111111</v>
      </c>
      <c r="M132" t="b">
        <v>0</v>
      </c>
      <c r="N132">
        <v>0</v>
      </c>
      <c r="O132" t="b">
        <v>0</v>
      </c>
      <c r="P132" t="s">
        <v>8267</v>
      </c>
      <c r="Q132" s="5">
        <f t="shared" si="8"/>
        <v>0</v>
      </c>
      <c r="R132" s="6" t="e">
        <f t="shared" si="9"/>
        <v>#DIV/0!</v>
      </c>
      <c r="S132" s="7" t="str">
        <f t="shared" si="10"/>
        <v>film &amp; video</v>
      </c>
      <c r="T132" t="str">
        <f t="shared" si="11"/>
        <v>science fiction</v>
      </c>
      <c r="U132">
        <f>YEAR(Table1[[#This Row],[Date Created Conversion]])</f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1">
        <f>(((J133/60)/60)/24)+DATE(1970,1,1)+(-5/24)</f>
        <v>42541.629178240742</v>
      </c>
      <c r="L133" s="11">
        <f>(((I133/60)/60)/24)+DATE(1970,1,1)+(-5/24)</f>
        <v>42556.791666666664</v>
      </c>
      <c r="M133" t="b">
        <v>0</v>
      </c>
      <c r="N133">
        <v>0</v>
      </c>
      <c r="O133" t="b">
        <v>0</v>
      </c>
      <c r="P133" t="s">
        <v>8267</v>
      </c>
      <c r="Q133" s="5">
        <f t="shared" si="8"/>
        <v>0</v>
      </c>
      <c r="R133" s="6" t="e">
        <f t="shared" si="9"/>
        <v>#DIV/0!</v>
      </c>
      <c r="S133" s="7" t="str">
        <f t="shared" si="10"/>
        <v>film &amp; video</v>
      </c>
      <c r="T133" t="str">
        <f t="shared" si="11"/>
        <v>science fiction</v>
      </c>
      <c r="U133">
        <f>YEAR(Table1[[#This Row],[Date Created Conversion]])</f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1">
        <f>(((J134/60)/60)/24)+DATE(1970,1,1)+(-5/24)</f>
        <v>41905.60424768518</v>
      </c>
      <c r="L134" s="11">
        <f>(((I134/60)/60)/24)+DATE(1970,1,1)+(-5/24)</f>
        <v>41950.645914351851</v>
      </c>
      <c r="M134" t="b">
        <v>0</v>
      </c>
      <c r="N134">
        <v>81</v>
      </c>
      <c r="O134" t="b">
        <v>0</v>
      </c>
      <c r="P134" t="s">
        <v>8267</v>
      </c>
      <c r="Q134" s="5">
        <f t="shared" si="8"/>
        <v>9.5687499999999995E-2</v>
      </c>
      <c r="R134" s="6">
        <f t="shared" si="9"/>
        <v>94.506172839506178</v>
      </c>
      <c r="S134" s="7" t="str">
        <f t="shared" si="10"/>
        <v>film &amp; video</v>
      </c>
      <c r="T134" t="str">
        <f t="shared" si="11"/>
        <v>science fiction</v>
      </c>
      <c r="U134">
        <f>YEAR(Table1[[#This Row],[Date Created Conversion]])</f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1">
        <f>(((J135/60)/60)/24)+DATE(1970,1,1)+(-5/24)</f>
        <v>42491.599351851844</v>
      </c>
      <c r="L135" s="11">
        <f>(((I135/60)/60)/24)+DATE(1970,1,1)+(-5/24)</f>
        <v>42521.521527777775</v>
      </c>
      <c r="M135" t="b">
        <v>0</v>
      </c>
      <c r="N135">
        <v>0</v>
      </c>
      <c r="O135" t="b">
        <v>0</v>
      </c>
      <c r="P135" t="s">
        <v>8267</v>
      </c>
      <c r="Q135" s="5">
        <f t="shared" si="8"/>
        <v>0</v>
      </c>
      <c r="R135" s="6" t="e">
        <f t="shared" si="9"/>
        <v>#DIV/0!</v>
      </c>
      <c r="S135" s="7" t="str">
        <f t="shared" si="10"/>
        <v>film &amp; video</v>
      </c>
      <c r="T135" t="str">
        <f t="shared" si="11"/>
        <v>science fiction</v>
      </c>
      <c r="U135">
        <f>YEAR(Table1[[#This Row],[Date Created Conversion]])</f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1">
        <f>(((J136/60)/60)/24)+DATE(1970,1,1)+(-5/24)</f>
        <v>42221.701597222222</v>
      </c>
      <c r="L136" s="11">
        <f>(((I136/60)/60)/24)+DATE(1970,1,1)+(-5/24)</f>
        <v>42251.499999999993</v>
      </c>
      <c r="M136" t="b">
        <v>0</v>
      </c>
      <c r="N136">
        <v>0</v>
      </c>
      <c r="O136" t="b">
        <v>0</v>
      </c>
      <c r="P136" t="s">
        <v>8267</v>
      </c>
      <c r="Q136" s="5">
        <f t="shared" si="8"/>
        <v>0</v>
      </c>
      <c r="R136" s="6" t="e">
        <f t="shared" si="9"/>
        <v>#DIV/0!</v>
      </c>
      <c r="S136" s="7" t="str">
        <f t="shared" si="10"/>
        <v>film &amp; video</v>
      </c>
      <c r="T136" t="str">
        <f t="shared" si="11"/>
        <v>science fiction</v>
      </c>
      <c r="U136">
        <f>YEAR(Table1[[#This Row],[Date Created Conversion]])</f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1">
        <f>(((J137/60)/60)/24)+DATE(1970,1,1)+(-5/24)</f>
        <v>41788.173576388886</v>
      </c>
      <c r="L137" s="11">
        <f>(((I137/60)/60)/24)+DATE(1970,1,1)+(-5/24)</f>
        <v>41821.583333333328</v>
      </c>
      <c r="M137" t="b">
        <v>0</v>
      </c>
      <c r="N137">
        <v>5</v>
      </c>
      <c r="O137" t="b">
        <v>0</v>
      </c>
      <c r="P137" t="s">
        <v>8267</v>
      </c>
      <c r="Q137" s="5">
        <f t="shared" si="8"/>
        <v>0.13433333333333333</v>
      </c>
      <c r="R137" s="6">
        <f t="shared" si="9"/>
        <v>80.599999999999994</v>
      </c>
      <c r="S137" s="7" t="str">
        <f t="shared" si="10"/>
        <v>film &amp; video</v>
      </c>
      <c r="T137" t="str">
        <f t="shared" si="11"/>
        <v>science fiction</v>
      </c>
      <c r="U137">
        <f>YEAR(Table1[[#This Row],[Date Created Conversion]])</f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1">
        <f>(((J138/60)/60)/24)+DATE(1970,1,1)+(-5/24)</f>
        <v>42096.201782407406</v>
      </c>
      <c r="L138" s="11">
        <f>(((I138/60)/60)/24)+DATE(1970,1,1)+(-5/24)</f>
        <v>42140.219444444439</v>
      </c>
      <c r="M138" t="b">
        <v>0</v>
      </c>
      <c r="N138">
        <v>0</v>
      </c>
      <c r="O138" t="b">
        <v>0</v>
      </c>
      <c r="P138" t="s">
        <v>8267</v>
      </c>
      <c r="Q138" s="5">
        <f t="shared" si="8"/>
        <v>0</v>
      </c>
      <c r="R138" s="6" t="e">
        <f t="shared" si="9"/>
        <v>#DIV/0!</v>
      </c>
      <c r="S138" s="7" t="str">
        <f t="shared" si="10"/>
        <v>film &amp; video</v>
      </c>
      <c r="T138" t="str">
        <f t="shared" si="11"/>
        <v>science fiction</v>
      </c>
      <c r="U138">
        <f>YEAR(Table1[[#This Row],[Date Created Conversion]])</f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1">
        <f>(((J139/60)/60)/24)+DATE(1970,1,1)+(-5/24)</f>
        <v>42239.365659722222</v>
      </c>
      <c r="L139" s="11">
        <f>(((I139/60)/60)/24)+DATE(1970,1,1)+(-5/24)</f>
        <v>42289.365659722222</v>
      </c>
      <c r="M139" t="b">
        <v>0</v>
      </c>
      <c r="N139">
        <v>0</v>
      </c>
      <c r="O139" t="b">
        <v>0</v>
      </c>
      <c r="P139" t="s">
        <v>8267</v>
      </c>
      <c r="Q139" s="5">
        <f t="shared" si="8"/>
        <v>0</v>
      </c>
      <c r="R139" s="6" t="e">
        <f t="shared" si="9"/>
        <v>#DIV/0!</v>
      </c>
      <c r="S139" s="7" t="str">
        <f t="shared" si="10"/>
        <v>film &amp; video</v>
      </c>
      <c r="T139" t="str">
        <f t="shared" si="11"/>
        <v>science fiction</v>
      </c>
      <c r="U139">
        <f>YEAR(Table1[[#This Row],[Date Created Conversion]])</f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1">
        <f>(((J140/60)/60)/24)+DATE(1970,1,1)+(-5/24)</f>
        <v>42186.049085648141</v>
      </c>
      <c r="L140" s="11">
        <f>(((I140/60)/60)/24)+DATE(1970,1,1)+(-5/24)</f>
        <v>42216.999305555553</v>
      </c>
      <c r="M140" t="b">
        <v>0</v>
      </c>
      <c r="N140">
        <v>58</v>
      </c>
      <c r="O140" t="b">
        <v>0</v>
      </c>
      <c r="P140" t="s">
        <v>8267</v>
      </c>
      <c r="Q140" s="5">
        <f t="shared" si="8"/>
        <v>3.1413333333333335E-2</v>
      </c>
      <c r="R140" s="6">
        <f t="shared" si="9"/>
        <v>81.241379310344826</v>
      </c>
      <c r="S140" s="7" t="str">
        <f t="shared" si="10"/>
        <v>film &amp; video</v>
      </c>
      <c r="T140" t="str">
        <f t="shared" si="11"/>
        <v>science fiction</v>
      </c>
      <c r="U140">
        <f>YEAR(Table1[[#This Row],[Date Created Conversion]])</f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1">
        <f>(((J141/60)/60)/24)+DATE(1970,1,1)+(-5/24)</f>
        <v>42187.712638888886</v>
      </c>
      <c r="L141" s="11">
        <f>(((I141/60)/60)/24)+DATE(1970,1,1)+(-5/24)</f>
        <v>42197.712638888886</v>
      </c>
      <c r="M141" t="b">
        <v>0</v>
      </c>
      <c r="N141">
        <v>1</v>
      </c>
      <c r="O141" t="b">
        <v>0</v>
      </c>
      <c r="P141" t="s">
        <v>8267</v>
      </c>
      <c r="Q141" s="5">
        <f t="shared" si="8"/>
        <v>1</v>
      </c>
      <c r="R141" s="6">
        <f t="shared" si="9"/>
        <v>500</v>
      </c>
      <c r="S141" s="7" t="str">
        <f t="shared" si="10"/>
        <v>film &amp; video</v>
      </c>
      <c r="T141" t="str">
        <f t="shared" si="11"/>
        <v>science fiction</v>
      </c>
      <c r="U141">
        <f>YEAR(Table1[[#This Row],[Date Created Conversion]])</f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1">
        <f>(((J142/60)/60)/24)+DATE(1970,1,1)+(-5/24)</f>
        <v>42052.989953703705</v>
      </c>
      <c r="L142" s="11">
        <f>(((I142/60)/60)/24)+DATE(1970,1,1)+(-5/24)</f>
        <v>42082.948287037034</v>
      </c>
      <c r="M142" t="b">
        <v>0</v>
      </c>
      <c r="N142">
        <v>0</v>
      </c>
      <c r="O142" t="b">
        <v>0</v>
      </c>
      <c r="P142" t="s">
        <v>8267</v>
      </c>
      <c r="Q142" s="5">
        <f t="shared" si="8"/>
        <v>0</v>
      </c>
      <c r="R142" s="6" t="e">
        <f t="shared" si="9"/>
        <v>#DIV/0!</v>
      </c>
      <c r="S142" s="7" t="str">
        <f t="shared" si="10"/>
        <v>film &amp; video</v>
      </c>
      <c r="T142" t="str">
        <f t="shared" si="11"/>
        <v>science fiction</v>
      </c>
      <c r="U142">
        <f>YEAR(Table1[[#This Row],[Date Created Conversion]])</f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1">
        <f>(((J143/60)/60)/24)+DATE(1970,1,1)+(-5/24)</f>
        <v>42109.944710648146</v>
      </c>
      <c r="L143" s="11">
        <f>(((I143/60)/60)/24)+DATE(1970,1,1)+(-5/24)</f>
        <v>42154.944710648146</v>
      </c>
      <c r="M143" t="b">
        <v>0</v>
      </c>
      <c r="N143">
        <v>28</v>
      </c>
      <c r="O143" t="b">
        <v>0</v>
      </c>
      <c r="P143" t="s">
        <v>8267</v>
      </c>
      <c r="Q143" s="5">
        <f t="shared" si="8"/>
        <v>0.10775</v>
      </c>
      <c r="R143" s="6">
        <f t="shared" si="9"/>
        <v>46.178571428571431</v>
      </c>
      <c r="S143" s="7" t="str">
        <f t="shared" si="10"/>
        <v>film &amp; video</v>
      </c>
      <c r="T143" t="str">
        <f t="shared" si="11"/>
        <v>science fiction</v>
      </c>
      <c r="U143">
        <f>YEAR(Table1[[#This Row],[Date Created Conversion]])</f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1">
        <f>(((J144/60)/60)/24)+DATE(1970,1,1)+(-5/24)</f>
        <v>41938.684930555552</v>
      </c>
      <c r="L144" s="11">
        <f>(((I144/60)/60)/24)+DATE(1970,1,1)+(-5/24)</f>
        <v>41959.726597222216</v>
      </c>
      <c r="M144" t="b">
        <v>0</v>
      </c>
      <c r="N144">
        <v>1</v>
      </c>
      <c r="O144" t="b">
        <v>0</v>
      </c>
      <c r="P144" t="s">
        <v>8267</v>
      </c>
      <c r="Q144" s="5">
        <f t="shared" si="8"/>
        <v>3.3333333333333335E-3</v>
      </c>
      <c r="R144" s="6">
        <f t="shared" si="9"/>
        <v>10</v>
      </c>
      <c r="S144" s="7" t="str">
        <f t="shared" si="10"/>
        <v>film &amp; video</v>
      </c>
      <c r="T144" t="str">
        <f t="shared" si="11"/>
        <v>science fiction</v>
      </c>
      <c r="U144">
        <f>YEAR(Table1[[#This Row],[Date Created Conversion]])</f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1">
        <f>(((J145/60)/60)/24)+DATE(1970,1,1)+(-5/24)</f>
        <v>42558.855810185189</v>
      </c>
      <c r="L145" s="11">
        <f>(((I145/60)/60)/24)+DATE(1970,1,1)+(-5/24)</f>
        <v>42616.038194444445</v>
      </c>
      <c r="M145" t="b">
        <v>0</v>
      </c>
      <c r="N145">
        <v>0</v>
      </c>
      <c r="O145" t="b">
        <v>0</v>
      </c>
      <c r="P145" t="s">
        <v>8267</v>
      </c>
      <c r="Q145" s="5">
        <f t="shared" si="8"/>
        <v>0</v>
      </c>
      <c r="R145" s="6" t="e">
        <f t="shared" si="9"/>
        <v>#DIV/0!</v>
      </c>
      <c r="S145" s="7" t="str">
        <f t="shared" si="10"/>
        <v>film &amp; video</v>
      </c>
      <c r="T145" t="str">
        <f t="shared" si="11"/>
        <v>science fiction</v>
      </c>
      <c r="U145">
        <f>YEAR(Table1[[#This Row],[Date Created Conversion]])</f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1">
        <f>(((J146/60)/60)/24)+DATE(1970,1,1)+(-5/24)</f>
        <v>42047.554074074076</v>
      </c>
      <c r="L146" s="11">
        <f>(((I146/60)/60)/24)+DATE(1970,1,1)+(-5/24)</f>
        <v>42107.512407407405</v>
      </c>
      <c r="M146" t="b">
        <v>0</v>
      </c>
      <c r="N146">
        <v>37</v>
      </c>
      <c r="O146" t="b">
        <v>0</v>
      </c>
      <c r="P146" t="s">
        <v>8267</v>
      </c>
      <c r="Q146" s="5">
        <f t="shared" si="8"/>
        <v>0.27600000000000002</v>
      </c>
      <c r="R146" s="6">
        <f t="shared" si="9"/>
        <v>55.945945945945944</v>
      </c>
      <c r="S146" s="7" t="str">
        <f t="shared" si="10"/>
        <v>film &amp; video</v>
      </c>
      <c r="T146" t="str">
        <f t="shared" si="11"/>
        <v>science fiction</v>
      </c>
      <c r="U146">
        <f>YEAR(Table1[[#This Row],[Date Created Conversion]])</f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1">
        <f>(((J147/60)/60)/24)+DATE(1970,1,1)+(-5/24)</f>
        <v>42200.333935185183</v>
      </c>
      <c r="L147" s="11">
        <f>(((I147/60)/60)/24)+DATE(1970,1,1)+(-5/24)</f>
        <v>42227.333935185183</v>
      </c>
      <c r="M147" t="b">
        <v>0</v>
      </c>
      <c r="N147">
        <v>9</v>
      </c>
      <c r="O147" t="b">
        <v>0</v>
      </c>
      <c r="P147" t="s">
        <v>8267</v>
      </c>
      <c r="Q147" s="5">
        <f t="shared" si="8"/>
        <v>7.5111111111111115E-2</v>
      </c>
      <c r="R147" s="6">
        <f t="shared" si="9"/>
        <v>37.555555555555557</v>
      </c>
      <c r="S147" s="7" t="str">
        <f t="shared" si="10"/>
        <v>film &amp; video</v>
      </c>
      <c r="T147" t="str">
        <f t="shared" si="11"/>
        <v>science fiction</v>
      </c>
      <c r="U147">
        <f>YEAR(Table1[[#This Row],[Date Created Conversion]])</f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1">
        <f>(((J148/60)/60)/24)+DATE(1970,1,1)+(-5/24)</f>
        <v>42692.807847222219</v>
      </c>
      <c r="L148" s="11">
        <f>(((I148/60)/60)/24)+DATE(1970,1,1)+(-5/24)</f>
        <v>42752.807847222219</v>
      </c>
      <c r="M148" t="b">
        <v>0</v>
      </c>
      <c r="N148">
        <v>3</v>
      </c>
      <c r="O148" t="b">
        <v>0</v>
      </c>
      <c r="P148" t="s">
        <v>8267</v>
      </c>
      <c r="Q148" s="5">
        <f t="shared" si="8"/>
        <v>5.7499999999999999E-3</v>
      </c>
      <c r="R148" s="6">
        <f t="shared" si="9"/>
        <v>38.333333333333336</v>
      </c>
      <c r="S148" s="7" t="str">
        <f t="shared" si="10"/>
        <v>film &amp; video</v>
      </c>
      <c r="T148" t="str">
        <f t="shared" si="11"/>
        <v>science fiction</v>
      </c>
      <c r="U148">
        <f>YEAR(Table1[[#This Row],[Date Created Conversion]])</f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1">
        <f>(((J149/60)/60)/24)+DATE(1970,1,1)+(-5/24)</f>
        <v>41969.559490740743</v>
      </c>
      <c r="L149" s="11">
        <f>(((I149/60)/60)/24)+DATE(1970,1,1)+(-5/24)</f>
        <v>42012.554166666661</v>
      </c>
      <c r="M149" t="b">
        <v>0</v>
      </c>
      <c r="N149">
        <v>0</v>
      </c>
      <c r="O149" t="b">
        <v>0</v>
      </c>
      <c r="P149" t="s">
        <v>8267</v>
      </c>
      <c r="Q149" s="5">
        <f t="shared" si="8"/>
        <v>0</v>
      </c>
      <c r="R149" s="6" t="e">
        <f t="shared" si="9"/>
        <v>#DIV/0!</v>
      </c>
      <c r="S149" s="7" t="str">
        <f t="shared" si="10"/>
        <v>film &amp; video</v>
      </c>
      <c r="T149" t="str">
        <f t="shared" si="11"/>
        <v>science fiction</v>
      </c>
      <c r="U149">
        <f>YEAR(Table1[[#This Row],[Date Created Conversion]])</f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1">
        <f>(((J150/60)/60)/24)+DATE(1970,1,1)+(-5/24)</f>
        <v>42397.073333333326</v>
      </c>
      <c r="L150" s="11">
        <f>(((I150/60)/60)/24)+DATE(1970,1,1)+(-5/24)</f>
        <v>42427.073333333326</v>
      </c>
      <c r="M150" t="b">
        <v>0</v>
      </c>
      <c r="N150">
        <v>2</v>
      </c>
      <c r="O150" t="b">
        <v>0</v>
      </c>
      <c r="P150" t="s">
        <v>8267</v>
      </c>
      <c r="Q150" s="5">
        <f t="shared" si="8"/>
        <v>8.0000000000000004E-4</v>
      </c>
      <c r="R150" s="6">
        <f t="shared" si="9"/>
        <v>20</v>
      </c>
      <c r="S150" s="7" t="str">
        <f t="shared" si="10"/>
        <v>film &amp; video</v>
      </c>
      <c r="T150" t="str">
        <f t="shared" si="11"/>
        <v>science fiction</v>
      </c>
      <c r="U150">
        <f>YEAR(Table1[[#This Row],[Date Created Conversion]])</f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1">
        <f>(((J151/60)/60)/24)+DATE(1970,1,1)+(-5/24)</f>
        <v>41967.963773148142</v>
      </c>
      <c r="L151" s="11">
        <f>(((I151/60)/60)/24)+DATE(1970,1,1)+(-5/24)</f>
        <v>41998.124999999993</v>
      </c>
      <c r="M151" t="b">
        <v>0</v>
      </c>
      <c r="N151">
        <v>6</v>
      </c>
      <c r="O151" t="b">
        <v>0</v>
      </c>
      <c r="P151" t="s">
        <v>8267</v>
      </c>
      <c r="Q151" s="5">
        <f t="shared" si="8"/>
        <v>9.1999999999999998E-3</v>
      </c>
      <c r="R151" s="6">
        <f t="shared" si="9"/>
        <v>15.333333333333334</v>
      </c>
      <c r="S151" s="7" t="str">
        <f t="shared" si="10"/>
        <v>film &amp; video</v>
      </c>
      <c r="T151" t="str">
        <f t="shared" si="11"/>
        <v>science fiction</v>
      </c>
      <c r="U151">
        <f>YEAR(Table1[[#This Row],[Date Created Conversion]])</f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1">
        <f>(((J152/60)/60)/24)+DATE(1970,1,1)+(-5/24)</f>
        <v>42089.95349537037</v>
      </c>
      <c r="L152" s="11">
        <f>(((I152/60)/60)/24)+DATE(1970,1,1)+(-5/24)</f>
        <v>42149.95349537037</v>
      </c>
      <c r="M152" t="b">
        <v>0</v>
      </c>
      <c r="N152">
        <v>67</v>
      </c>
      <c r="O152" t="b">
        <v>0</v>
      </c>
      <c r="P152" t="s">
        <v>8267</v>
      </c>
      <c r="Q152" s="5">
        <f t="shared" si="8"/>
        <v>0.23163076923076922</v>
      </c>
      <c r="R152" s="6">
        <f t="shared" si="9"/>
        <v>449.43283582089555</v>
      </c>
      <c r="S152" s="7" t="str">
        <f t="shared" si="10"/>
        <v>film &amp; video</v>
      </c>
      <c r="T152" t="str">
        <f t="shared" si="11"/>
        <v>science fiction</v>
      </c>
      <c r="U152">
        <f>YEAR(Table1[[#This Row],[Date Created Conversion]])</f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1">
        <f>(((J153/60)/60)/24)+DATE(1970,1,1)+(-5/24)</f>
        <v>42113.342488425922</v>
      </c>
      <c r="L153" s="11">
        <f>(((I153/60)/60)/24)+DATE(1970,1,1)+(-5/24)</f>
        <v>42173.342488425922</v>
      </c>
      <c r="M153" t="b">
        <v>0</v>
      </c>
      <c r="N153">
        <v>5</v>
      </c>
      <c r="O153" t="b">
        <v>0</v>
      </c>
      <c r="P153" t="s">
        <v>8267</v>
      </c>
      <c r="Q153" s="5">
        <f t="shared" si="8"/>
        <v>5.5999999999999995E-4</v>
      </c>
      <c r="R153" s="6">
        <f t="shared" si="9"/>
        <v>28</v>
      </c>
      <c r="S153" s="7" t="str">
        <f t="shared" si="10"/>
        <v>film &amp; video</v>
      </c>
      <c r="T153" t="str">
        <f t="shared" si="11"/>
        <v>science fiction</v>
      </c>
      <c r="U153">
        <f>YEAR(Table1[[#This Row],[Date Created Conversion]])</f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1">
        <f>(((J154/60)/60)/24)+DATE(1970,1,1)+(-5/24)</f>
        <v>41874.869212962964</v>
      </c>
      <c r="L154" s="11">
        <f>(((I154/60)/60)/24)+DATE(1970,1,1)+(-5/24)</f>
        <v>41904.869212962964</v>
      </c>
      <c r="M154" t="b">
        <v>0</v>
      </c>
      <c r="N154">
        <v>2</v>
      </c>
      <c r="O154" t="b">
        <v>0</v>
      </c>
      <c r="P154" t="s">
        <v>8267</v>
      </c>
      <c r="Q154" s="5">
        <f t="shared" si="8"/>
        <v>7.8947368421052633E-5</v>
      </c>
      <c r="R154" s="6">
        <f t="shared" si="9"/>
        <v>15</v>
      </c>
      <c r="S154" s="7" t="str">
        <f t="shared" si="10"/>
        <v>film &amp; video</v>
      </c>
      <c r="T154" t="str">
        <f t="shared" si="11"/>
        <v>science fiction</v>
      </c>
      <c r="U154">
        <f>YEAR(Table1[[#This Row],[Date Created Conversion]])</f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1">
        <f>(((J155/60)/60)/24)+DATE(1970,1,1)+(-5/24)</f>
        <v>41933.377824074072</v>
      </c>
      <c r="L155" s="11">
        <f>(((I155/60)/60)/24)+DATE(1970,1,1)+(-5/24)</f>
        <v>41975.419490740744</v>
      </c>
      <c r="M155" t="b">
        <v>0</v>
      </c>
      <c r="N155">
        <v>10</v>
      </c>
      <c r="O155" t="b">
        <v>0</v>
      </c>
      <c r="P155" t="s">
        <v>8267</v>
      </c>
      <c r="Q155" s="5">
        <f t="shared" si="8"/>
        <v>7.1799999999999998E-3</v>
      </c>
      <c r="R155" s="6">
        <f t="shared" si="9"/>
        <v>35.9</v>
      </c>
      <c r="S155" s="7" t="str">
        <f t="shared" si="10"/>
        <v>film &amp; video</v>
      </c>
      <c r="T155" t="str">
        <f t="shared" si="11"/>
        <v>science fiction</v>
      </c>
      <c r="U155">
        <f>YEAR(Table1[[#This Row],[Date Created Conversion]])</f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1">
        <f>(((J156/60)/60)/24)+DATE(1970,1,1)+(-5/24)</f>
        <v>42115.339062499996</v>
      </c>
      <c r="L156" s="11">
        <f>(((I156/60)/60)/24)+DATE(1970,1,1)+(-5/24)</f>
        <v>42158.339062499996</v>
      </c>
      <c r="M156" t="b">
        <v>0</v>
      </c>
      <c r="N156">
        <v>3</v>
      </c>
      <c r="O156" t="b">
        <v>0</v>
      </c>
      <c r="P156" t="s">
        <v>8267</v>
      </c>
      <c r="Q156" s="5">
        <f t="shared" si="8"/>
        <v>2.6666666666666668E-2</v>
      </c>
      <c r="R156" s="6">
        <f t="shared" si="9"/>
        <v>13.333333333333334</v>
      </c>
      <c r="S156" s="7" t="str">
        <f t="shared" si="10"/>
        <v>film &amp; video</v>
      </c>
      <c r="T156" t="str">
        <f t="shared" si="11"/>
        <v>science fiction</v>
      </c>
      <c r="U156">
        <f>YEAR(Table1[[#This Row],[Date Created Conversion]])</f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1">
        <f>(((J157/60)/60)/24)+DATE(1970,1,1)+(-5/24)</f>
        <v>42168.351099537038</v>
      </c>
      <c r="L157" s="11">
        <f>(((I157/60)/60)/24)+DATE(1970,1,1)+(-5/24)</f>
        <v>42208.351099537038</v>
      </c>
      <c r="M157" t="b">
        <v>0</v>
      </c>
      <c r="N157">
        <v>4</v>
      </c>
      <c r="O157" t="b">
        <v>0</v>
      </c>
      <c r="P157" t="s">
        <v>8267</v>
      </c>
      <c r="Q157" s="5">
        <f t="shared" si="8"/>
        <v>6.0000000000000002E-5</v>
      </c>
      <c r="R157" s="6">
        <f t="shared" si="9"/>
        <v>20.25</v>
      </c>
      <c r="S157" s="7" t="str">
        <f t="shared" si="10"/>
        <v>film &amp; video</v>
      </c>
      <c r="T157" t="str">
        <f t="shared" si="11"/>
        <v>science fiction</v>
      </c>
      <c r="U157">
        <f>YEAR(Table1[[#This Row],[Date Created Conversion]])</f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1">
        <f>(((J158/60)/60)/24)+DATE(1970,1,1)+(-5/24)</f>
        <v>41793.916620370372</v>
      </c>
      <c r="L158" s="11">
        <f>(((I158/60)/60)/24)+DATE(1970,1,1)+(-5/24)</f>
        <v>41853.916620370372</v>
      </c>
      <c r="M158" t="b">
        <v>0</v>
      </c>
      <c r="N158">
        <v>15</v>
      </c>
      <c r="O158" t="b">
        <v>0</v>
      </c>
      <c r="P158" t="s">
        <v>8267</v>
      </c>
      <c r="Q158" s="5">
        <f t="shared" si="8"/>
        <v>5.0999999999999997E-2</v>
      </c>
      <c r="R158" s="6">
        <f t="shared" si="9"/>
        <v>119</v>
      </c>
      <c r="S158" s="7" t="str">
        <f t="shared" si="10"/>
        <v>film &amp; video</v>
      </c>
      <c r="T158" t="str">
        <f t="shared" si="11"/>
        <v>science fiction</v>
      </c>
      <c r="U158">
        <f>YEAR(Table1[[#This Row],[Date Created Conversion]])</f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1">
        <f>(((J159/60)/60)/24)+DATE(1970,1,1)+(-5/24)</f>
        <v>42396.703379629624</v>
      </c>
      <c r="L159" s="11">
        <f>(((I159/60)/60)/24)+DATE(1970,1,1)+(-5/24)</f>
        <v>42426.703379629624</v>
      </c>
      <c r="M159" t="b">
        <v>0</v>
      </c>
      <c r="N159">
        <v>2</v>
      </c>
      <c r="O159" t="b">
        <v>0</v>
      </c>
      <c r="P159" t="s">
        <v>8267</v>
      </c>
      <c r="Q159" s="5">
        <f t="shared" si="8"/>
        <v>2.671118530884808E-3</v>
      </c>
      <c r="R159" s="6">
        <f t="shared" si="9"/>
        <v>4</v>
      </c>
      <c r="S159" s="7" t="str">
        <f t="shared" si="10"/>
        <v>film &amp; video</v>
      </c>
      <c r="T159" t="str">
        <f t="shared" si="11"/>
        <v>science fiction</v>
      </c>
      <c r="U159">
        <f>YEAR(Table1[[#This Row],[Date Created Conversion]])</f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1">
        <f>(((J160/60)/60)/24)+DATE(1970,1,1)+(-5/24)</f>
        <v>41903.868379629625</v>
      </c>
      <c r="L160" s="11">
        <f>(((I160/60)/60)/24)+DATE(1970,1,1)+(-5/24)</f>
        <v>41933.868379629625</v>
      </c>
      <c r="M160" t="b">
        <v>0</v>
      </c>
      <c r="N160">
        <v>0</v>
      </c>
      <c r="O160" t="b">
        <v>0</v>
      </c>
      <c r="P160" t="s">
        <v>8267</v>
      </c>
      <c r="Q160" s="5">
        <f t="shared" si="8"/>
        <v>0</v>
      </c>
      <c r="R160" s="6" t="e">
        <f t="shared" si="9"/>
        <v>#DIV/0!</v>
      </c>
      <c r="S160" s="7" t="str">
        <f t="shared" si="10"/>
        <v>film &amp; video</v>
      </c>
      <c r="T160" t="str">
        <f t="shared" si="11"/>
        <v>science fiction</v>
      </c>
      <c r="U160">
        <f>YEAR(Table1[[#This Row],[Date Created Conversion]])</f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1">
        <f>(((J161/60)/60)/24)+DATE(1970,1,1)+(-5/24)</f>
        <v>42514.226215277777</v>
      </c>
      <c r="L161" s="11">
        <f>(((I161/60)/60)/24)+DATE(1970,1,1)+(-5/24)</f>
        <v>42554.226215277777</v>
      </c>
      <c r="M161" t="b">
        <v>0</v>
      </c>
      <c r="N161">
        <v>1</v>
      </c>
      <c r="O161" t="b">
        <v>0</v>
      </c>
      <c r="P161" t="s">
        <v>8267</v>
      </c>
      <c r="Q161" s="5">
        <f t="shared" si="8"/>
        <v>2.0000000000000002E-5</v>
      </c>
      <c r="R161" s="6">
        <f t="shared" si="9"/>
        <v>10</v>
      </c>
      <c r="S161" s="7" t="str">
        <f t="shared" si="10"/>
        <v>film &amp; video</v>
      </c>
      <c r="T161" t="str">
        <f t="shared" si="11"/>
        <v>science fiction</v>
      </c>
      <c r="U161">
        <f>YEAR(Table1[[#This Row],[Date Created Conversion]])</f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1">
        <f>(((J162/60)/60)/24)+DATE(1970,1,1)+(-5/24)</f>
        <v>42171.704756944448</v>
      </c>
      <c r="L162" s="11">
        <f>(((I162/60)/60)/24)+DATE(1970,1,1)+(-5/24)</f>
        <v>42231.704756944448</v>
      </c>
      <c r="M162" t="b">
        <v>0</v>
      </c>
      <c r="N162">
        <v>0</v>
      </c>
      <c r="O162" t="b">
        <v>0</v>
      </c>
      <c r="P162" t="s">
        <v>8268</v>
      </c>
      <c r="Q162" s="5">
        <f t="shared" si="8"/>
        <v>0</v>
      </c>
      <c r="R162" s="6" t="e">
        <f t="shared" si="9"/>
        <v>#DIV/0!</v>
      </c>
      <c r="S162" s="7" t="str">
        <f t="shared" si="10"/>
        <v>film &amp; video</v>
      </c>
      <c r="T162" t="str">
        <f t="shared" si="11"/>
        <v>drama</v>
      </c>
      <c r="U162">
        <f>YEAR(Table1[[#This Row],[Date Created Conversion]])</f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1">
        <f>(((J163/60)/60)/24)+DATE(1970,1,1)+(-5/24)</f>
        <v>41792.479108796295</v>
      </c>
      <c r="L163" s="11">
        <f>(((I163/60)/60)/24)+DATE(1970,1,1)+(-5/24)</f>
        <v>41822.479108796295</v>
      </c>
      <c r="M163" t="b">
        <v>0</v>
      </c>
      <c r="N163">
        <v>1</v>
      </c>
      <c r="O163" t="b">
        <v>0</v>
      </c>
      <c r="P163" t="s">
        <v>8268</v>
      </c>
      <c r="Q163" s="5">
        <f t="shared" si="8"/>
        <v>1E-4</v>
      </c>
      <c r="R163" s="6">
        <f t="shared" si="9"/>
        <v>5</v>
      </c>
      <c r="S163" s="7" t="str">
        <f t="shared" si="10"/>
        <v>film &amp; video</v>
      </c>
      <c r="T163" t="str">
        <f t="shared" si="11"/>
        <v>drama</v>
      </c>
      <c r="U163">
        <f>YEAR(Table1[[#This Row],[Date Created Conversion]])</f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1">
        <f>(((J164/60)/60)/24)+DATE(1970,1,1)+(-5/24)</f>
        <v>41834.91847222222</v>
      </c>
      <c r="L164" s="11">
        <f>(((I164/60)/60)/24)+DATE(1970,1,1)+(-5/24)</f>
        <v>41867.779166666667</v>
      </c>
      <c r="M164" t="b">
        <v>0</v>
      </c>
      <c r="N164">
        <v>10</v>
      </c>
      <c r="O164" t="b">
        <v>0</v>
      </c>
      <c r="P164" t="s">
        <v>8268</v>
      </c>
      <c r="Q164" s="5">
        <f t="shared" si="8"/>
        <v>0.15535714285714286</v>
      </c>
      <c r="R164" s="6">
        <f t="shared" si="9"/>
        <v>43.5</v>
      </c>
      <c r="S164" s="7" t="str">
        <f t="shared" si="10"/>
        <v>film &amp; video</v>
      </c>
      <c r="T164" t="str">
        <f t="shared" si="11"/>
        <v>drama</v>
      </c>
      <c r="U164">
        <f>YEAR(Table1[[#This Row],[Date Created Conversion]])</f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1">
        <f>(((J165/60)/60)/24)+DATE(1970,1,1)+(-5/24)</f>
        <v>42243.752939814811</v>
      </c>
      <c r="L165" s="11">
        <f>(((I165/60)/60)/24)+DATE(1970,1,1)+(-5/24)</f>
        <v>42277.791666666664</v>
      </c>
      <c r="M165" t="b">
        <v>0</v>
      </c>
      <c r="N165">
        <v>0</v>
      </c>
      <c r="O165" t="b">
        <v>0</v>
      </c>
      <c r="P165" t="s">
        <v>8268</v>
      </c>
      <c r="Q165" s="5">
        <f t="shared" si="8"/>
        <v>0</v>
      </c>
      <c r="R165" s="6" t="e">
        <f t="shared" si="9"/>
        <v>#DIV/0!</v>
      </c>
      <c r="S165" s="7" t="str">
        <f t="shared" si="10"/>
        <v>film &amp; video</v>
      </c>
      <c r="T165" t="str">
        <f t="shared" si="11"/>
        <v>drama</v>
      </c>
      <c r="U165">
        <f>YEAR(Table1[[#This Row],[Date Created Conversion]])</f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1">
        <f>(((J166/60)/60)/24)+DATE(1970,1,1)+(-5/24)</f>
        <v>41841.554409722223</v>
      </c>
      <c r="L166" s="11">
        <f>(((I166/60)/60)/24)+DATE(1970,1,1)+(-5/24)</f>
        <v>41901.554409722223</v>
      </c>
      <c r="M166" t="b">
        <v>0</v>
      </c>
      <c r="N166">
        <v>7</v>
      </c>
      <c r="O166" t="b">
        <v>0</v>
      </c>
      <c r="P166" t="s">
        <v>8268</v>
      </c>
      <c r="Q166" s="5">
        <f t="shared" si="8"/>
        <v>5.3333333333333332E-3</v>
      </c>
      <c r="R166" s="6">
        <f t="shared" si="9"/>
        <v>91.428571428571431</v>
      </c>
      <c r="S166" s="7" t="str">
        <f t="shared" si="10"/>
        <v>film &amp; video</v>
      </c>
      <c r="T166" t="str">
        <f t="shared" si="11"/>
        <v>drama</v>
      </c>
      <c r="U166">
        <f>YEAR(Table1[[#This Row],[Date Created Conversion]])</f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1">
        <f>(((J167/60)/60)/24)+DATE(1970,1,1)+(-5/24)</f>
        <v>42351.450509259252</v>
      </c>
      <c r="L167" s="11">
        <f>(((I167/60)/60)/24)+DATE(1970,1,1)+(-5/24)</f>
        <v>42381.450509259252</v>
      </c>
      <c r="M167" t="b">
        <v>0</v>
      </c>
      <c r="N167">
        <v>0</v>
      </c>
      <c r="O167" t="b">
        <v>0</v>
      </c>
      <c r="P167" t="s">
        <v>8268</v>
      </c>
      <c r="Q167" s="5">
        <f t="shared" si="8"/>
        <v>0</v>
      </c>
      <c r="R167" s="6" t="e">
        <f t="shared" si="9"/>
        <v>#DIV/0!</v>
      </c>
      <c r="S167" s="7" t="str">
        <f t="shared" si="10"/>
        <v>film &amp; video</v>
      </c>
      <c r="T167" t="str">
        <f t="shared" si="11"/>
        <v>drama</v>
      </c>
      <c r="U167">
        <f>YEAR(Table1[[#This Row],[Date Created Conversion]])</f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1">
        <f>(((J168/60)/60)/24)+DATE(1970,1,1)+(-5/24)</f>
        <v>42720.867615740739</v>
      </c>
      <c r="L168" s="11">
        <f>(((I168/60)/60)/24)+DATE(1970,1,1)+(-5/24)</f>
        <v>42750.867615740739</v>
      </c>
      <c r="M168" t="b">
        <v>0</v>
      </c>
      <c r="N168">
        <v>1</v>
      </c>
      <c r="O168" t="b">
        <v>0</v>
      </c>
      <c r="P168" t="s">
        <v>8268</v>
      </c>
      <c r="Q168" s="5">
        <f t="shared" si="8"/>
        <v>0.6</v>
      </c>
      <c r="R168" s="6">
        <f t="shared" si="9"/>
        <v>3000</v>
      </c>
      <c r="S168" s="7" t="str">
        <f t="shared" si="10"/>
        <v>film &amp; video</v>
      </c>
      <c r="T168" t="str">
        <f t="shared" si="11"/>
        <v>drama</v>
      </c>
      <c r="U168">
        <f>YEAR(Table1[[#This Row],[Date Created Conversion]])</f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1">
        <f>(((J169/60)/60)/24)+DATE(1970,1,1)+(-5/24)</f>
        <v>42160.719155092585</v>
      </c>
      <c r="L169" s="11">
        <f>(((I169/60)/60)/24)+DATE(1970,1,1)+(-5/24)</f>
        <v>42220.719155092585</v>
      </c>
      <c r="M169" t="b">
        <v>0</v>
      </c>
      <c r="N169">
        <v>2</v>
      </c>
      <c r="O169" t="b">
        <v>0</v>
      </c>
      <c r="P169" t="s">
        <v>8268</v>
      </c>
      <c r="Q169" s="5">
        <f t="shared" si="8"/>
        <v>1E-4</v>
      </c>
      <c r="R169" s="6">
        <f t="shared" si="9"/>
        <v>5.5</v>
      </c>
      <c r="S169" s="7" t="str">
        <f t="shared" si="10"/>
        <v>film &amp; video</v>
      </c>
      <c r="T169" t="str">
        <f t="shared" si="11"/>
        <v>drama</v>
      </c>
      <c r="U169">
        <f>YEAR(Table1[[#This Row],[Date Created Conversion]])</f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1">
        <f>(((J170/60)/60)/24)+DATE(1970,1,1)+(-5/24)</f>
        <v>42052.626967592594</v>
      </c>
      <c r="L170" s="11">
        <f>(((I170/60)/60)/24)+DATE(1970,1,1)+(-5/24)</f>
        <v>42082.585300925923</v>
      </c>
      <c r="M170" t="b">
        <v>0</v>
      </c>
      <c r="N170">
        <v>3</v>
      </c>
      <c r="O170" t="b">
        <v>0</v>
      </c>
      <c r="P170" t="s">
        <v>8268</v>
      </c>
      <c r="Q170" s="5">
        <f t="shared" si="8"/>
        <v>4.0625000000000001E-2</v>
      </c>
      <c r="R170" s="6">
        <f t="shared" si="9"/>
        <v>108.33333333333333</v>
      </c>
      <c r="S170" s="7" t="str">
        <f t="shared" si="10"/>
        <v>film &amp; video</v>
      </c>
      <c r="T170" t="str">
        <f t="shared" si="11"/>
        <v>drama</v>
      </c>
      <c r="U170">
        <f>YEAR(Table1[[#This Row],[Date Created Conversion]])</f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1">
        <f>(((J171/60)/60)/24)+DATE(1970,1,1)+(-5/24)</f>
        <v>41900.296979166662</v>
      </c>
      <c r="L171" s="11">
        <f>(((I171/60)/60)/24)+DATE(1970,1,1)+(-5/24)</f>
        <v>41930.296979166662</v>
      </c>
      <c r="M171" t="b">
        <v>0</v>
      </c>
      <c r="N171">
        <v>10</v>
      </c>
      <c r="O171" t="b">
        <v>0</v>
      </c>
      <c r="P171" t="s">
        <v>8268</v>
      </c>
      <c r="Q171" s="5">
        <f t="shared" si="8"/>
        <v>0.224</v>
      </c>
      <c r="R171" s="6">
        <f t="shared" si="9"/>
        <v>56</v>
      </c>
      <c r="S171" s="7" t="str">
        <f t="shared" si="10"/>
        <v>film &amp; video</v>
      </c>
      <c r="T171" t="str">
        <f t="shared" si="11"/>
        <v>drama</v>
      </c>
      <c r="U171">
        <f>YEAR(Table1[[#This Row],[Date Created Conversion]])</f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1">
        <f>(((J172/60)/60)/24)+DATE(1970,1,1)+(-5/24)</f>
        <v>42216.769479166665</v>
      </c>
      <c r="L172" s="11">
        <f>(((I172/60)/60)/24)+DATE(1970,1,1)+(-5/24)</f>
        <v>42246.019444444442</v>
      </c>
      <c r="M172" t="b">
        <v>0</v>
      </c>
      <c r="N172">
        <v>10</v>
      </c>
      <c r="O172" t="b">
        <v>0</v>
      </c>
      <c r="P172" t="s">
        <v>8268</v>
      </c>
      <c r="Q172" s="5">
        <f t="shared" si="8"/>
        <v>3.2500000000000001E-2</v>
      </c>
      <c r="R172" s="6">
        <f t="shared" si="9"/>
        <v>32.5</v>
      </c>
      <c r="S172" s="7" t="str">
        <f t="shared" si="10"/>
        <v>film &amp; video</v>
      </c>
      <c r="T172" t="str">
        <f t="shared" si="11"/>
        <v>drama</v>
      </c>
      <c r="U172">
        <f>YEAR(Table1[[#This Row],[Date Created Conversion]])</f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1">
        <f>(((J173/60)/60)/24)+DATE(1970,1,1)+(-5/24)</f>
        <v>42533.972384259258</v>
      </c>
      <c r="L173" s="11">
        <f>(((I173/60)/60)/24)+DATE(1970,1,1)+(-5/24)</f>
        <v>42593.972384259258</v>
      </c>
      <c r="M173" t="b">
        <v>0</v>
      </c>
      <c r="N173">
        <v>1</v>
      </c>
      <c r="O173" t="b">
        <v>0</v>
      </c>
      <c r="P173" t="s">
        <v>8268</v>
      </c>
      <c r="Q173" s="5">
        <f t="shared" si="8"/>
        <v>2.0000000000000002E-5</v>
      </c>
      <c r="R173" s="6">
        <f t="shared" si="9"/>
        <v>1</v>
      </c>
      <c r="S173" s="7" t="str">
        <f t="shared" si="10"/>
        <v>film &amp; video</v>
      </c>
      <c r="T173" t="str">
        <f t="shared" si="11"/>
        <v>drama</v>
      </c>
      <c r="U173">
        <f>YEAR(Table1[[#This Row],[Date Created Conversion]])</f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1">
        <f>(((J174/60)/60)/24)+DATE(1970,1,1)+(-5/24)</f>
        <v>42047.186608796292</v>
      </c>
      <c r="L174" s="11">
        <f>(((I174/60)/60)/24)+DATE(1970,1,1)+(-5/24)</f>
        <v>42082.14494212962</v>
      </c>
      <c r="M174" t="b">
        <v>0</v>
      </c>
      <c r="N174">
        <v>0</v>
      </c>
      <c r="O174" t="b">
        <v>0</v>
      </c>
      <c r="P174" t="s">
        <v>8268</v>
      </c>
      <c r="Q174" s="5">
        <f t="shared" si="8"/>
        <v>0</v>
      </c>
      <c r="R174" s="6" t="e">
        <f t="shared" si="9"/>
        <v>#DIV/0!</v>
      </c>
      <c r="S174" s="7" t="str">
        <f t="shared" si="10"/>
        <v>film &amp; video</v>
      </c>
      <c r="T174" t="str">
        <f t="shared" si="11"/>
        <v>drama</v>
      </c>
      <c r="U174">
        <f>YEAR(Table1[[#This Row],[Date Created Conversion]])</f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1">
        <f>(((J175/60)/60)/24)+DATE(1970,1,1)+(-5/24)</f>
        <v>42033.364675925921</v>
      </c>
      <c r="L175" s="11">
        <f>(((I175/60)/60)/24)+DATE(1970,1,1)+(-5/24)</f>
        <v>42063.364675925921</v>
      </c>
      <c r="M175" t="b">
        <v>0</v>
      </c>
      <c r="N175">
        <v>0</v>
      </c>
      <c r="O175" t="b">
        <v>0</v>
      </c>
      <c r="P175" t="s">
        <v>8268</v>
      </c>
      <c r="Q175" s="5">
        <f t="shared" si="8"/>
        <v>0</v>
      </c>
      <c r="R175" s="6" t="e">
        <f t="shared" si="9"/>
        <v>#DIV/0!</v>
      </c>
      <c r="S175" s="7" t="str">
        <f t="shared" si="10"/>
        <v>film &amp; video</v>
      </c>
      <c r="T175" t="str">
        <f t="shared" si="11"/>
        <v>drama</v>
      </c>
      <c r="U175">
        <f>YEAR(Table1[[#This Row],[Date Created Conversion]])</f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1">
        <f>(((J176/60)/60)/24)+DATE(1970,1,1)+(-5/24)</f>
        <v>42072.55064814815</v>
      </c>
      <c r="L176" s="11">
        <f>(((I176/60)/60)/24)+DATE(1970,1,1)+(-5/24)</f>
        <v>42132.55064814815</v>
      </c>
      <c r="M176" t="b">
        <v>0</v>
      </c>
      <c r="N176">
        <v>0</v>
      </c>
      <c r="O176" t="b">
        <v>0</v>
      </c>
      <c r="P176" t="s">
        <v>8268</v>
      </c>
      <c r="Q176" s="5">
        <f t="shared" si="8"/>
        <v>0</v>
      </c>
      <c r="R176" s="6" t="e">
        <f t="shared" si="9"/>
        <v>#DIV/0!</v>
      </c>
      <c r="S176" s="7" t="str">
        <f t="shared" si="10"/>
        <v>film &amp; video</v>
      </c>
      <c r="T176" t="str">
        <f t="shared" si="11"/>
        <v>drama</v>
      </c>
      <c r="U176">
        <f>YEAR(Table1[[#This Row],[Date Created Conversion]])</f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1">
        <f>(((J177/60)/60)/24)+DATE(1970,1,1)+(-5/24)</f>
        <v>41855.569571759253</v>
      </c>
      <c r="L177" s="11">
        <f>(((I177/60)/60)/24)+DATE(1970,1,1)+(-5/24)</f>
        <v>41880.569571759253</v>
      </c>
      <c r="M177" t="b">
        <v>0</v>
      </c>
      <c r="N177">
        <v>26</v>
      </c>
      <c r="O177" t="b">
        <v>0</v>
      </c>
      <c r="P177" t="s">
        <v>8268</v>
      </c>
      <c r="Q177" s="5">
        <f t="shared" si="8"/>
        <v>6.4850000000000005E-2</v>
      </c>
      <c r="R177" s="6">
        <f t="shared" si="9"/>
        <v>49.884615384615387</v>
      </c>
      <c r="S177" s="7" t="str">
        <f t="shared" si="10"/>
        <v>film &amp; video</v>
      </c>
      <c r="T177" t="str">
        <f t="shared" si="11"/>
        <v>drama</v>
      </c>
      <c r="U177">
        <f>YEAR(Table1[[#This Row],[Date Created Conversion]])</f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1">
        <f>(((J178/60)/60)/24)+DATE(1970,1,1)+(-5/24)</f>
        <v>42191.615729166668</v>
      </c>
      <c r="L178" s="11">
        <f>(((I178/60)/60)/24)+DATE(1970,1,1)+(-5/24)</f>
        <v>42221.615729166668</v>
      </c>
      <c r="M178" t="b">
        <v>0</v>
      </c>
      <c r="N178">
        <v>0</v>
      </c>
      <c r="O178" t="b">
        <v>0</v>
      </c>
      <c r="P178" t="s">
        <v>8268</v>
      </c>
      <c r="Q178" s="5">
        <f t="shared" si="8"/>
        <v>0</v>
      </c>
      <c r="R178" s="6" t="e">
        <f t="shared" si="9"/>
        <v>#DIV/0!</v>
      </c>
      <c r="S178" s="7" t="str">
        <f t="shared" si="10"/>
        <v>film &amp; video</v>
      </c>
      <c r="T178" t="str">
        <f t="shared" si="11"/>
        <v>drama</v>
      </c>
      <c r="U178">
        <f>YEAR(Table1[[#This Row],[Date Created Conversion]])</f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1">
        <f>(((J179/60)/60)/24)+DATE(1970,1,1)+(-5/24)</f>
        <v>42069.839421296296</v>
      </c>
      <c r="L179" s="11">
        <f>(((I179/60)/60)/24)+DATE(1970,1,1)+(-5/24)</f>
        <v>42086.797754629624</v>
      </c>
      <c r="M179" t="b">
        <v>0</v>
      </c>
      <c r="N179">
        <v>7</v>
      </c>
      <c r="O179" t="b">
        <v>0</v>
      </c>
      <c r="P179" t="s">
        <v>8268</v>
      </c>
      <c r="Q179" s="5">
        <f t="shared" si="8"/>
        <v>0.4</v>
      </c>
      <c r="R179" s="6">
        <f t="shared" si="9"/>
        <v>25.714285714285715</v>
      </c>
      <c r="S179" s="7" t="str">
        <f t="shared" si="10"/>
        <v>film &amp; video</v>
      </c>
      <c r="T179" t="str">
        <f t="shared" si="11"/>
        <v>drama</v>
      </c>
      <c r="U179">
        <f>YEAR(Table1[[#This Row],[Date Created Conversion]])</f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1">
        <f>(((J180/60)/60)/24)+DATE(1970,1,1)+(-5/24)</f>
        <v>42304.747048611105</v>
      </c>
      <c r="L180" s="11">
        <f>(((I180/60)/60)/24)+DATE(1970,1,1)+(-5/24)</f>
        <v>42334.788715277777</v>
      </c>
      <c r="M180" t="b">
        <v>0</v>
      </c>
      <c r="N180">
        <v>0</v>
      </c>
      <c r="O180" t="b">
        <v>0</v>
      </c>
      <c r="P180" t="s">
        <v>8268</v>
      </c>
      <c r="Q180" s="5">
        <f t="shared" si="8"/>
        <v>0</v>
      </c>
      <c r="R180" s="6" t="e">
        <f t="shared" si="9"/>
        <v>#DIV/0!</v>
      </c>
      <c r="S180" s="7" t="str">
        <f t="shared" si="10"/>
        <v>film &amp; video</v>
      </c>
      <c r="T180" t="str">
        <f t="shared" si="11"/>
        <v>drama</v>
      </c>
      <c r="U180">
        <f>YEAR(Table1[[#This Row],[Date Created Conversion]])</f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1">
        <f>(((J181/60)/60)/24)+DATE(1970,1,1)+(-5/24)</f>
        <v>42402.872164351851</v>
      </c>
      <c r="L181" s="11">
        <f>(((I181/60)/60)/24)+DATE(1970,1,1)+(-5/24)</f>
        <v>42432.872164351851</v>
      </c>
      <c r="M181" t="b">
        <v>0</v>
      </c>
      <c r="N181">
        <v>2</v>
      </c>
      <c r="O181" t="b">
        <v>0</v>
      </c>
      <c r="P181" t="s">
        <v>8268</v>
      </c>
      <c r="Q181" s="5">
        <f t="shared" si="8"/>
        <v>0.2</v>
      </c>
      <c r="R181" s="6">
        <f t="shared" si="9"/>
        <v>100</v>
      </c>
      <c r="S181" s="7" t="str">
        <f t="shared" si="10"/>
        <v>film &amp; video</v>
      </c>
      <c r="T181" t="str">
        <f t="shared" si="11"/>
        <v>drama</v>
      </c>
      <c r="U181">
        <f>YEAR(Table1[[#This Row],[Date Created Conversion]])</f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1">
        <f>(((J182/60)/60)/24)+DATE(1970,1,1)+(-5/24)</f>
        <v>42067.782905092587</v>
      </c>
      <c r="L182" s="11">
        <f>(((I182/60)/60)/24)+DATE(1970,1,1)+(-5/24)</f>
        <v>42107.583333333336</v>
      </c>
      <c r="M182" t="b">
        <v>0</v>
      </c>
      <c r="N182">
        <v>13</v>
      </c>
      <c r="O182" t="b">
        <v>0</v>
      </c>
      <c r="P182" t="s">
        <v>8268</v>
      </c>
      <c r="Q182" s="5">
        <f t="shared" si="8"/>
        <v>0.33416666666666667</v>
      </c>
      <c r="R182" s="6">
        <f t="shared" si="9"/>
        <v>30.846153846153847</v>
      </c>
      <c r="S182" s="7" t="str">
        <f t="shared" si="10"/>
        <v>film &amp; video</v>
      </c>
      <c r="T182" t="str">
        <f t="shared" si="11"/>
        <v>drama</v>
      </c>
      <c r="U182">
        <f>YEAR(Table1[[#This Row],[Date Created Conversion]])</f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1">
        <f>(((J183/60)/60)/24)+DATE(1970,1,1)+(-5/24)</f>
        <v>42147.533506944441</v>
      </c>
      <c r="L183" s="11">
        <f>(((I183/60)/60)/24)+DATE(1970,1,1)+(-5/24)</f>
        <v>42177.533506944441</v>
      </c>
      <c r="M183" t="b">
        <v>0</v>
      </c>
      <c r="N183">
        <v>4</v>
      </c>
      <c r="O183" t="b">
        <v>0</v>
      </c>
      <c r="P183" t="s">
        <v>8268</v>
      </c>
      <c r="Q183" s="5">
        <f t="shared" si="8"/>
        <v>0.21092608822670172</v>
      </c>
      <c r="R183" s="6">
        <f t="shared" si="9"/>
        <v>180.5</v>
      </c>
      <c r="S183" s="7" t="str">
        <f t="shared" si="10"/>
        <v>film &amp; video</v>
      </c>
      <c r="T183" t="str">
        <f t="shared" si="11"/>
        <v>drama</v>
      </c>
      <c r="U183">
        <f>YEAR(Table1[[#This Row],[Date Created Conversion]])</f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1">
        <f>(((J184/60)/60)/24)+DATE(1970,1,1)+(-5/24)</f>
        <v>42711.803611111107</v>
      </c>
      <c r="L184" s="11">
        <f>(((I184/60)/60)/24)+DATE(1970,1,1)+(-5/24)</f>
        <v>42741.803611111107</v>
      </c>
      <c r="M184" t="b">
        <v>0</v>
      </c>
      <c r="N184">
        <v>0</v>
      </c>
      <c r="O184" t="b">
        <v>0</v>
      </c>
      <c r="P184" t="s">
        <v>8268</v>
      </c>
      <c r="Q184" s="5">
        <f t="shared" si="8"/>
        <v>0</v>
      </c>
      <c r="R184" s="6" t="e">
        <f t="shared" si="9"/>
        <v>#DIV/0!</v>
      </c>
      <c r="S184" s="7" t="str">
        <f t="shared" si="10"/>
        <v>film &amp; video</v>
      </c>
      <c r="T184" t="str">
        <f t="shared" si="11"/>
        <v>drama</v>
      </c>
      <c r="U184">
        <f>YEAR(Table1[[#This Row],[Date Created Conversion]])</f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1">
        <f>(((J185/60)/60)/24)+DATE(1970,1,1)+(-5/24)</f>
        <v>41939.601967592593</v>
      </c>
      <c r="L185" s="11">
        <f>(((I185/60)/60)/24)+DATE(1970,1,1)+(-5/24)</f>
        <v>41969.643634259257</v>
      </c>
      <c r="M185" t="b">
        <v>0</v>
      </c>
      <c r="N185">
        <v>12</v>
      </c>
      <c r="O185" t="b">
        <v>0</v>
      </c>
      <c r="P185" t="s">
        <v>8268</v>
      </c>
      <c r="Q185" s="5">
        <f t="shared" si="8"/>
        <v>0.35855999999999999</v>
      </c>
      <c r="R185" s="6">
        <f t="shared" si="9"/>
        <v>373.5</v>
      </c>
      <c r="S185" s="7" t="str">
        <f t="shared" si="10"/>
        <v>film &amp; video</v>
      </c>
      <c r="T185" t="str">
        <f t="shared" si="11"/>
        <v>drama</v>
      </c>
      <c r="U185">
        <f>YEAR(Table1[[#This Row],[Date Created Conversion]])</f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1">
        <f>(((J186/60)/60)/24)+DATE(1970,1,1)+(-5/24)</f>
        <v>41825.58289351852</v>
      </c>
      <c r="L186" s="11">
        <f>(((I186/60)/60)/24)+DATE(1970,1,1)+(-5/24)</f>
        <v>41882.957638888889</v>
      </c>
      <c r="M186" t="b">
        <v>0</v>
      </c>
      <c r="N186">
        <v>2</v>
      </c>
      <c r="O186" t="b">
        <v>0</v>
      </c>
      <c r="P186" t="s">
        <v>8268</v>
      </c>
      <c r="Q186" s="5">
        <f t="shared" si="8"/>
        <v>3.4000000000000002E-2</v>
      </c>
      <c r="R186" s="6">
        <f t="shared" si="9"/>
        <v>25.5</v>
      </c>
      <c r="S186" s="7" t="str">
        <f t="shared" si="10"/>
        <v>film &amp; video</v>
      </c>
      <c r="T186" t="str">
        <f t="shared" si="11"/>
        <v>drama</v>
      </c>
      <c r="U186">
        <f>YEAR(Table1[[#This Row],[Date Created Conversion]])</f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1">
        <f>(((J187/60)/60)/24)+DATE(1970,1,1)+(-5/24)</f>
        <v>42570.702997685185</v>
      </c>
      <c r="L187" s="11">
        <f>(((I187/60)/60)/24)+DATE(1970,1,1)+(-5/24)</f>
        <v>42600.702997685185</v>
      </c>
      <c r="M187" t="b">
        <v>0</v>
      </c>
      <c r="N187">
        <v>10</v>
      </c>
      <c r="O187" t="b">
        <v>0</v>
      </c>
      <c r="P187" t="s">
        <v>8268</v>
      </c>
      <c r="Q187" s="5">
        <f t="shared" si="8"/>
        <v>5.5E-2</v>
      </c>
      <c r="R187" s="6">
        <f t="shared" si="9"/>
        <v>220</v>
      </c>
      <c r="S187" s="7" t="str">
        <f t="shared" si="10"/>
        <v>film &amp; video</v>
      </c>
      <c r="T187" t="str">
        <f t="shared" si="11"/>
        <v>drama</v>
      </c>
      <c r="U187">
        <f>YEAR(Table1[[#This Row],[Date Created Conversion]])</f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1">
        <f>(((J188/60)/60)/24)+DATE(1970,1,1)+(-5/24)</f>
        <v>42767.604560185187</v>
      </c>
      <c r="L188" s="11">
        <f>(((I188/60)/60)/24)+DATE(1970,1,1)+(-5/24)</f>
        <v>42797.624999999993</v>
      </c>
      <c r="M188" t="b">
        <v>0</v>
      </c>
      <c r="N188">
        <v>0</v>
      </c>
      <c r="O188" t="b">
        <v>0</v>
      </c>
      <c r="P188" t="s">
        <v>8268</v>
      </c>
      <c r="Q188" s="5">
        <f t="shared" si="8"/>
        <v>0</v>
      </c>
      <c r="R188" s="6" t="e">
        <f t="shared" si="9"/>
        <v>#DIV/0!</v>
      </c>
      <c r="S188" s="7" t="str">
        <f t="shared" si="10"/>
        <v>film &amp; video</v>
      </c>
      <c r="T188" t="str">
        <f t="shared" si="11"/>
        <v>drama</v>
      </c>
      <c r="U188">
        <f>YEAR(Table1[[#This Row],[Date Created Conversion]])</f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1">
        <f>(((J189/60)/60)/24)+DATE(1970,1,1)+(-5/24)</f>
        <v>42182.02612268518</v>
      </c>
      <c r="L189" s="11">
        <f>(((I189/60)/60)/24)+DATE(1970,1,1)+(-5/24)</f>
        <v>42206.082638888889</v>
      </c>
      <c r="M189" t="b">
        <v>0</v>
      </c>
      <c r="N189">
        <v>5</v>
      </c>
      <c r="O189" t="b">
        <v>0</v>
      </c>
      <c r="P189" t="s">
        <v>8268</v>
      </c>
      <c r="Q189" s="5">
        <f t="shared" si="8"/>
        <v>0.16</v>
      </c>
      <c r="R189" s="6">
        <f t="shared" si="9"/>
        <v>160</v>
      </c>
      <c r="S189" s="7" t="str">
        <f t="shared" si="10"/>
        <v>film &amp; video</v>
      </c>
      <c r="T189" t="str">
        <f t="shared" si="11"/>
        <v>drama</v>
      </c>
      <c r="U189">
        <f>YEAR(Table1[[#This Row],[Date Created Conversion]])</f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1">
        <f>(((J190/60)/60)/24)+DATE(1970,1,1)+(-5/24)</f>
        <v>41856.974710648145</v>
      </c>
      <c r="L190" s="11">
        <f>(((I190/60)/60)/24)+DATE(1970,1,1)+(-5/24)</f>
        <v>41886.974710648145</v>
      </c>
      <c r="M190" t="b">
        <v>0</v>
      </c>
      <c r="N190">
        <v>0</v>
      </c>
      <c r="O190" t="b">
        <v>0</v>
      </c>
      <c r="P190" t="s">
        <v>8268</v>
      </c>
      <c r="Q190" s="5">
        <f t="shared" si="8"/>
        <v>0</v>
      </c>
      <c r="R190" s="6" t="e">
        <f t="shared" si="9"/>
        <v>#DIV/0!</v>
      </c>
      <c r="S190" s="7" t="str">
        <f t="shared" si="10"/>
        <v>film &amp; video</v>
      </c>
      <c r="T190" t="str">
        <f t="shared" si="11"/>
        <v>drama</v>
      </c>
      <c r="U190">
        <f>YEAR(Table1[[#This Row],[Date Created Conversion]])</f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1">
        <f>(((J191/60)/60)/24)+DATE(1970,1,1)+(-5/24)</f>
        <v>42556.482372685183</v>
      </c>
      <c r="L191" s="11">
        <f>(((I191/60)/60)/24)+DATE(1970,1,1)+(-5/24)</f>
        <v>42616.482372685183</v>
      </c>
      <c r="M191" t="b">
        <v>0</v>
      </c>
      <c r="N191">
        <v>5</v>
      </c>
      <c r="O191" t="b">
        <v>0</v>
      </c>
      <c r="P191" t="s">
        <v>8268</v>
      </c>
      <c r="Q191" s="5">
        <f t="shared" si="8"/>
        <v>6.8999999999999997E-4</v>
      </c>
      <c r="R191" s="6">
        <f t="shared" si="9"/>
        <v>69</v>
      </c>
      <c r="S191" s="7" t="str">
        <f t="shared" si="10"/>
        <v>film &amp; video</v>
      </c>
      <c r="T191" t="str">
        <f t="shared" si="11"/>
        <v>drama</v>
      </c>
      <c r="U191">
        <f>YEAR(Table1[[#This Row],[Date Created Conversion]])</f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1">
        <f>(((J192/60)/60)/24)+DATE(1970,1,1)+(-5/24)</f>
        <v>42527.442662037036</v>
      </c>
      <c r="L192" s="11">
        <f>(((I192/60)/60)/24)+DATE(1970,1,1)+(-5/24)</f>
        <v>42537.442662037036</v>
      </c>
      <c r="M192" t="b">
        <v>0</v>
      </c>
      <c r="N192">
        <v>1</v>
      </c>
      <c r="O192" t="b">
        <v>0</v>
      </c>
      <c r="P192" t="s">
        <v>8268</v>
      </c>
      <c r="Q192" s="5">
        <f t="shared" si="8"/>
        <v>4.1666666666666666E-3</v>
      </c>
      <c r="R192" s="6">
        <f t="shared" si="9"/>
        <v>50</v>
      </c>
      <c r="S192" s="7" t="str">
        <f t="shared" si="10"/>
        <v>film &amp; video</v>
      </c>
      <c r="T192" t="str">
        <f t="shared" si="11"/>
        <v>drama</v>
      </c>
      <c r="U192">
        <f>YEAR(Table1[[#This Row],[Date Created Conversion]])</f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1">
        <f>(((J193/60)/60)/24)+DATE(1970,1,1)+(-5/24)</f>
        <v>42239.233078703699</v>
      </c>
      <c r="L193" s="11">
        <f>(((I193/60)/60)/24)+DATE(1970,1,1)+(-5/24)</f>
        <v>42279.233078703699</v>
      </c>
      <c r="M193" t="b">
        <v>0</v>
      </c>
      <c r="N193">
        <v>3</v>
      </c>
      <c r="O193" t="b">
        <v>0</v>
      </c>
      <c r="P193" t="s">
        <v>8268</v>
      </c>
      <c r="Q193" s="5">
        <f t="shared" si="8"/>
        <v>0.05</v>
      </c>
      <c r="R193" s="6">
        <f t="shared" si="9"/>
        <v>83.333333333333329</v>
      </c>
      <c r="S193" s="7" t="str">
        <f t="shared" si="10"/>
        <v>film &amp; video</v>
      </c>
      <c r="T193" t="str">
        <f t="shared" si="11"/>
        <v>drama</v>
      </c>
      <c r="U193">
        <f>YEAR(Table1[[#This Row],[Date Created Conversion]])</f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1">
        <f>(((J194/60)/60)/24)+DATE(1970,1,1)+(-5/24)</f>
        <v>41899.583703703705</v>
      </c>
      <c r="L194" s="11">
        <f>(((I194/60)/60)/24)+DATE(1970,1,1)+(-5/24)</f>
        <v>41929.583703703705</v>
      </c>
      <c r="M194" t="b">
        <v>0</v>
      </c>
      <c r="N194">
        <v>3</v>
      </c>
      <c r="O194" t="b">
        <v>0</v>
      </c>
      <c r="P194" t="s">
        <v>8268</v>
      </c>
      <c r="Q194" s="5">
        <f t="shared" si="8"/>
        <v>1.7E-5</v>
      </c>
      <c r="R194" s="6">
        <f t="shared" si="9"/>
        <v>5.666666666666667</v>
      </c>
      <c r="S194" s="7" t="str">
        <f t="shared" si="10"/>
        <v>film &amp; video</v>
      </c>
      <c r="T194" t="str">
        <f t="shared" si="11"/>
        <v>drama</v>
      </c>
      <c r="U194">
        <f>YEAR(Table1[[#This Row],[Date Created Conversion]])</f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1">
        <f>(((J195/60)/60)/24)+DATE(1970,1,1)+(-5/24)</f>
        <v>41911.726458333331</v>
      </c>
      <c r="L195" s="11">
        <f>(((I195/60)/60)/24)+DATE(1970,1,1)+(-5/24)</f>
        <v>41971.768124999995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12">E195/D195</f>
        <v>0</v>
      </c>
      <c r="R195" s="6" t="e">
        <f t="shared" ref="R195:R258" si="13">E195/N195</f>
        <v>#DIV/0!</v>
      </c>
      <c r="S195" s="7" t="str">
        <f t="shared" ref="S195:S258" si="14">LEFT(P195, SEARCH("/",P195,1)-1)</f>
        <v>film &amp; video</v>
      </c>
      <c r="T195" t="str">
        <f t="shared" ref="T195:T258" si="15">RIGHT(P195,LEN(P195)-SEARCH("/",P195,1))</f>
        <v>drama</v>
      </c>
      <c r="U195">
        <f>YEAR(Table1[[#This Row],[Date Created Conversion]])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1">
        <f>(((J196/60)/60)/24)+DATE(1970,1,1)+(-5/24)</f>
        <v>42375.788553240738</v>
      </c>
      <c r="L196" s="11">
        <f>(((I196/60)/60)/24)+DATE(1970,1,1)+(-5/24)</f>
        <v>42435.788553240738</v>
      </c>
      <c r="M196" t="b">
        <v>0</v>
      </c>
      <c r="N196">
        <v>3</v>
      </c>
      <c r="O196" t="b">
        <v>0</v>
      </c>
      <c r="P196" t="s">
        <v>8268</v>
      </c>
      <c r="Q196" s="5">
        <f t="shared" si="12"/>
        <v>1.1999999999999999E-3</v>
      </c>
      <c r="R196" s="6">
        <f t="shared" si="13"/>
        <v>1</v>
      </c>
      <c r="S196" s="7" t="str">
        <f t="shared" si="14"/>
        <v>film &amp; video</v>
      </c>
      <c r="T196" t="str">
        <f t="shared" si="15"/>
        <v>drama</v>
      </c>
      <c r="U196">
        <f>YEAR(Table1[[#This Row],[Date Created Conversion]])</f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1">
        <f>(((J197/60)/60)/24)+DATE(1970,1,1)+(-5/24)</f>
        <v>42135.462175925924</v>
      </c>
      <c r="L197" s="11">
        <f>(((I197/60)/60)/24)+DATE(1970,1,1)+(-5/24)</f>
        <v>42195.462175925924</v>
      </c>
      <c r="M197" t="b">
        <v>0</v>
      </c>
      <c r="N197">
        <v>0</v>
      </c>
      <c r="O197" t="b">
        <v>0</v>
      </c>
      <c r="P197" t="s">
        <v>8268</v>
      </c>
      <c r="Q197" s="5">
        <f t="shared" si="12"/>
        <v>0</v>
      </c>
      <c r="R197" s="6" t="e">
        <f t="shared" si="13"/>
        <v>#DIV/0!</v>
      </c>
      <c r="S197" s="7" t="str">
        <f t="shared" si="14"/>
        <v>film &amp; video</v>
      </c>
      <c r="T197" t="str">
        <f t="shared" si="15"/>
        <v>drama</v>
      </c>
      <c r="U197">
        <f>YEAR(Table1[[#This Row],[Date Created Conversion]])</f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1">
        <f>(((J198/60)/60)/24)+DATE(1970,1,1)+(-5/24)</f>
        <v>42259.334467592591</v>
      </c>
      <c r="L198" s="11">
        <f>(((I198/60)/60)/24)+DATE(1970,1,1)+(-5/24)</f>
        <v>42287.666666666664</v>
      </c>
      <c r="M198" t="b">
        <v>0</v>
      </c>
      <c r="N198">
        <v>19</v>
      </c>
      <c r="O198" t="b">
        <v>0</v>
      </c>
      <c r="P198" t="s">
        <v>8268</v>
      </c>
      <c r="Q198" s="5">
        <f t="shared" si="12"/>
        <v>0.41857142857142859</v>
      </c>
      <c r="R198" s="6">
        <f t="shared" si="13"/>
        <v>77.10526315789474</v>
      </c>
      <c r="S198" s="7" t="str">
        <f t="shared" si="14"/>
        <v>film &amp; video</v>
      </c>
      <c r="T198" t="str">
        <f t="shared" si="15"/>
        <v>drama</v>
      </c>
      <c r="U198">
        <f>YEAR(Table1[[#This Row],[Date Created Conversion]])</f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1">
        <f>(((J199/60)/60)/24)+DATE(1970,1,1)+(-5/24)</f>
        <v>42741.640046296299</v>
      </c>
      <c r="L199" s="11">
        <f>(((I199/60)/60)/24)+DATE(1970,1,1)+(-5/24)</f>
        <v>42783.666666666664</v>
      </c>
      <c r="M199" t="b">
        <v>0</v>
      </c>
      <c r="N199">
        <v>8</v>
      </c>
      <c r="O199" t="b">
        <v>0</v>
      </c>
      <c r="P199" t="s">
        <v>8268</v>
      </c>
      <c r="Q199" s="5">
        <f t="shared" si="12"/>
        <v>0.1048</v>
      </c>
      <c r="R199" s="6">
        <f t="shared" si="13"/>
        <v>32.75</v>
      </c>
      <c r="S199" s="7" t="str">
        <f t="shared" si="14"/>
        <v>film &amp; video</v>
      </c>
      <c r="T199" t="str">
        <f t="shared" si="15"/>
        <v>drama</v>
      </c>
      <c r="U199">
        <f>YEAR(Table1[[#This Row],[Date Created Conversion]])</f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1">
        <f>(((J200/60)/60)/24)+DATE(1970,1,1)+(-5/24)</f>
        <v>41887.175023148149</v>
      </c>
      <c r="L200" s="11">
        <f>(((I200/60)/60)/24)+DATE(1970,1,1)+(-5/24)</f>
        <v>41917.175023148149</v>
      </c>
      <c r="M200" t="b">
        <v>0</v>
      </c>
      <c r="N200">
        <v>6</v>
      </c>
      <c r="O200" t="b">
        <v>0</v>
      </c>
      <c r="P200" t="s">
        <v>8268</v>
      </c>
      <c r="Q200" s="5">
        <f t="shared" si="12"/>
        <v>1.116E-2</v>
      </c>
      <c r="R200" s="6">
        <f t="shared" si="13"/>
        <v>46.5</v>
      </c>
      <c r="S200" s="7" t="str">
        <f t="shared" si="14"/>
        <v>film &amp; video</v>
      </c>
      <c r="T200" t="str">
        <f t="shared" si="15"/>
        <v>drama</v>
      </c>
      <c r="U200">
        <f>YEAR(Table1[[#This Row],[Date Created Conversion]])</f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1">
        <f>(((J201/60)/60)/24)+DATE(1970,1,1)+(-5/24)</f>
        <v>42583.915532407402</v>
      </c>
      <c r="L201" s="11">
        <f>(((I201/60)/60)/24)+DATE(1970,1,1)+(-5/24)</f>
        <v>42613.915532407402</v>
      </c>
      <c r="M201" t="b">
        <v>0</v>
      </c>
      <c r="N201">
        <v>0</v>
      </c>
      <c r="O201" t="b">
        <v>0</v>
      </c>
      <c r="P201" t="s">
        <v>8268</v>
      </c>
      <c r="Q201" s="5">
        <f t="shared" si="12"/>
        <v>0</v>
      </c>
      <c r="R201" s="6" t="e">
        <f t="shared" si="13"/>
        <v>#DIV/0!</v>
      </c>
      <c r="S201" s="7" t="str">
        <f t="shared" si="14"/>
        <v>film &amp; video</v>
      </c>
      <c r="T201" t="str">
        <f t="shared" si="15"/>
        <v>drama</v>
      </c>
      <c r="U201">
        <f>YEAR(Table1[[#This Row],[Date Created Conversion]])</f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1">
        <f>(((J202/60)/60)/24)+DATE(1970,1,1)+(-5/24)</f>
        <v>41866.875034722223</v>
      </c>
      <c r="L202" s="11">
        <f>(((I202/60)/60)/24)+DATE(1970,1,1)+(-5/24)</f>
        <v>41896.875034722223</v>
      </c>
      <c r="M202" t="b">
        <v>0</v>
      </c>
      <c r="N202">
        <v>18</v>
      </c>
      <c r="O202" t="b">
        <v>0</v>
      </c>
      <c r="P202" t="s">
        <v>8268</v>
      </c>
      <c r="Q202" s="5">
        <f t="shared" si="12"/>
        <v>0.26192500000000002</v>
      </c>
      <c r="R202" s="6">
        <f t="shared" si="13"/>
        <v>87.308333333333337</v>
      </c>
      <c r="S202" s="7" t="str">
        <f t="shared" si="14"/>
        <v>film &amp; video</v>
      </c>
      <c r="T202" t="str">
        <f t="shared" si="15"/>
        <v>drama</v>
      </c>
      <c r="U202">
        <f>YEAR(Table1[[#This Row],[Date Created Conversion]])</f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1">
        <f>(((J203/60)/60)/24)+DATE(1970,1,1)+(-5/24)</f>
        <v>42023.610289351847</v>
      </c>
      <c r="L203" s="11">
        <f>(((I203/60)/60)/24)+DATE(1970,1,1)+(-5/24)</f>
        <v>42043.610289351847</v>
      </c>
      <c r="M203" t="b">
        <v>0</v>
      </c>
      <c r="N203">
        <v>7</v>
      </c>
      <c r="O203" t="b">
        <v>0</v>
      </c>
      <c r="P203" t="s">
        <v>8268</v>
      </c>
      <c r="Q203" s="5">
        <f t="shared" si="12"/>
        <v>0.58461538461538465</v>
      </c>
      <c r="R203" s="6">
        <f t="shared" si="13"/>
        <v>54.285714285714285</v>
      </c>
      <c r="S203" s="7" t="str">
        <f t="shared" si="14"/>
        <v>film &amp; video</v>
      </c>
      <c r="T203" t="str">
        <f t="shared" si="15"/>
        <v>drama</v>
      </c>
      <c r="U203">
        <f>YEAR(Table1[[#This Row],[Date Created Conversion]])</f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1">
        <f>(((J204/60)/60)/24)+DATE(1970,1,1)+(-5/24)</f>
        <v>42255.719490740739</v>
      </c>
      <c r="L204" s="11">
        <f>(((I204/60)/60)/24)+DATE(1970,1,1)+(-5/24)</f>
        <v>42285.665972222218</v>
      </c>
      <c r="M204" t="b">
        <v>0</v>
      </c>
      <c r="N204">
        <v>0</v>
      </c>
      <c r="O204" t="b">
        <v>0</v>
      </c>
      <c r="P204" t="s">
        <v>8268</v>
      </c>
      <c r="Q204" s="5">
        <f t="shared" si="12"/>
        <v>0</v>
      </c>
      <c r="R204" s="6" t="e">
        <f t="shared" si="13"/>
        <v>#DIV/0!</v>
      </c>
      <c r="S204" s="7" t="str">
        <f t="shared" si="14"/>
        <v>film &amp; video</v>
      </c>
      <c r="T204" t="str">
        <f t="shared" si="15"/>
        <v>drama</v>
      </c>
      <c r="U204">
        <f>YEAR(Table1[[#This Row],[Date Created Conversion]])</f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1">
        <f>(((J205/60)/60)/24)+DATE(1970,1,1)+(-5/24)</f>
        <v>41973.639629629623</v>
      </c>
      <c r="L205" s="11">
        <f>(((I205/60)/60)/24)+DATE(1970,1,1)+(-5/24)</f>
        <v>42033.639629629623</v>
      </c>
      <c r="M205" t="b">
        <v>0</v>
      </c>
      <c r="N205">
        <v>8</v>
      </c>
      <c r="O205" t="b">
        <v>0</v>
      </c>
      <c r="P205" t="s">
        <v>8268</v>
      </c>
      <c r="Q205" s="5">
        <f t="shared" si="12"/>
        <v>0.2984</v>
      </c>
      <c r="R205" s="6">
        <f t="shared" si="13"/>
        <v>93.25</v>
      </c>
      <c r="S205" s="7" t="str">
        <f t="shared" si="14"/>
        <v>film &amp; video</v>
      </c>
      <c r="T205" t="str">
        <f t="shared" si="15"/>
        <v>drama</v>
      </c>
      <c r="U205">
        <f>YEAR(Table1[[#This Row],[Date Created Conversion]])</f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1">
        <f>(((J206/60)/60)/24)+DATE(1970,1,1)+(-5/24)</f>
        <v>42556.375034722216</v>
      </c>
      <c r="L206" s="11">
        <f>(((I206/60)/60)/24)+DATE(1970,1,1)+(-5/24)</f>
        <v>42586.375034722216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2"/>
        <v>0.50721666666666665</v>
      </c>
      <c r="R206" s="6">
        <f t="shared" si="13"/>
        <v>117.68368136117556</v>
      </c>
      <c r="S206" s="7" t="str">
        <f t="shared" si="14"/>
        <v>film &amp; video</v>
      </c>
      <c r="T206" t="str">
        <f t="shared" si="15"/>
        <v>drama</v>
      </c>
      <c r="U206">
        <f>YEAR(Table1[[#This Row],[Date Created Conversion]])</f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1">
        <f>(((J207/60)/60)/24)+DATE(1970,1,1)+(-5/24)</f>
        <v>42248.423865740733</v>
      </c>
      <c r="L207" s="11">
        <f>(((I207/60)/60)/24)+DATE(1970,1,1)+(-5/24)</f>
        <v>42283.423865740733</v>
      </c>
      <c r="M207" t="b">
        <v>0</v>
      </c>
      <c r="N207">
        <v>17</v>
      </c>
      <c r="O207" t="b">
        <v>0</v>
      </c>
      <c r="P207" t="s">
        <v>8268</v>
      </c>
      <c r="Q207" s="5">
        <f t="shared" si="12"/>
        <v>0.16250000000000001</v>
      </c>
      <c r="R207" s="6">
        <f t="shared" si="13"/>
        <v>76.470588235294116</v>
      </c>
      <c r="S207" s="7" t="str">
        <f t="shared" si="14"/>
        <v>film &amp; video</v>
      </c>
      <c r="T207" t="str">
        <f t="shared" si="15"/>
        <v>drama</v>
      </c>
      <c r="U207">
        <f>YEAR(Table1[[#This Row],[Date Created Conversion]])</f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1">
        <f>(((J208/60)/60)/24)+DATE(1970,1,1)+(-5/24)</f>
        <v>42566.79609953703</v>
      </c>
      <c r="L208" s="11">
        <f>(((I208/60)/60)/24)+DATE(1970,1,1)+(-5/24)</f>
        <v>42587.79609953703</v>
      </c>
      <c r="M208" t="b">
        <v>0</v>
      </c>
      <c r="N208">
        <v>0</v>
      </c>
      <c r="O208" t="b">
        <v>0</v>
      </c>
      <c r="P208" t="s">
        <v>8268</v>
      </c>
      <c r="Q208" s="5">
        <f t="shared" si="12"/>
        <v>0</v>
      </c>
      <c r="R208" s="6" t="e">
        <f t="shared" si="13"/>
        <v>#DIV/0!</v>
      </c>
      <c r="S208" s="7" t="str">
        <f t="shared" si="14"/>
        <v>film &amp; video</v>
      </c>
      <c r="T208" t="str">
        <f t="shared" si="15"/>
        <v>drama</v>
      </c>
      <c r="U208">
        <f>YEAR(Table1[[#This Row],[Date Created Conversion]])</f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1">
        <f>(((J209/60)/60)/24)+DATE(1970,1,1)+(-5/24)</f>
        <v>41977.988865740735</v>
      </c>
      <c r="L209" s="11">
        <f>(((I209/60)/60)/24)+DATE(1970,1,1)+(-5/24)</f>
        <v>42007.988865740735</v>
      </c>
      <c r="M209" t="b">
        <v>0</v>
      </c>
      <c r="N209">
        <v>13</v>
      </c>
      <c r="O209" t="b">
        <v>0</v>
      </c>
      <c r="P209" t="s">
        <v>8268</v>
      </c>
      <c r="Q209" s="5">
        <f t="shared" si="12"/>
        <v>0.15214285714285714</v>
      </c>
      <c r="R209" s="6">
        <f t="shared" si="13"/>
        <v>163.84615384615384</v>
      </c>
      <c r="S209" s="7" t="str">
        <f t="shared" si="14"/>
        <v>film &amp; video</v>
      </c>
      <c r="T209" t="str">
        <f t="shared" si="15"/>
        <v>drama</v>
      </c>
      <c r="U209">
        <f>YEAR(Table1[[#This Row],[Date Created Conversion]])</f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1">
        <f>(((J210/60)/60)/24)+DATE(1970,1,1)+(-5/24)</f>
        <v>41959.16165509259</v>
      </c>
      <c r="L210" s="11">
        <f>(((I210/60)/60)/24)+DATE(1970,1,1)+(-5/24)</f>
        <v>41989.16165509259</v>
      </c>
      <c r="M210" t="b">
        <v>0</v>
      </c>
      <c r="N210">
        <v>0</v>
      </c>
      <c r="O210" t="b">
        <v>0</v>
      </c>
      <c r="P210" t="s">
        <v>8268</v>
      </c>
      <c r="Q210" s="5">
        <f t="shared" si="12"/>
        <v>0</v>
      </c>
      <c r="R210" s="6" t="e">
        <f t="shared" si="13"/>
        <v>#DIV/0!</v>
      </c>
      <c r="S210" s="7" t="str">
        <f t="shared" si="14"/>
        <v>film &amp; video</v>
      </c>
      <c r="T210" t="str">
        <f t="shared" si="15"/>
        <v>drama</v>
      </c>
      <c r="U210">
        <f>YEAR(Table1[[#This Row],[Date Created Conversion]])</f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1">
        <f>(((J211/60)/60)/24)+DATE(1970,1,1)+(-5/24)</f>
        <v>42165.714525462965</v>
      </c>
      <c r="L211" s="11">
        <f>(((I211/60)/60)/24)+DATE(1970,1,1)+(-5/24)</f>
        <v>42195.714525462965</v>
      </c>
      <c r="M211" t="b">
        <v>0</v>
      </c>
      <c r="N211">
        <v>0</v>
      </c>
      <c r="O211" t="b">
        <v>0</v>
      </c>
      <c r="P211" t="s">
        <v>8268</v>
      </c>
      <c r="Q211" s="5">
        <f t="shared" si="12"/>
        <v>0</v>
      </c>
      <c r="R211" s="6" t="e">
        <f t="shared" si="13"/>
        <v>#DIV/0!</v>
      </c>
      <c r="S211" s="7" t="str">
        <f t="shared" si="14"/>
        <v>film &amp; video</v>
      </c>
      <c r="T211" t="str">
        <f t="shared" si="15"/>
        <v>drama</v>
      </c>
      <c r="U211">
        <f>YEAR(Table1[[#This Row],[Date Created Conversion]])</f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1">
        <f>(((J212/60)/60)/24)+DATE(1970,1,1)+(-5/24)</f>
        <v>42248.856388888882</v>
      </c>
      <c r="L212" s="11">
        <f>(((I212/60)/60)/24)+DATE(1970,1,1)+(-5/24)</f>
        <v>42277.999999999993</v>
      </c>
      <c r="M212" t="b">
        <v>0</v>
      </c>
      <c r="N212">
        <v>33</v>
      </c>
      <c r="O212" t="b">
        <v>0</v>
      </c>
      <c r="P212" t="s">
        <v>8268</v>
      </c>
      <c r="Q212" s="5">
        <f t="shared" si="12"/>
        <v>0.2525</v>
      </c>
      <c r="R212" s="6">
        <f t="shared" si="13"/>
        <v>91.818181818181813</v>
      </c>
      <c r="S212" s="7" t="str">
        <f t="shared" si="14"/>
        <v>film &amp; video</v>
      </c>
      <c r="T212" t="str">
        <f t="shared" si="15"/>
        <v>drama</v>
      </c>
      <c r="U212">
        <f>YEAR(Table1[[#This Row],[Date Created Conversion]])</f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1">
        <f>(((J213/60)/60)/24)+DATE(1970,1,1)+(-5/24)</f>
        <v>42235.951585648152</v>
      </c>
      <c r="L213" s="11">
        <f>(((I213/60)/60)/24)+DATE(1970,1,1)+(-5/24)</f>
        <v>42265.951585648152</v>
      </c>
      <c r="M213" t="b">
        <v>0</v>
      </c>
      <c r="N213">
        <v>12</v>
      </c>
      <c r="O213" t="b">
        <v>0</v>
      </c>
      <c r="P213" t="s">
        <v>8268</v>
      </c>
      <c r="Q213" s="5">
        <f t="shared" si="12"/>
        <v>0.44600000000000001</v>
      </c>
      <c r="R213" s="6">
        <f t="shared" si="13"/>
        <v>185.83333333333334</v>
      </c>
      <c r="S213" s="7" t="str">
        <f t="shared" si="14"/>
        <v>film &amp; video</v>
      </c>
      <c r="T213" t="str">
        <f t="shared" si="15"/>
        <v>drama</v>
      </c>
      <c r="U213">
        <f>YEAR(Table1[[#This Row],[Date Created Conversion]])</f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1">
        <f>(((J214/60)/60)/24)+DATE(1970,1,1)+(-5/24)</f>
        <v>42416.672685185178</v>
      </c>
      <c r="L214" s="11">
        <f>(((I214/60)/60)/24)+DATE(1970,1,1)+(-5/24)</f>
        <v>42476.631018518521</v>
      </c>
      <c r="M214" t="b">
        <v>0</v>
      </c>
      <c r="N214">
        <v>1</v>
      </c>
      <c r="O214" t="b">
        <v>0</v>
      </c>
      <c r="P214" t="s">
        <v>8268</v>
      </c>
      <c r="Q214" s="5">
        <f t="shared" si="12"/>
        <v>1.5873015873015873E-4</v>
      </c>
      <c r="R214" s="6">
        <f t="shared" si="13"/>
        <v>1</v>
      </c>
      <c r="S214" s="7" t="str">
        <f t="shared" si="14"/>
        <v>film &amp; video</v>
      </c>
      <c r="T214" t="str">
        <f t="shared" si="15"/>
        <v>drama</v>
      </c>
      <c r="U214">
        <f>YEAR(Table1[[#This Row],[Date Created Conversion]])</f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1">
        <f>(((J215/60)/60)/24)+DATE(1970,1,1)+(-5/24)</f>
        <v>42202.385960648149</v>
      </c>
      <c r="L215" s="11">
        <f>(((I215/60)/60)/24)+DATE(1970,1,1)+(-5/24)</f>
        <v>42232.379641203697</v>
      </c>
      <c r="M215" t="b">
        <v>0</v>
      </c>
      <c r="N215">
        <v>1</v>
      </c>
      <c r="O215" t="b">
        <v>0</v>
      </c>
      <c r="P215" t="s">
        <v>8268</v>
      </c>
      <c r="Q215" s="5">
        <f t="shared" si="12"/>
        <v>4.0000000000000002E-4</v>
      </c>
      <c r="R215" s="6">
        <f t="shared" si="13"/>
        <v>20</v>
      </c>
      <c r="S215" s="7" t="str">
        <f t="shared" si="14"/>
        <v>film &amp; video</v>
      </c>
      <c r="T215" t="str">
        <f t="shared" si="15"/>
        <v>drama</v>
      </c>
      <c r="U215">
        <f>YEAR(Table1[[#This Row],[Date Created Conversion]])</f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1">
        <f>(((J216/60)/60)/24)+DATE(1970,1,1)+(-5/24)</f>
        <v>42009.432280092595</v>
      </c>
      <c r="L216" s="11">
        <f>(((I216/60)/60)/24)+DATE(1970,1,1)+(-5/24)</f>
        <v>42069.432280092595</v>
      </c>
      <c r="M216" t="b">
        <v>0</v>
      </c>
      <c r="N216">
        <v>1</v>
      </c>
      <c r="O216" t="b">
        <v>0</v>
      </c>
      <c r="P216" t="s">
        <v>8268</v>
      </c>
      <c r="Q216" s="5">
        <f t="shared" si="12"/>
        <v>8.0000000000000007E-5</v>
      </c>
      <c r="R216" s="6">
        <f t="shared" si="13"/>
        <v>1</v>
      </c>
      <c r="S216" s="7" t="str">
        <f t="shared" si="14"/>
        <v>film &amp; video</v>
      </c>
      <c r="T216" t="str">
        <f t="shared" si="15"/>
        <v>drama</v>
      </c>
      <c r="U216">
        <f>YEAR(Table1[[#This Row],[Date Created Conversion]])</f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1">
        <f>(((J217/60)/60)/24)+DATE(1970,1,1)+(-5/24)</f>
        <v>42375.021782407406</v>
      </c>
      <c r="L217" s="11">
        <f>(((I217/60)/60)/24)+DATE(1970,1,1)+(-5/24)</f>
        <v>42417.790972222218</v>
      </c>
      <c r="M217" t="b">
        <v>0</v>
      </c>
      <c r="N217">
        <v>1</v>
      </c>
      <c r="O217" t="b">
        <v>0</v>
      </c>
      <c r="P217" t="s">
        <v>8268</v>
      </c>
      <c r="Q217" s="5">
        <f t="shared" si="12"/>
        <v>2.2727272727272726E-3</v>
      </c>
      <c r="R217" s="6">
        <f t="shared" si="13"/>
        <v>10</v>
      </c>
      <c r="S217" s="7" t="str">
        <f t="shared" si="14"/>
        <v>film &amp; video</v>
      </c>
      <c r="T217" t="str">
        <f t="shared" si="15"/>
        <v>drama</v>
      </c>
      <c r="U217">
        <f>YEAR(Table1[[#This Row],[Date Created Conversion]])</f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1">
        <f>(((J218/60)/60)/24)+DATE(1970,1,1)+(-5/24)</f>
        <v>42066.750428240739</v>
      </c>
      <c r="L218" s="11">
        <f>(((I218/60)/60)/24)+DATE(1970,1,1)+(-5/24)</f>
        <v>42116.708761574067</v>
      </c>
      <c r="M218" t="b">
        <v>0</v>
      </c>
      <c r="N218">
        <v>84</v>
      </c>
      <c r="O218" t="b">
        <v>0</v>
      </c>
      <c r="P218" t="s">
        <v>8268</v>
      </c>
      <c r="Q218" s="5">
        <f t="shared" si="12"/>
        <v>0.55698440000000005</v>
      </c>
      <c r="R218" s="6">
        <f t="shared" si="13"/>
        <v>331.53833333333336</v>
      </c>
      <c r="S218" s="7" t="str">
        <f t="shared" si="14"/>
        <v>film &amp; video</v>
      </c>
      <c r="T218" t="str">
        <f t="shared" si="15"/>
        <v>drama</v>
      </c>
      <c r="U218">
        <f>YEAR(Table1[[#This Row],[Date Created Conversion]])</f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1">
        <f>(((J219/60)/60)/24)+DATE(1970,1,1)+(-5/24)</f>
        <v>41970.432280092595</v>
      </c>
      <c r="L219" s="11">
        <f>(((I219/60)/60)/24)+DATE(1970,1,1)+(-5/24)</f>
        <v>42001.432280092595</v>
      </c>
      <c r="M219" t="b">
        <v>0</v>
      </c>
      <c r="N219">
        <v>38</v>
      </c>
      <c r="O219" t="b">
        <v>0</v>
      </c>
      <c r="P219" t="s">
        <v>8268</v>
      </c>
      <c r="Q219" s="5">
        <f t="shared" si="12"/>
        <v>0.11942999999999999</v>
      </c>
      <c r="R219" s="6">
        <f t="shared" si="13"/>
        <v>314.28947368421052</v>
      </c>
      <c r="S219" s="7" t="str">
        <f t="shared" si="14"/>
        <v>film &amp; video</v>
      </c>
      <c r="T219" t="str">
        <f t="shared" si="15"/>
        <v>drama</v>
      </c>
      <c r="U219">
        <f>YEAR(Table1[[#This Row],[Date Created Conversion]])</f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1">
        <f>(((J220/60)/60)/24)+DATE(1970,1,1)+(-5/24)</f>
        <v>42079.420011574075</v>
      </c>
      <c r="L220" s="11">
        <f>(((I220/60)/60)/24)+DATE(1970,1,1)+(-5/24)</f>
        <v>42139.420011574075</v>
      </c>
      <c r="M220" t="b">
        <v>0</v>
      </c>
      <c r="N220">
        <v>1</v>
      </c>
      <c r="O220" t="b">
        <v>0</v>
      </c>
      <c r="P220" t="s">
        <v>8268</v>
      </c>
      <c r="Q220" s="5">
        <f t="shared" si="12"/>
        <v>0.02</v>
      </c>
      <c r="R220" s="6">
        <f t="shared" si="13"/>
        <v>100</v>
      </c>
      <c r="S220" s="7" t="str">
        <f t="shared" si="14"/>
        <v>film &amp; video</v>
      </c>
      <c r="T220" t="str">
        <f t="shared" si="15"/>
        <v>drama</v>
      </c>
      <c r="U220">
        <f>YEAR(Table1[[#This Row],[Date Created Conversion]])</f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1">
        <f>(((J221/60)/60)/24)+DATE(1970,1,1)+(-5/24)</f>
        <v>42429.118344907409</v>
      </c>
      <c r="L221" s="11">
        <f>(((I221/60)/60)/24)+DATE(1970,1,1)+(-5/24)</f>
        <v>42461.082638888889</v>
      </c>
      <c r="M221" t="b">
        <v>0</v>
      </c>
      <c r="N221">
        <v>76</v>
      </c>
      <c r="O221" t="b">
        <v>0</v>
      </c>
      <c r="P221" t="s">
        <v>8268</v>
      </c>
      <c r="Q221" s="5">
        <f t="shared" si="12"/>
        <v>0.17630000000000001</v>
      </c>
      <c r="R221" s="6">
        <f t="shared" si="13"/>
        <v>115.98684210526316</v>
      </c>
      <c r="S221" s="7" t="str">
        <f t="shared" si="14"/>
        <v>film &amp; video</v>
      </c>
      <c r="T221" t="str">
        <f t="shared" si="15"/>
        <v>drama</v>
      </c>
      <c r="U221">
        <f>YEAR(Table1[[#This Row],[Date Created Conversion]])</f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1">
        <f>(((J222/60)/60)/24)+DATE(1970,1,1)+(-5/24)</f>
        <v>42195.435532407406</v>
      </c>
      <c r="L222" s="11">
        <f>(((I222/60)/60)/24)+DATE(1970,1,1)+(-5/24)</f>
        <v>42236.629166666658</v>
      </c>
      <c r="M222" t="b">
        <v>0</v>
      </c>
      <c r="N222">
        <v>3</v>
      </c>
      <c r="O222" t="b">
        <v>0</v>
      </c>
      <c r="P222" t="s">
        <v>8268</v>
      </c>
      <c r="Q222" s="5">
        <f t="shared" si="12"/>
        <v>7.1999999999999998E-3</v>
      </c>
      <c r="R222" s="6">
        <f t="shared" si="13"/>
        <v>120</v>
      </c>
      <c r="S222" s="7" t="str">
        <f t="shared" si="14"/>
        <v>film &amp; video</v>
      </c>
      <c r="T222" t="str">
        <f t="shared" si="15"/>
        <v>drama</v>
      </c>
      <c r="U222">
        <f>YEAR(Table1[[#This Row],[Date Created Conversion]])</f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1">
        <f>(((J223/60)/60)/24)+DATE(1970,1,1)+(-5/24)</f>
        <v>42031.629212962966</v>
      </c>
      <c r="L223" s="11">
        <f>(((I223/60)/60)/24)+DATE(1970,1,1)+(-5/24)</f>
        <v>42091.587546296294</v>
      </c>
      <c r="M223" t="b">
        <v>0</v>
      </c>
      <c r="N223">
        <v>0</v>
      </c>
      <c r="O223" t="b">
        <v>0</v>
      </c>
      <c r="P223" t="s">
        <v>8268</v>
      </c>
      <c r="Q223" s="5">
        <f t="shared" si="12"/>
        <v>0</v>
      </c>
      <c r="R223" s="6" t="e">
        <f t="shared" si="13"/>
        <v>#DIV/0!</v>
      </c>
      <c r="S223" s="7" t="str">
        <f t="shared" si="14"/>
        <v>film &amp; video</v>
      </c>
      <c r="T223" t="str">
        <f t="shared" si="15"/>
        <v>drama</v>
      </c>
      <c r="U223">
        <f>YEAR(Table1[[#This Row],[Date Created Conversion]])</f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1">
        <f>(((J224/60)/60)/24)+DATE(1970,1,1)+(-5/24)</f>
        <v>42031.561550925922</v>
      </c>
      <c r="L224" s="11">
        <f>(((I224/60)/60)/24)+DATE(1970,1,1)+(-5/24)</f>
        <v>42089.902083333327</v>
      </c>
      <c r="M224" t="b">
        <v>0</v>
      </c>
      <c r="N224">
        <v>2</v>
      </c>
      <c r="O224" t="b">
        <v>0</v>
      </c>
      <c r="P224" t="s">
        <v>8268</v>
      </c>
      <c r="Q224" s="5">
        <f t="shared" si="12"/>
        <v>0.13</v>
      </c>
      <c r="R224" s="6">
        <f t="shared" si="13"/>
        <v>65</v>
      </c>
      <c r="S224" s="7" t="str">
        <f t="shared" si="14"/>
        <v>film &amp; video</v>
      </c>
      <c r="T224" t="str">
        <f t="shared" si="15"/>
        <v>drama</v>
      </c>
      <c r="U224">
        <f>YEAR(Table1[[#This Row],[Date Created Conversion]])</f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1">
        <f>(((J225/60)/60)/24)+DATE(1970,1,1)+(-5/24)</f>
        <v>42481.839699074073</v>
      </c>
      <c r="L225" s="11">
        <f>(((I225/60)/60)/24)+DATE(1970,1,1)+(-5/24)</f>
        <v>42511.836805555555</v>
      </c>
      <c r="M225" t="b">
        <v>0</v>
      </c>
      <c r="N225">
        <v>0</v>
      </c>
      <c r="O225" t="b">
        <v>0</v>
      </c>
      <c r="P225" t="s">
        <v>8268</v>
      </c>
      <c r="Q225" s="5">
        <f t="shared" si="12"/>
        <v>0</v>
      </c>
      <c r="R225" s="6" t="e">
        <f t="shared" si="13"/>
        <v>#DIV/0!</v>
      </c>
      <c r="S225" s="7" t="str">
        <f t="shared" si="14"/>
        <v>film &amp; video</v>
      </c>
      <c r="T225" t="str">
        <f t="shared" si="15"/>
        <v>drama</v>
      </c>
      <c r="U225">
        <f>YEAR(Table1[[#This Row],[Date Created Conversion]])</f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1">
        <f>(((J226/60)/60)/24)+DATE(1970,1,1)+(-5/24)</f>
        <v>42135.026921296296</v>
      </c>
      <c r="L226" s="11">
        <f>(((I226/60)/60)/24)+DATE(1970,1,1)+(-5/24)</f>
        <v>42195.026921296296</v>
      </c>
      <c r="M226" t="b">
        <v>0</v>
      </c>
      <c r="N226">
        <v>0</v>
      </c>
      <c r="O226" t="b">
        <v>0</v>
      </c>
      <c r="P226" t="s">
        <v>8268</v>
      </c>
      <c r="Q226" s="5">
        <f t="shared" si="12"/>
        <v>0</v>
      </c>
      <c r="R226" s="6" t="e">
        <f t="shared" si="13"/>
        <v>#DIV/0!</v>
      </c>
      <c r="S226" s="7" t="str">
        <f t="shared" si="14"/>
        <v>film &amp; video</v>
      </c>
      <c r="T226" t="str">
        <f t="shared" si="15"/>
        <v>drama</v>
      </c>
      <c r="U226">
        <f>YEAR(Table1[[#This Row],[Date Created Conversion]])</f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1">
        <f>(((J227/60)/60)/24)+DATE(1970,1,1)+(-5/24)</f>
        <v>42438.752939814811</v>
      </c>
      <c r="L227" s="11">
        <f>(((I227/60)/60)/24)+DATE(1970,1,1)+(-5/24)</f>
        <v>42468.711273148147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12"/>
        <v>0</v>
      </c>
      <c r="R227" s="6" t="e">
        <f t="shared" si="13"/>
        <v>#DIV/0!</v>
      </c>
      <c r="S227" s="7" t="str">
        <f t="shared" si="14"/>
        <v>film &amp; video</v>
      </c>
      <c r="T227" t="str">
        <f t="shared" si="15"/>
        <v>drama</v>
      </c>
      <c r="U227">
        <f>YEAR(Table1[[#This Row],[Date Created Conversion]])</f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1">
        <f>(((J228/60)/60)/24)+DATE(1970,1,1)+(-5/24)</f>
        <v>42106.457685185182</v>
      </c>
      <c r="L228" s="11">
        <f>(((I228/60)/60)/24)+DATE(1970,1,1)+(-5/24)</f>
        <v>42155.186805555553</v>
      </c>
      <c r="M228" t="b">
        <v>0</v>
      </c>
      <c r="N228">
        <v>2</v>
      </c>
      <c r="O228" t="b">
        <v>0</v>
      </c>
      <c r="P228" t="s">
        <v>8268</v>
      </c>
      <c r="Q228" s="5">
        <f t="shared" si="12"/>
        <v>8.6206896551724137E-3</v>
      </c>
      <c r="R228" s="6">
        <f t="shared" si="13"/>
        <v>125</v>
      </c>
      <c r="S228" s="7" t="str">
        <f t="shared" si="14"/>
        <v>film &amp; video</v>
      </c>
      <c r="T228" t="str">
        <f t="shared" si="15"/>
        <v>drama</v>
      </c>
      <c r="U228">
        <f>YEAR(Table1[[#This Row],[Date Created Conversion]])</f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1">
        <f>(((J229/60)/60)/24)+DATE(1970,1,1)+(-5/24)</f>
        <v>42164.685659722221</v>
      </c>
      <c r="L229" s="11">
        <f>(((I229/60)/60)/24)+DATE(1970,1,1)+(-5/24)</f>
        <v>42194.685659722221</v>
      </c>
      <c r="M229" t="b">
        <v>0</v>
      </c>
      <c r="N229">
        <v>0</v>
      </c>
      <c r="O229" t="b">
        <v>0</v>
      </c>
      <c r="P229" t="s">
        <v>8268</v>
      </c>
      <c r="Q229" s="5">
        <f t="shared" si="12"/>
        <v>0</v>
      </c>
      <c r="R229" s="6" t="e">
        <f t="shared" si="13"/>
        <v>#DIV/0!</v>
      </c>
      <c r="S229" s="7" t="str">
        <f t="shared" si="14"/>
        <v>film &amp; video</v>
      </c>
      <c r="T229" t="str">
        <f t="shared" si="15"/>
        <v>drama</v>
      </c>
      <c r="U229">
        <f>YEAR(Table1[[#This Row],[Date Created Conversion]])</f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1">
        <f>(((J230/60)/60)/24)+DATE(1970,1,1)+(-5/24)</f>
        <v>42096.478067129625</v>
      </c>
      <c r="L230" s="11">
        <f>(((I230/60)/60)/24)+DATE(1970,1,1)+(-5/24)</f>
        <v>42156.478067129625</v>
      </c>
      <c r="M230" t="b">
        <v>0</v>
      </c>
      <c r="N230">
        <v>0</v>
      </c>
      <c r="O230" t="b">
        <v>0</v>
      </c>
      <c r="P230" t="s">
        <v>8268</v>
      </c>
      <c r="Q230" s="5">
        <f t="shared" si="12"/>
        <v>0</v>
      </c>
      <c r="R230" s="6" t="e">
        <f t="shared" si="13"/>
        <v>#DIV/0!</v>
      </c>
      <c r="S230" s="7" t="str">
        <f t="shared" si="14"/>
        <v>film &amp; video</v>
      </c>
      <c r="T230" t="str">
        <f t="shared" si="15"/>
        <v>drama</v>
      </c>
      <c r="U230">
        <f>YEAR(Table1[[#This Row],[Date Created Conversion]])</f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1">
        <f>(((J231/60)/60)/24)+DATE(1970,1,1)+(-5/24)</f>
        <v>42383.725659722222</v>
      </c>
      <c r="L231" s="11">
        <f>(((I231/60)/60)/24)+DATE(1970,1,1)+(-5/24)</f>
        <v>42413.725659722222</v>
      </c>
      <c r="M231" t="b">
        <v>0</v>
      </c>
      <c r="N231">
        <v>0</v>
      </c>
      <c r="O231" t="b">
        <v>0</v>
      </c>
      <c r="P231" t="s">
        <v>8268</v>
      </c>
      <c r="Q231" s="5">
        <f t="shared" si="12"/>
        <v>0</v>
      </c>
      <c r="R231" s="6" t="e">
        <f t="shared" si="13"/>
        <v>#DIV/0!</v>
      </c>
      <c r="S231" s="7" t="str">
        <f t="shared" si="14"/>
        <v>film &amp; video</v>
      </c>
      <c r="T231" t="str">
        <f t="shared" si="15"/>
        <v>drama</v>
      </c>
      <c r="U231">
        <f>YEAR(Table1[[#This Row],[Date Created Conversion]])</f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1">
        <f>(((J232/60)/60)/24)+DATE(1970,1,1)+(-5/24)</f>
        <v>42129.568877314807</v>
      </c>
      <c r="L232" s="11">
        <f>(((I232/60)/60)/24)+DATE(1970,1,1)+(-5/24)</f>
        <v>42159.568877314807</v>
      </c>
      <c r="M232" t="b">
        <v>0</v>
      </c>
      <c r="N232">
        <v>2</v>
      </c>
      <c r="O232" t="b">
        <v>0</v>
      </c>
      <c r="P232" t="s">
        <v>8268</v>
      </c>
      <c r="Q232" s="5">
        <f t="shared" si="12"/>
        <v>4.0000000000000001E-3</v>
      </c>
      <c r="R232" s="6">
        <f t="shared" si="13"/>
        <v>30</v>
      </c>
      <c r="S232" s="7" t="str">
        <f t="shared" si="14"/>
        <v>film &amp; video</v>
      </c>
      <c r="T232" t="str">
        <f t="shared" si="15"/>
        <v>drama</v>
      </c>
      <c r="U232">
        <f>YEAR(Table1[[#This Row],[Date Created Conversion]])</f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1">
        <f>(((J233/60)/60)/24)+DATE(1970,1,1)+(-5/24)</f>
        <v>42341.750590277778</v>
      </c>
      <c r="L233" s="11">
        <f>(((I233/60)/60)/24)+DATE(1970,1,1)+(-5/24)</f>
        <v>42371.750590277778</v>
      </c>
      <c r="M233" t="b">
        <v>0</v>
      </c>
      <c r="N233">
        <v>0</v>
      </c>
      <c r="O233" t="b">
        <v>0</v>
      </c>
      <c r="P233" t="s">
        <v>8268</v>
      </c>
      <c r="Q233" s="5">
        <f t="shared" si="12"/>
        <v>0</v>
      </c>
      <c r="R233" s="6" t="e">
        <f t="shared" si="13"/>
        <v>#DIV/0!</v>
      </c>
      <c r="S233" s="7" t="str">
        <f t="shared" si="14"/>
        <v>film &amp; video</v>
      </c>
      <c r="T233" t="str">
        <f t="shared" si="15"/>
        <v>drama</v>
      </c>
      <c r="U233">
        <f>YEAR(Table1[[#This Row],[Date Created Conversion]])</f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1">
        <f>(((J234/60)/60)/24)+DATE(1970,1,1)+(-5/24)</f>
        <v>42032.617430555554</v>
      </c>
      <c r="L234" s="11">
        <f>(((I234/60)/60)/24)+DATE(1970,1,1)+(-5/24)</f>
        <v>42062.617430555554</v>
      </c>
      <c r="M234" t="b">
        <v>0</v>
      </c>
      <c r="N234">
        <v>7</v>
      </c>
      <c r="O234" t="b">
        <v>0</v>
      </c>
      <c r="P234" t="s">
        <v>8268</v>
      </c>
      <c r="Q234" s="5">
        <f t="shared" si="12"/>
        <v>2.75E-2</v>
      </c>
      <c r="R234" s="6">
        <f t="shared" si="13"/>
        <v>15.714285714285714</v>
      </c>
      <c r="S234" s="7" t="str">
        <f t="shared" si="14"/>
        <v>film &amp; video</v>
      </c>
      <c r="T234" t="str">
        <f t="shared" si="15"/>
        <v>drama</v>
      </c>
      <c r="U234">
        <f>YEAR(Table1[[#This Row],[Date Created Conversion]])</f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1">
        <f>(((J235/60)/60)/24)+DATE(1970,1,1)+(-5/24)</f>
        <v>42612.703379629624</v>
      </c>
      <c r="L235" s="11">
        <f>(((I235/60)/60)/24)+DATE(1970,1,1)+(-5/24)</f>
        <v>42642.703379629624</v>
      </c>
      <c r="M235" t="b">
        <v>0</v>
      </c>
      <c r="N235">
        <v>0</v>
      </c>
      <c r="O235" t="b">
        <v>0</v>
      </c>
      <c r="P235" t="s">
        <v>8268</v>
      </c>
      <c r="Q235" s="5">
        <f t="shared" si="12"/>
        <v>0</v>
      </c>
      <c r="R235" s="6" t="e">
        <f t="shared" si="13"/>
        <v>#DIV/0!</v>
      </c>
      <c r="S235" s="7" t="str">
        <f t="shared" si="14"/>
        <v>film &amp; video</v>
      </c>
      <c r="T235" t="str">
        <f t="shared" si="15"/>
        <v>drama</v>
      </c>
      <c r="U235">
        <f>YEAR(Table1[[#This Row],[Date Created Conversion]])</f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1">
        <f>(((J236/60)/60)/24)+DATE(1970,1,1)+(-5/24)</f>
        <v>42135.82707175926</v>
      </c>
      <c r="L236" s="11">
        <f>(((I236/60)/60)/24)+DATE(1970,1,1)+(-5/24)</f>
        <v>42175.82707175926</v>
      </c>
      <c r="M236" t="b">
        <v>0</v>
      </c>
      <c r="N236">
        <v>5</v>
      </c>
      <c r="O236" t="b">
        <v>0</v>
      </c>
      <c r="P236" t="s">
        <v>8268</v>
      </c>
      <c r="Q236" s="5">
        <f t="shared" si="12"/>
        <v>0.40100000000000002</v>
      </c>
      <c r="R236" s="6">
        <f t="shared" si="13"/>
        <v>80.2</v>
      </c>
      <c r="S236" s="7" t="str">
        <f t="shared" si="14"/>
        <v>film &amp; video</v>
      </c>
      <c r="T236" t="str">
        <f t="shared" si="15"/>
        <v>drama</v>
      </c>
      <c r="U236">
        <f>YEAR(Table1[[#This Row],[Date Created Conversion]])</f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1">
        <f>(((J237/60)/60)/24)+DATE(1970,1,1)+(-5/24)</f>
        <v>42164.700196759259</v>
      </c>
      <c r="L237" s="11">
        <f>(((I237/60)/60)/24)+DATE(1970,1,1)+(-5/24)</f>
        <v>42194.700196759259</v>
      </c>
      <c r="M237" t="b">
        <v>0</v>
      </c>
      <c r="N237">
        <v>0</v>
      </c>
      <c r="O237" t="b">
        <v>0</v>
      </c>
      <c r="P237" t="s">
        <v>8268</v>
      </c>
      <c r="Q237" s="5">
        <f t="shared" si="12"/>
        <v>0</v>
      </c>
      <c r="R237" s="6" t="e">
        <f t="shared" si="13"/>
        <v>#DIV/0!</v>
      </c>
      <c r="S237" s="7" t="str">
        <f t="shared" si="14"/>
        <v>film &amp; video</v>
      </c>
      <c r="T237" t="str">
        <f t="shared" si="15"/>
        <v>drama</v>
      </c>
      <c r="U237">
        <f>YEAR(Table1[[#This Row],[Date Created Conversion]])</f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1">
        <f>(((J238/60)/60)/24)+DATE(1970,1,1)+(-5/24)</f>
        <v>42320.876145833325</v>
      </c>
      <c r="L238" s="11">
        <f>(((I238/60)/60)/24)+DATE(1970,1,1)+(-5/24)</f>
        <v>42373.791666666664</v>
      </c>
      <c r="M238" t="b">
        <v>0</v>
      </c>
      <c r="N238">
        <v>0</v>
      </c>
      <c r="O238" t="b">
        <v>0</v>
      </c>
      <c r="P238" t="s">
        <v>8268</v>
      </c>
      <c r="Q238" s="5">
        <f t="shared" si="12"/>
        <v>0</v>
      </c>
      <c r="R238" s="6" t="e">
        <f t="shared" si="13"/>
        <v>#DIV/0!</v>
      </c>
      <c r="S238" s="7" t="str">
        <f t="shared" si="14"/>
        <v>film &amp; video</v>
      </c>
      <c r="T238" t="str">
        <f t="shared" si="15"/>
        <v>drama</v>
      </c>
      <c r="U238">
        <f>YEAR(Table1[[#This Row],[Date Created Conversion]])</f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1">
        <f>(((J239/60)/60)/24)+DATE(1970,1,1)+(-5/24)</f>
        <v>42377.368854166663</v>
      </c>
      <c r="L239" s="11">
        <f>(((I239/60)/60)/24)+DATE(1970,1,1)+(-5/24)</f>
        <v>42437.368854166663</v>
      </c>
      <c r="M239" t="b">
        <v>0</v>
      </c>
      <c r="N239">
        <v>1</v>
      </c>
      <c r="O239" t="b">
        <v>0</v>
      </c>
      <c r="P239" t="s">
        <v>8268</v>
      </c>
      <c r="Q239" s="5">
        <f t="shared" si="12"/>
        <v>3.3333333333333335E-3</v>
      </c>
      <c r="R239" s="6">
        <f t="shared" si="13"/>
        <v>50</v>
      </c>
      <c r="S239" s="7" t="str">
        <f t="shared" si="14"/>
        <v>film &amp; video</v>
      </c>
      <c r="T239" t="str">
        <f t="shared" si="15"/>
        <v>drama</v>
      </c>
      <c r="U239">
        <f>YEAR(Table1[[#This Row],[Date Created Conversion]])</f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1">
        <f>(((J240/60)/60)/24)+DATE(1970,1,1)+(-5/24)</f>
        <v>42713.754166666658</v>
      </c>
      <c r="L240" s="11">
        <f>(((I240/60)/60)/24)+DATE(1970,1,1)+(-5/24)</f>
        <v>42734.166666666664</v>
      </c>
      <c r="M240" t="b">
        <v>0</v>
      </c>
      <c r="N240">
        <v>0</v>
      </c>
      <c r="O240" t="b">
        <v>0</v>
      </c>
      <c r="P240" t="s">
        <v>8268</v>
      </c>
      <c r="Q240" s="5">
        <f t="shared" si="12"/>
        <v>0</v>
      </c>
      <c r="R240" s="6" t="e">
        <f t="shared" si="13"/>
        <v>#DIV/0!</v>
      </c>
      <c r="S240" s="7" t="str">
        <f t="shared" si="14"/>
        <v>film &amp; video</v>
      </c>
      <c r="T240" t="str">
        <f t="shared" si="15"/>
        <v>drama</v>
      </c>
      <c r="U240">
        <f>YEAR(Table1[[#This Row],[Date Created Conversion]])</f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1">
        <f>(((J241/60)/60)/24)+DATE(1970,1,1)+(-5/24)</f>
        <v>42296.901967592588</v>
      </c>
      <c r="L241" s="11">
        <f>(((I241/60)/60)/24)+DATE(1970,1,1)+(-5/24)</f>
        <v>42316.291666666664</v>
      </c>
      <c r="M241" t="b">
        <v>0</v>
      </c>
      <c r="N241">
        <v>5</v>
      </c>
      <c r="O241" t="b">
        <v>0</v>
      </c>
      <c r="P241" t="s">
        <v>8268</v>
      </c>
      <c r="Q241" s="5">
        <f t="shared" si="12"/>
        <v>0.25</v>
      </c>
      <c r="R241" s="6">
        <f t="shared" si="13"/>
        <v>50</v>
      </c>
      <c r="S241" s="7" t="str">
        <f t="shared" si="14"/>
        <v>film &amp; video</v>
      </c>
      <c r="T241" t="str">
        <f t="shared" si="15"/>
        <v>drama</v>
      </c>
      <c r="U241">
        <f>YEAR(Table1[[#This Row],[Date Created Conversion]])</f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1">
        <f>(((J242/60)/60)/24)+DATE(1970,1,1)+(-5/24)</f>
        <v>41354.500127314815</v>
      </c>
      <c r="L242" s="11">
        <f>(((I242/60)/60)/24)+DATE(1970,1,1)+(-5/24)</f>
        <v>41399.500127314815</v>
      </c>
      <c r="M242" t="b">
        <v>1</v>
      </c>
      <c r="N242">
        <v>137</v>
      </c>
      <c r="O242" t="b">
        <v>1</v>
      </c>
      <c r="P242" t="s">
        <v>8269</v>
      </c>
      <c r="Q242" s="5">
        <f t="shared" si="12"/>
        <v>1.0763413333333334</v>
      </c>
      <c r="R242" s="6">
        <f t="shared" si="13"/>
        <v>117.84759124087591</v>
      </c>
      <c r="S242" s="7" t="str">
        <f t="shared" si="14"/>
        <v>film &amp; video</v>
      </c>
      <c r="T242" t="str">
        <f t="shared" si="15"/>
        <v>documentary</v>
      </c>
      <c r="U242">
        <f>YEAR(Table1[[#This Row],[Date Created Conversion]])</f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1">
        <f>(((J243/60)/60)/24)+DATE(1970,1,1)+(-5/24)</f>
        <v>41949.489629629628</v>
      </c>
      <c r="L243" s="11">
        <f>(((I243/60)/60)/24)+DATE(1970,1,1)+(-5/24)</f>
        <v>41994.489629629628</v>
      </c>
      <c r="M243" t="b">
        <v>1</v>
      </c>
      <c r="N243">
        <v>376</v>
      </c>
      <c r="O243" t="b">
        <v>1</v>
      </c>
      <c r="P243" t="s">
        <v>8269</v>
      </c>
      <c r="Q243" s="5">
        <f t="shared" si="12"/>
        <v>1.1263736263736264</v>
      </c>
      <c r="R243" s="6">
        <f t="shared" si="13"/>
        <v>109.04255319148936</v>
      </c>
      <c r="S243" s="7" t="str">
        <f t="shared" si="14"/>
        <v>film &amp; video</v>
      </c>
      <c r="T243" t="str">
        <f t="shared" si="15"/>
        <v>documentary</v>
      </c>
      <c r="U243">
        <f>YEAR(Table1[[#This Row],[Date Created Conversion]])</f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1">
        <f>(((J244/60)/60)/24)+DATE(1970,1,1)+(-5/24)</f>
        <v>40862.28460648148</v>
      </c>
      <c r="L244" s="11">
        <f>(((I244/60)/60)/24)+DATE(1970,1,1)+(-5/24)</f>
        <v>40897.28460648148</v>
      </c>
      <c r="M244" t="b">
        <v>1</v>
      </c>
      <c r="N244">
        <v>202</v>
      </c>
      <c r="O244" t="b">
        <v>1</v>
      </c>
      <c r="P244" t="s">
        <v>8269</v>
      </c>
      <c r="Q244" s="5">
        <f t="shared" si="12"/>
        <v>1.1346153846153846</v>
      </c>
      <c r="R244" s="6">
        <f t="shared" si="13"/>
        <v>73.019801980198025</v>
      </c>
      <c r="S244" s="7" t="str">
        <f t="shared" si="14"/>
        <v>film &amp; video</v>
      </c>
      <c r="T244" t="str">
        <f t="shared" si="15"/>
        <v>documentary</v>
      </c>
      <c r="U244">
        <f>YEAR(Table1[[#This Row],[Date Created Conversion]])</f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1">
        <f>(((J245/60)/60)/24)+DATE(1970,1,1)+(-5/24)</f>
        <v>41661.839166666665</v>
      </c>
      <c r="L245" s="11">
        <f>(((I245/60)/60)/24)+DATE(1970,1,1)+(-5/24)</f>
        <v>41691.839166666665</v>
      </c>
      <c r="M245" t="b">
        <v>1</v>
      </c>
      <c r="N245">
        <v>328</v>
      </c>
      <c r="O245" t="b">
        <v>1</v>
      </c>
      <c r="P245" t="s">
        <v>8269</v>
      </c>
      <c r="Q245" s="5">
        <f t="shared" si="12"/>
        <v>1.0259199999999999</v>
      </c>
      <c r="R245" s="6">
        <f t="shared" si="13"/>
        <v>78.195121951219505</v>
      </c>
      <c r="S245" s="7" t="str">
        <f t="shared" si="14"/>
        <v>film &amp; video</v>
      </c>
      <c r="T245" t="str">
        <f t="shared" si="15"/>
        <v>documentary</v>
      </c>
      <c r="U245">
        <f>YEAR(Table1[[#This Row],[Date Created Conversion]])</f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1">
        <f>(((J246/60)/60)/24)+DATE(1970,1,1)+(-5/24)</f>
        <v>40213.115266203698</v>
      </c>
      <c r="L246" s="11">
        <f>(((I246/60)/60)/24)+DATE(1970,1,1)+(-5/24)</f>
        <v>40253.087499999994</v>
      </c>
      <c r="M246" t="b">
        <v>1</v>
      </c>
      <c r="N246">
        <v>84</v>
      </c>
      <c r="O246" t="b">
        <v>1</v>
      </c>
      <c r="P246" t="s">
        <v>8269</v>
      </c>
      <c r="Q246" s="5">
        <f t="shared" si="12"/>
        <v>1.1375714285714287</v>
      </c>
      <c r="R246" s="6">
        <f t="shared" si="13"/>
        <v>47.398809523809526</v>
      </c>
      <c r="S246" s="7" t="str">
        <f t="shared" si="14"/>
        <v>film &amp; video</v>
      </c>
      <c r="T246" t="str">
        <f t="shared" si="15"/>
        <v>documentary</v>
      </c>
      <c r="U246">
        <f>YEAR(Table1[[#This Row],[Date Created Conversion]])</f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1">
        <f>(((J247/60)/60)/24)+DATE(1970,1,1)+(-5/24)</f>
        <v>41106.844733796293</v>
      </c>
      <c r="L247" s="11">
        <f>(((I247/60)/60)/24)+DATE(1970,1,1)+(-5/24)</f>
        <v>41136.844733796293</v>
      </c>
      <c r="M247" t="b">
        <v>1</v>
      </c>
      <c r="N247">
        <v>96</v>
      </c>
      <c r="O247" t="b">
        <v>1</v>
      </c>
      <c r="P247" t="s">
        <v>8269</v>
      </c>
      <c r="Q247" s="5">
        <f t="shared" si="12"/>
        <v>1.0371999999999999</v>
      </c>
      <c r="R247" s="6">
        <f t="shared" si="13"/>
        <v>54.020833333333336</v>
      </c>
      <c r="S247" s="7" t="str">
        <f t="shared" si="14"/>
        <v>film &amp; video</v>
      </c>
      <c r="T247" t="str">
        <f t="shared" si="15"/>
        <v>documentary</v>
      </c>
      <c r="U247">
        <f>YEAR(Table1[[#This Row],[Date Created Conversion]])</f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1">
        <f>(((J248/60)/60)/24)+DATE(1970,1,1)+(-5/24)</f>
        <v>40480.155150462961</v>
      </c>
      <c r="L248" s="11">
        <f>(((I248/60)/60)/24)+DATE(1970,1,1)+(-5/24)</f>
        <v>40530.196817129625</v>
      </c>
      <c r="M248" t="b">
        <v>1</v>
      </c>
      <c r="N248">
        <v>223</v>
      </c>
      <c r="O248" t="b">
        <v>1</v>
      </c>
      <c r="P248" t="s">
        <v>8269</v>
      </c>
      <c r="Q248" s="5">
        <f t="shared" si="12"/>
        <v>3.0546000000000002</v>
      </c>
      <c r="R248" s="6">
        <f t="shared" si="13"/>
        <v>68.488789237668158</v>
      </c>
      <c r="S248" s="7" t="str">
        <f t="shared" si="14"/>
        <v>film &amp; video</v>
      </c>
      <c r="T248" t="str">
        <f t="shared" si="15"/>
        <v>documentary</v>
      </c>
      <c r="U248">
        <f>YEAR(Table1[[#This Row],[Date Created Conversion]])</f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1">
        <f>(((J249/60)/60)/24)+DATE(1970,1,1)+(-5/24)</f>
        <v>40430.395995370367</v>
      </c>
      <c r="L249" s="11">
        <f>(((I249/60)/60)/24)+DATE(1970,1,1)+(-5/24)</f>
        <v>40466.943749999999</v>
      </c>
      <c r="M249" t="b">
        <v>1</v>
      </c>
      <c r="N249">
        <v>62</v>
      </c>
      <c r="O249" t="b">
        <v>1</v>
      </c>
      <c r="P249" t="s">
        <v>8269</v>
      </c>
      <c r="Q249" s="5">
        <f t="shared" si="12"/>
        <v>1.341</v>
      </c>
      <c r="R249" s="6">
        <f t="shared" si="13"/>
        <v>108.14516129032258</v>
      </c>
      <c r="S249" s="7" t="str">
        <f t="shared" si="14"/>
        <v>film &amp; video</v>
      </c>
      <c r="T249" t="str">
        <f t="shared" si="15"/>
        <v>documentary</v>
      </c>
      <c r="U249">
        <f>YEAR(Table1[[#This Row],[Date Created Conversion]])</f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1">
        <f>(((J250/60)/60)/24)+DATE(1970,1,1)+(-5/24)</f>
        <v>40870.566076388888</v>
      </c>
      <c r="L250" s="11">
        <f>(((I250/60)/60)/24)+DATE(1970,1,1)+(-5/24)</f>
        <v>40915.566076388888</v>
      </c>
      <c r="M250" t="b">
        <v>1</v>
      </c>
      <c r="N250">
        <v>146</v>
      </c>
      <c r="O250" t="b">
        <v>1</v>
      </c>
      <c r="P250" t="s">
        <v>8269</v>
      </c>
      <c r="Q250" s="5">
        <f t="shared" si="12"/>
        <v>1.0133294117647058</v>
      </c>
      <c r="R250" s="6">
        <f t="shared" si="13"/>
        <v>589.95205479452056</v>
      </c>
      <c r="S250" s="7" t="str">
        <f t="shared" si="14"/>
        <v>film &amp; video</v>
      </c>
      <c r="T250" t="str">
        <f t="shared" si="15"/>
        <v>documentary</v>
      </c>
      <c r="U250">
        <f>YEAR(Table1[[#This Row],[Date Created Conversion]])</f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1">
        <f>(((J251/60)/60)/24)+DATE(1970,1,1)+(-5/24)</f>
        <v>40332.715509259258</v>
      </c>
      <c r="L251" s="11">
        <f>(((I251/60)/60)/24)+DATE(1970,1,1)+(-5/24)</f>
        <v>40412.527777777774</v>
      </c>
      <c r="M251" t="b">
        <v>1</v>
      </c>
      <c r="N251">
        <v>235</v>
      </c>
      <c r="O251" t="b">
        <v>1</v>
      </c>
      <c r="P251" t="s">
        <v>8269</v>
      </c>
      <c r="Q251" s="5">
        <f t="shared" si="12"/>
        <v>1.1292</v>
      </c>
      <c r="R251" s="6">
        <f t="shared" si="13"/>
        <v>48.051063829787232</v>
      </c>
      <c r="S251" s="7" t="str">
        <f t="shared" si="14"/>
        <v>film &amp; video</v>
      </c>
      <c r="T251" t="str">
        <f t="shared" si="15"/>
        <v>documentary</v>
      </c>
      <c r="U251">
        <f>YEAR(Table1[[#This Row],[Date Created Conversion]])</f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1">
        <f>(((J252/60)/60)/24)+DATE(1970,1,1)+(-5/24)</f>
        <v>41401.357534722221</v>
      </c>
      <c r="L252" s="11">
        <f>(((I252/60)/60)/24)+DATE(1970,1,1)+(-5/24)</f>
        <v>41431.357534722221</v>
      </c>
      <c r="M252" t="b">
        <v>1</v>
      </c>
      <c r="N252">
        <v>437</v>
      </c>
      <c r="O252" t="b">
        <v>1</v>
      </c>
      <c r="P252" t="s">
        <v>8269</v>
      </c>
      <c r="Q252" s="5">
        <f t="shared" si="12"/>
        <v>1.0558333333333334</v>
      </c>
      <c r="R252" s="6">
        <f t="shared" si="13"/>
        <v>72.482837528604122</v>
      </c>
      <c r="S252" s="7" t="str">
        <f t="shared" si="14"/>
        <v>film &amp; video</v>
      </c>
      <c r="T252" t="str">
        <f t="shared" si="15"/>
        <v>documentary</v>
      </c>
      <c r="U252">
        <f>YEAR(Table1[[#This Row],[Date Created Conversion]])</f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1">
        <f>(((J253/60)/60)/24)+DATE(1970,1,1)+(-5/24)</f>
        <v>41013.579236111109</v>
      </c>
      <c r="L253" s="11">
        <f>(((I253/60)/60)/24)+DATE(1970,1,1)+(-5/24)</f>
        <v>41045.583333333328</v>
      </c>
      <c r="M253" t="b">
        <v>1</v>
      </c>
      <c r="N253">
        <v>77</v>
      </c>
      <c r="O253" t="b">
        <v>1</v>
      </c>
      <c r="P253" t="s">
        <v>8269</v>
      </c>
      <c r="Q253" s="5">
        <f t="shared" si="12"/>
        <v>1.2557142857142858</v>
      </c>
      <c r="R253" s="6">
        <f t="shared" si="13"/>
        <v>57.077922077922075</v>
      </c>
      <c r="S253" s="7" t="str">
        <f t="shared" si="14"/>
        <v>film &amp; video</v>
      </c>
      <c r="T253" t="str">
        <f t="shared" si="15"/>
        <v>documentary</v>
      </c>
      <c r="U253">
        <f>YEAR(Table1[[#This Row],[Date Created Conversion]])</f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1">
        <f>(((J254/60)/60)/24)+DATE(1970,1,1)+(-5/24)</f>
        <v>40266.454375000001</v>
      </c>
      <c r="L254" s="11">
        <f>(((I254/60)/60)/24)+DATE(1970,1,1)+(-5/24)</f>
        <v>40329.957638888889</v>
      </c>
      <c r="M254" t="b">
        <v>1</v>
      </c>
      <c r="N254">
        <v>108</v>
      </c>
      <c r="O254" t="b">
        <v>1</v>
      </c>
      <c r="P254" t="s">
        <v>8269</v>
      </c>
      <c r="Q254" s="5">
        <f t="shared" si="12"/>
        <v>1.8455999999999999</v>
      </c>
      <c r="R254" s="6">
        <f t="shared" si="13"/>
        <v>85.444444444444443</v>
      </c>
      <c r="S254" s="7" t="str">
        <f t="shared" si="14"/>
        <v>film &amp; video</v>
      </c>
      <c r="T254" t="str">
        <f t="shared" si="15"/>
        <v>documentary</v>
      </c>
      <c r="U254">
        <f>YEAR(Table1[[#This Row],[Date Created Conversion]])</f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1">
        <f>(((J255/60)/60)/24)+DATE(1970,1,1)+(-5/24)</f>
        <v>40924.44253472222</v>
      </c>
      <c r="L255" s="11">
        <f>(((I255/60)/60)/24)+DATE(1970,1,1)+(-5/24)</f>
        <v>40954.44253472222</v>
      </c>
      <c r="M255" t="b">
        <v>1</v>
      </c>
      <c r="N255">
        <v>7</v>
      </c>
      <c r="O255" t="b">
        <v>1</v>
      </c>
      <c r="P255" t="s">
        <v>8269</v>
      </c>
      <c r="Q255" s="5">
        <f t="shared" si="12"/>
        <v>1.0073333333333334</v>
      </c>
      <c r="R255" s="6">
        <f t="shared" si="13"/>
        <v>215.85714285714286</v>
      </c>
      <c r="S255" s="7" t="str">
        <f t="shared" si="14"/>
        <v>film &amp; video</v>
      </c>
      <c r="T255" t="str">
        <f t="shared" si="15"/>
        <v>documentary</v>
      </c>
      <c r="U255">
        <f>YEAR(Table1[[#This Row],[Date Created Conversion]])</f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1">
        <f>(((J256/60)/60)/24)+DATE(1970,1,1)+(-5/24)</f>
        <v>42263.744328703695</v>
      </c>
      <c r="L256" s="11">
        <f>(((I256/60)/60)/24)+DATE(1970,1,1)+(-5/24)</f>
        <v>42293.874999999993</v>
      </c>
      <c r="M256" t="b">
        <v>1</v>
      </c>
      <c r="N256">
        <v>314</v>
      </c>
      <c r="O256" t="b">
        <v>1</v>
      </c>
      <c r="P256" t="s">
        <v>8269</v>
      </c>
      <c r="Q256" s="5">
        <f t="shared" si="12"/>
        <v>1.1694724999999999</v>
      </c>
      <c r="R256" s="6">
        <f t="shared" si="13"/>
        <v>89.38643312101911</v>
      </c>
      <c r="S256" s="7" t="str">
        <f t="shared" si="14"/>
        <v>film &amp; video</v>
      </c>
      <c r="T256" t="str">
        <f t="shared" si="15"/>
        <v>documentary</v>
      </c>
      <c r="U256">
        <f>YEAR(Table1[[#This Row],[Date Created Conversion]])</f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1">
        <f>(((J257/60)/60)/24)+DATE(1970,1,1)+(-5/24)</f>
        <v>40588.318078703705</v>
      </c>
      <c r="L257" s="11">
        <f>(((I257/60)/60)/24)+DATE(1970,1,1)+(-5/24)</f>
        <v>40618.276412037034</v>
      </c>
      <c r="M257" t="b">
        <v>1</v>
      </c>
      <c r="N257">
        <v>188</v>
      </c>
      <c r="O257" t="b">
        <v>1</v>
      </c>
      <c r="P257" t="s">
        <v>8269</v>
      </c>
      <c r="Q257" s="5">
        <f t="shared" si="12"/>
        <v>1.0673325</v>
      </c>
      <c r="R257" s="6">
        <f t="shared" si="13"/>
        <v>45.418404255319146</v>
      </c>
      <c r="S257" s="7" t="str">
        <f t="shared" si="14"/>
        <v>film &amp; video</v>
      </c>
      <c r="T257" t="str">
        <f t="shared" si="15"/>
        <v>documentary</v>
      </c>
      <c r="U257">
        <f>YEAR(Table1[[#This Row],[Date Created Conversion]])</f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1">
        <f>(((J258/60)/60)/24)+DATE(1970,1,1)+(-5/24)</f>
        <v>41319.560960648145</v>
      </c>
      <c r="L258" s="11">
        <f>(((I258/60)/60)/24)+DATE(1970,1,1)+(-5/24)</f>
        <v>41349.560960648145</v>
      </c>
      <c r="M258" t="b">
        <v>1</v>
      </c>
      <c r="N258">
        <v>275</v>
      </c>
      <c r="O258" t="b">
        <v>1</v>
      </c>
      <c r="P258" t="s">
        <v>8269</v>
      </c>
      <c r="Q258" s="5">
        <f t="shared" si="12"/>
        <v>1.391</v>
      </c>
      <c r="R258" s="6">
        <f t="shared" si="13"/>
        <v>65.756363636363631</v>
      </c>
      <c r="S258" s="7" t="str">
        <f t="shared" si="14"/>
        <v>film &amp; video</v>
      </c>
      <c r="T258" t="str">
        <f t="shared" si="15"/>
        <v>documentary</v>
      </c>
      <c r="U258">
        <f>YEAR(Table1[[#This Row],[Date Created Conversion]])</f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1">
        <f>(((J259/60)/60)/24)+DATE(1970,1,1)+(-5/24)</f>
        <v>42479.418541666666</v>
      </c>
      <c r="L259" s="11">
        <f>(((I259/60)/60)/24)+DATE(1970,1,1)+(-5/24)</f>
        <v>42509.418541666666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16">E259/D259</f>
        <v>1.0672648571428571</v>
      </c>
      <c r="R259" s="6">
        <f t="shared" ref="R259:R322" si="17">E259/N259</f>
        <v>66.70405357142856</v>
      </c>
      <c r="S259" s="7" t="str">
        <f t="shared" ref="S259:S322" si="18">LEFT(P259, SEARCH("/",P259,1)-1)</f>
        <v>film &amp; video</v>
      </c>
      <c r="T259" t="str">
        <f t="shared" ref="T259:T322" si="19">RIGHT(P259,LEN(P259)-SEARCH("/",P259,1))</f>
        <v>documentary</v>
      </c>
      <c r="U259">
        <f>YEAR(Table1[[#This Row],[Date Created Conversion]])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1">
        <f>(((J260/60)/60)/24)+DATE(1970,1,1)+(-5/24)</f>
        <v>40681.843356481477</v>
      </c>
      <c r="L260" s="11">
        <f>(((I260/60)/60)/24)+DATE(1970,1,1)+(-5/24)</f>
        <v>40711.843356481477</v>
      </c>
      <c r="M260" t="b">
        <v>1</v>
      </c>
      <c r="N260">
        <v>688</v>
      </c>
      <c r="O260" t="b">
        <v>1</v>
      </c>
      <c r="P260" t="s">
        <v>8269</v>
      </c>
      <c r="Q260" s="5">
        <f t="shared" si="16"/>
        <v>1.9114</v>
      </c>
      <c r="R260" s="6">
        <f t="shared" si="17"/>
        <v>83.345930232558146</v>
      </c>
      <c r="S260" s="7" t="str">
        <f t="shared" si="18"/>
        <v>film &amp; video</v>
      </c>
      <c r="T260" t="str">
        <f t="shared" si="19"/>
        <v>documentary</v>
      </c>
      <c r="U260">
        <f>YEAR(Table1[[#This Row],[Date Created Conversion]])</f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1">
        <f>(((J261/60)/60)/24)+DATE(1970,1,1)+(-5/24)</f>
        <v>42072.529733796291</v>
      </c>
      <c r="L261" s="11">
        <f>(((I261/60)/60)/24)+DATE(1970,1,1)+(-5/24)</f>
        <v>42102.529733796291</v>
      </c>
      <c r="M261" t="b">
        <v>1</v>
      </c>
      <c r="N261">
        <v>942</v>
      </c>
      <c r="O261" t="b">
        <v>1</v>
      </c>
      <c r="P261" t="s">
        <v>8269</v>
      </c>
      <c r="Q261" s="5">
        <f t="shared" si="16"/>
        <v>1.3193789333333332</v>
      </c>
      <c r="R261" s="6">
        <f t="shared" si="17"/>
        <v>105.04609341825902</v>
      </c>
      <c r="S261" s="7" t="str">
        <f t="shared" si="18"/>
        <v>film &amp; video</v>
      </c>
      <c r="T261" t="str">
        <f t="shared" si="19"/>
        <v>documentary</v>
      </c>
      <c r="U261">
        <f>YEAR(Table1[[#This Row],[Date Created Conversion]])</f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1">
        <f>(((J262/60)/60)/24)+DATE(1970,1,1)+(-5/24)</f>
        <v>40330.547210648147</v>
      </c>
      <c r="L262" s="11">
        <f>(((I262/60)/60)/24)+DATE(1970,1,1)+(-5/24)</f>
        <v>40376.207638888889</v>
      </c>
      <c r="M262" t="b">
        <v>1</v>
      </c>
      <c r="N262">
        <v>88</v>
      </c>
      <c r="O262" t="b">
        <v>1</v>
      </c>
      <c r="P262" t="s">
        <v>8269</v>
      </c>
      <c r="Q262" s="5">
        <f t="shared" si="16"/>
        <v>1.0640000000000001</v>
      </c>
      <c r="R262" s="6">
        <f t="shared" si="17"/>
        <v>120.90909090909091</v>
      </c>
      <c r="S262" s="7" t="str">
        <f t="shared" si="18"/>
        <v>film &amp; video</v>
      </c>
      <c r="T262" t="str">
        <f t="shared" si="19"/>
        <v>documentary</v>
      </c>
      <c r="U262">
        <f>YEAR(Table1[[#This Row],[Date Created Conversion]])</f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1">
        <f>(((J263/60)/60)/24)+DATE(1970,1,1)+(-5/24)</f>
        <v>41017.677129629628</v>
      </c>
      <c r="L263" s="11">
        <f>(((I263/60)/60)/24)+DATE(1970,1,1)+(-5/24)</f>
        <v>41067.413194444445</v>
      </c>
      <c r="M263" t="b">
        <v>1</v>
      </c>
      <c r="N263">
        <v>220</v>
      </c>
      <c r="O263" t="b">
        <v>1</v>
      </c>
      <c r="P263" t="s">
        <v>8269</v>
      </c>
      <c r="Q263" s="5">
        <f t="shared" si="16"/>
        <v>1.0740000000000001</v>
      </c>
      <c r="R263" s="6">
        <f t="shared" si="17"/>
        <v>97.63636363636364</v>
      </c>
      <c r="S263" s="7" t="str">
        <f t="shared" si="18"/>
        <v>film &amp; video</v>
      </c>
      <c r="T263" t="str">
        <f t="shared" si="19"/>
        <v>documentary</v>
      </c>
      <c r="U263">
        <f>YEAR(Table1[[#This Row],[Date Created Conversion]])</f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1">
        <f>(((J264/60)/60)/24)+DATE(1970,1,1)+(-5/24)</f>
        <v>40555.039675925924</v>
      </c>
      <c r="L264" s="11">
        <f>(((I264/60)/60)/24)+DATE(1970,1,1)+(-5/24)</f>
        <v>40600.039675925924</v>
      </c>
      <c r="M264" t="b">
        <v>1</v>
      </c>
      <c r="N264">
        <v>145</v>
      </c>
      <c r="O264" t="b">
        <v>1</v>
      </c>
      <c r="P264" t="s">
        <v>8269</v>
      </c>
      <c r="Q264" s="5">
        <f t="shared" si="16"/>
        <v>2.4</v>
      </c>
      <c r="R264" s="6">
        <f t="shared" si="17"/>
        <v>41.379310344827587</v>
      </c>
      <c r="S264" s="7" t="str">
        <f t="shared" si="18"/>
        <v>film &amp; video</v>
      </c>
      <c r="T264" t="str">
        <f t="shared" si="19"/>
        <v>documentary</v>
      </c>
      <c r="U264">
        <f>YEAR(Table1[[#This Row],[Date Created Conversion]])</f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1">
        <f>(((J265/60)/60)/24)+DATE(1970,1,1)+(-5/24)</f>
        <v>41149.746458333328</v>
      </c>
      <c r="L265" s="11">
        <f>(((I265/60)/60)/24)+DATE(1970,1,1)+(-5/24)</f>
        <v>41179.746458333328</v>
      </c>
      <c r="M265" t="b">
        <v>1</v>
      </c>
      <c r="N265">
        <v>963</v>
      </c>
      <c r="O265" t="b">
        <v>1</v>
      </c>
      <c r="P265" t="s">
        <v>8269</v>
      </c>
      <c r="Q265" s="5">
        <f t="shared" si="16"/>
        <v>1.1808107999999999</v>
      </c>
      <c r="R265" s="6">
        <f t="shared" si="17"/>
        <v>30.654485981308412</v>
      </c>
      <c r="S265" s="7" t="str">
        <f t="shared" si="18"/>
        <v>film &amp; video</v>
      </c>
      <c r="T265" t="str">
        <f t="shared" si="19"/>
        <v>documentary</v>
      </c>
      <c r="U265">
        <f>YEAR(Table1[[#This Row],[Date Created Conversion]])</f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1">
        <f>(((J266/60)/60)/24)+DATE(1970,1,1)+(-5/24)</f>
        <v>41010.411979166667</v>
      </c>
      <c r="L266" s="11">
        <f>(((I266/60)/60)/24)+DATE(1970,1,1)+(-5/24)</f>
        <v>41040.411979166667</v>
      </c>
      <c r="M266" t="b">
        <v>1</v>
      </c>
      <c r="N266">
        <v>91</v>
      </c>
      <c r="O266" t="b">
        <v>1</v>
      </c>
      <c r="P266" t="s">
        <v>8269</v>
      </c>
      <c r="Q266" s="5">
        <f t="shared" si="16"/>
        <v>1.1819999999999999</v>
      </c>
      <c r="R266" s="6">
        <f t="shared" si="17"/>
        <v>64.945054945054949</v>
      </c>
      <c r="S266" s="7" t="str">
        <f t="shared" si="18"/>
        <v>film &amp; video</v>
      </c>
      <c r="T266" t="str">
        <f t="shared" si="19"/>
        <v>documentary</v>
      </c>
      <c r="U266">
        <f>YEAR(Table1[[#This Row],[Date Created Conversion]])</f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1">
        <f>(((J267/60)/60)/24)+DATE(1970,1,1)+(-5/24)</f>
        <v>40267.037384259253</v>
      </c>
      <c r="L267" s="11">
        <f>(((I267/60)/60)/24)+DATE(1970,1,1)+(-5/24)</f>
        <v>40308.636111111111</v>
      </c>
      <c r="M267" t="b">
        <v>1</v>
      </c>
      <c r="N267">
        <v>58</v>
      </c>
      <c r="O267" t="b">
        <v>1</v>
      </c>
      <c r="P267" t="s">
        <v>8269</v>
      </c>
      <c r="Q267" s="5">
        <f t="shared" si="16"/>
        <v>1.111</v>
      </c>
      <c r="R267" s="6">
        <f t="shared" si="17"/>
        <v>95.775862068965523</v>
      </c>
      <c r="S267" s="7" t="str">
        <f t="shared" si="18"/>
        <v>film &amp; video</v>
      </c>
      <c r="T267" t="str">
        <f t="shared" si="19"/>
        <v>documentary</v>
      </c>
      <c r="U267">
        <f>YEAR(Table1[[#This Row],[Date Created Conversion]])</f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1">
        <f>(((J268/60)/60)/24)+DATE(1970,1,1)+(-5/24)</f>
        <v>40204.966516203705</v>
      </c>
      <c r="L268" s="11">
        <f>(((I268/60)/60)/24)+DATE(1970,1,1)+(-5/24)</f>
        <v>40290.95208333333</v>
      </c>
      <c r="M268" t="b">
        <v>1</v>
      </c>
      <c r="N268">
        <v>36</v>
      </c>
      <c r="O268" t="b">
        <v>1</v>
      </c>
      <c r="P268" t="s">
        <v>8269</v>
      </c>
      <c r="Q268" s="5">
        <f t="shared" si="16"/>
        <v>1.4550000000000001</v>
      </c>
      <c r="R268" s="6">
        <f t="shared" si="17"/>
        <v>40.416666666666664</v>
      </c>
      <c r="S268" s="7" t="str">
        <f t="shared" si="18"/>
        <v>film &amp; video</v>
      </c>
      <c r="T268" t="str">
        <f t="shared" si="19"/>
        <v>documentary</v>
      </c>
      <c r="U268">
        <f>YEAR(Table1[[#This Row],[Date Created Conversion]])</f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1">
        <f>(((J269/60)/60)/24)+DATE(1970,1,1)+(-5/24)</f>
        <v>41785.244201388887</v>
      </c>
      <c r="L269" s="11">
        <f>(((I269/60)/60)/24)+DATE(1970,1,1)+(-5/24)</f>
        <v>41815.244201388887</v>
      </c>
      <c r="M269" t="b">
        <v>1</v>
      </c>
      <c r="N269">
        <v>165</v>
      </c>
      <c r="O269" t="b">
        <v>1</v>
      </c>
      <c r="P269" t="s">
        <v>8269</v>
      </c>
      <c r="Q269" s="5">
        <f t="shared" si="16"/>
        <v>1.3162883248730965</v>
      </c>
      <c r="R269" s="6">
        <f t="shared" si="17"/>
        <v>78.578424242424248</v>
      </c>
      <c r="S269" s="7" t="str">
        <f t="shared" si="18"/>
        <v>film &amp; video</v>
      </c>
      <c r="T269" t="str">
        <f t="shared" si="19"/>
        <v>documentary</v>
      </c>
      <c r="U269">
        <f>YEAR(Table1[[#This Row],[Date Created Conversion]])</f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1">
        <f>(((J270/60)/60)/24)+DATE(1970,1,1)+(-5/24)</f>
        <v>40808.944189814814</v>
      </c>
      <c r="L270" s="11">
        <f>(((I270/60)/60)/24)+DATE(1970,1,1)+(-5/24)</f>
        <v>40853.985856481479</v>
      </c>
      <c r="M270" t="b">
        <v>1</v>
      </c>
      <c r="N270">
        <v>111</v>
      </c>
      <c r="O270" t="b">
        <v>1</v>
      </c>
      <c r="P270" t="s">
        <v>8269</v>
      </c>
      <c r="Q270" s="5">
        <f t="shared" si="16"/>
        <v>1.1140000000000001</v>
      </c>
      <c r="R270" s="6">
        <f t="shared" si="17"/>
        <v>50.18018018018018</v>
      </c>
      <c r="S270" s="7" t="str">
        <f t="shared" si="18"/>
        <v>film &amp; video</v>
      </c>
      <c r="T270" t="str">
        <f t="shared" si="19"/>
        <v>documentary</v>
      </c>
      <c r="U270">
        <f>YEAR(Table1[[#This Row],[Date Created Conversion]])</f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1">
        <f>(((J271/60)/60)/24)+DATE(1970,1,1)+(-5/24)</f>
        <v>42757.988680555551</v>
      </c>
      <c r="L271" s="11">
        <f>(((I271/60)/60)/24)+DATE(1970,1,1)+(-5/24)</f>
        <v>42787.988680555551</v>
      </c>
      <c r="M271" t="b">
        <v>1</v>
      </c>
      <c r="N271">
        <v>1596</v>
      </c>
      <c r="O271" t="b">
        <v>1</v>
      </c>
      <c r="P271" t="s">
        <v>8269</v>
      </c>
      <c r="Q271" s="5">
        <f t="shared" si="16"/>
        <v>1.4723377</v>
      </c>
      <c r="R271" s="6">
        <f t="shared" si="17"/>
        <v>92.251735588972423</v>
      </c>
      <c r="S271" s="7" t="str">
        <f t="shared" si="18"/>
        <v>film &amp; video</v>
      </c>
      <c r="T271" t="str">
        <f t="shared" si="19"/>
        <v>documentary</v>
      </c>
      <c r="U271">
        <f>YEAR(Table1[[#This Row],[Date Created Conversion]])</f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1">
        <f>(((J272/60)/60)/24)+DATE(1970,1,1)+(-5/24)</f>
        <v>40637.658217592587</v>
      </c>
      <c r="L272" s="11">
        <f>(((I272/60)/60)/24)+DATE(1970,1,1)+(-5/24)</f>
        <v>40687.958333333328</v>
      </c>
      <c r="M272" t="b">
        <v>1</v>
      </c>
      <c r="N272">
        <v>61</v>
      </c>
      <c r="O272" t="b">
        <v>1</v>
      </c>
      <c r="P272" t="s">
        <v>8269</v>
      </c>
      <c r="Q272" s="5">
        <f t="shared" si="16"/>
        <v>1.5260869565217392</v>
      </c>
      <c r="R272" s="6">
        <f t="shared" si="17"/>
        <v>57.540983606557376</v>
      </c>
      <c r="S272" s="7" t="str">
        <f t="shared" si="18"/>
        <v>film &amp; video</v>
      </c>
      <c r="T272" t="str">
        <f t="shared" si="19"/>
        <v>documentary</v>
      </c>
      <c r="U272">
        <f>YEAR(Table1[[#This Row],[Date Created Conversion]])</f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1">
        <f>(((J273/60)/60)/24)+DATE(1970,1,1)+(-5/24)</f>
        <v>41611.891909722224</v>
      </c>
      <c r="L273" s="11">
        <f>(((I273/60)/60)/24)+DATE(1970,1,1)+(-5/24)</f>
        <v>41641.125</v>
      </c>
      <c r="M273" t="b">
        <v>1</v>
      </c>
      <c r="N273">
        <v>287</v>
      </c>
      <c r="O273" t="b">
        <v>1</v>
      </c>
      <c r="P273" t="s">
        <v>8269</v>
      </c>
      <c r="Q273" s="5">
        <f t="shared" si="16"/>
        <v>1.0468</v>
      </c>
      <c r="R273" s="6">
        <f t="shared" si="17"/>
        <v>109.42160278745645</v>
      </c>
      <c r="S273" s="7" t="str">
        <f t="shared" si="18"/>
        <v>film &amp; video</v>
      </c>
      <c r="T273" t="str">
        <f t="shared" si="19"/>
        <v>documentary</v>
      </c>
      <c r="U273">
        <f>YEAR(Table1[[#This Row],[Date Created Conversion]])</f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1">
        <f>(((J274/60)/60)/24)+DATE(1970,1,1)+(-5/24)</f>
        <v>40235.692025462959</v>
      </c>
      <c r="L274" s="11">
        <f>(((I274/60)/60)/24)+DATE(1970,1,1)+(-5/24)</f>
        <v>40296.575694444444</v>
      </c>
      <c r="M274" t="b">
        <v>1</v>
      </c>
      <c r="N274">
        <v>65</v>
      </c>
      <c r="O274" t="b">
        <v>1</v>
      </c>
      <c r="P274" t="s">
        <v>8269</v>
      </c>
      <c r="Q274" s="5">
        <f t="shared" si="16"/>
        <v>1.7743366666666667</v>
      </c>
      <c r="R274" s="6">
        <f t="shared" si="17"/>
        <v>81.892461538461546</v>
      </c>
      <c r="S274" s="7" t="str">
        <f t="shared" si="18"/>
        <v>film &amp; video</v>
      </c>
      <c r="T274" t="str">
        <f t="shared" si="19"/>
        <v>documentary</v>
      </c>
      <c r="U274">
        <f>YEAR(Table1[[#This Row],[Date Created Conversion]])</f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1">
        <f>(((J275/60)/60)/24)+DATE(1970,1,1)+(-5/24)</f>
        <v>40697.29011574074</v>
      </c>
      <c r="L275" s="11">
        <f>(((I275/60)/60)/24)+DATE(1970,1,1)+(-5/24)</f>
        <v>40727.29011574074</v>
      </c>
      <c r="M275" t="b">
        <v>1</v>
      </c>
      <c r="N275">
        <v>118</v>
      </c>
      <c r="O275" t="b">
        <v>1</v>
      </c>
      <c r="P275" t="s">
        <v>8269</v>
      </c>
      <c r="Q275" s="5">
        <f t="shared" si="16"/>
        <v>1.077758</v>
      </c>
      <c r="R275" s="6">
        <f t="shared" si="17"/>
        <v>45.667711864406776</v>
      </c>
      <c r="S275" s="7" t="str">
        <f t="shared" si="18"/>
        <v>film &amp; video</v>
      </c>
      <c r="T275" t="str">
        <f t="shared" si="19"/>
        <v>documentary</v>
      </c>
      <c r="U275">
        <f>YEAR(Table1[[#This Row],[Date Created Conversion]])</f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1">
        <f>(((J276/60)/60)/24)+DATE(1970,1,1)+(-5/24)</f>
        <v>40969.704039351847</v>
      </c>
      <c r="L276" s="11">
        <f>(((I276/60)/60)/24)+DATE(1970,1,1)+(-5/24)</f>
        <v>41004.082638888889</v>
      </c>
      <c r="M276" t="b">
        <v>1</v>
      </c>
      <c r="N276">
        <v>113</v>
      </c>
      <c r="O276" t="b">
        <v>1</v>
      </c>
      <c r="P276" t="s">
        <v>8269</v>
      </c>
      <c r="Q276" s="5">
        <f t="shared" si="16"/>
        <v>1.56</v>
      </c>
      <c r="R276" s="6">
        <f t="shared" si="17"/>
        <v>55.221238938053098</v>
      </c>
      <c r="S276" s="7" t="str">
        <f t="shared" si="18"/>
        <v>film &amp; video</v>
      </c>
      <c r="T276" t="str">
        <f t="shared" si="19"/>
        <v>documentary</v>
      </c>
      <c r="U276">
        <f>YEAR(Table1[[#This Row],[Date Created Conversion]])</f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1">
        <f>(((J277/60)/60)/24)+DATE(1970,1,1)+(-5/24)</f>
        <v>41192.823680555557</v>
      </c>
      <c r="L277" s="11">
        <f>(((I277/60)/60)/24)+DATE(1970,1,1)+(-5/24)</f>
        <v>41222.865347222221</v>
      </c>
      <c r="M277" t="b">
        <v>1</v>
      </c>
      <c r="N277">
        <v>332</v>
      </c>
      <c r="O277" t="b">
        <v>1</v>
      </c>
      <c r="P277" t="s">
        <v>8269</v>
      </c>
      <c r="Q277" s="5">
        <f t="shared" si="16"/>
        <v>1.08395</v>
      </c>
      <c r="R277" s="6">
        <f t="shared" si="17"/>
        <v>65.298192771084331</v>
      </c>
      <c r="S277" s="7" t="str">
        <f t="shared" si="18"/>
        <v>film &amp; video</v>
      </c>
      <c r="T277" t="str">
        <f t="shared" si="19"/>
        <v>documentary</v>
      </c>
      <c r="U277">
        <f>YEAR(Table1[[#This Row],[Date Created Conversion]])</f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1">
        <f>(((J278/60)/60)/24)+DATE(1970,1,1)+(-5/24)</f>
        <v>40966.87354166666</v>
      </c>
      <c r="L278" s="11">
        <f>(((I278/60)/60)/24)+DATE(1970,1,1)+(-5/24)</f>
        <v>41026.831874999996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16"/>
        <v>1.476</v>
      </c>
      <c r="R278" s="6">
        <f t="shared" si="17"/>
        <v>95.225806451612897</v>
      </c>
      <c r="S278" s="7" t="str">
        <f t="shared" si="18"/>
        <v>film &amp; video</v>
      </c>
      <c r="T278" t="str">
        <f t="shared" si="19"/>
        <v>documentary</v>
      </c>
      <c r="U278">
        <f>YEAR(Table1[[#This Row],[Date Created Conversion]])</f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1">
        <f>(((J279/60)/60)/24)+DATE(1970,1,1)+(-5/24)</f>
        <v>42117.68309027778</v>
      </c>
      <c r="L279" s="11">
        <f>(((I279/60)/60)/24)+DATE(1970,1,1)+(-5/24)</f>
        <v>42147.68309027778</v>
      </c>
      <c r="M279" t="b">
        <v>1</v>
      </c>
      <c r="N279">
        <v>951</v>
      </c>
      <c r="O279" t="b">
        <v>1</v>
      </c>
      <c r="P279" t="s">
        <v>8269</v>
      </c>
      <c r="Q279" s="5">
        <f t="shared" si="16"/>
        <v>1.1038153846153846</v>
      </c>
      <c r="R279" s="6">
        <f t="shared" si="17"/>
        <v>75.444794952681391</v>
      </c>
      <c r="S279" s="7" t="str">
        <f t="shared" si="18"/>
        <v>film &amp; video</v>
      </c>
      <c r="T279" t="str">
        <f t="shared" si="19"/>
        <v>documentary</v>
      </c>
      <c r="U279">
        <f>YEAR(Table1[[#This Row],[Date Created Conversion]])</f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1">
        <f>(((J280/60)/60)/24)+DATE(1970,1,1)+(-5/24)</f>
        <v>41163.832627314812</v>
      </c>
      <c r="L280" s="11">
        <f>(((I280/60)/60)/24)+DATE(1970,1,1)+(-5/24)</f>
        <v>41193.832627314812</v>
      </c>
      <c r="M280" t="b">
        <v>1</v>
      </c>
      <c r="N280">
        <v>415</v>
      </c>
      <c r="O280" t="b">
        <v>1</v>
      </c>
      <c r="P280" t="s">
        <v>8269</v>
      </c>
      <c r="Q280" s="5">
        <f t="shared" si="16"/>
        <v>1.5034814814814814</v>
      </c>
      <c r="R280" s="6">
        <f t="shared" si="17"/>
        <v>97.816867469879512</v>
      </c>
      <c r="S280" s="7" t="str">
        <f t="shared" si="18"/>
        <v>film &amp; video</v>
      </c>
      <c r="T280" t="str">
        <f t="shared" si="19"/>
        <v>documentary</v>
      </c>
      <c r="U280">
        <f>YEAR(Table1[[#This Row],[Date Created Conversion]])</f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1">
        <f>(((J281/60)/60)/24)+DATE(1970,1,1)+(-5/24)</f>
        <v>42759.035833333335</v>
      </c>
      <c r="L281" s="11">
        <f>(((I281/60)/60)/24)+DATE(1970,1,1)+(-5/24)</f>
        <v>42792.875694444439</v>
      </c>
      <c r="M281" t="b">
        <v>1</v>
      </c>
      <c r="N281">
        <v>305</v>
      </c>
      <c r="O281" t="b">
        <v>1</v>
      </c>
      <c r="P281" t="s">
        <v>8269</v>
      </c>
      <c r="Q281" s="5">
        <f t="shared" si="16"/>
        <v>1.5731829411764706</v>
      </c>
      <c r="R281" s="6">
        <f t="shared" si="17"/>
        <v>87.685606557377056</v>
      </c>
      <c r="S281" s="7" t="str">
        <f t="shared" si="18"/>
        <v>film &amp; video</v>
      </c>
      <c r="T281" t="str">
        <f t="shared" si="19"/>
        <v>documentary</v>
      </c>
      <c r="U281">
        <f>YEAR(Table1[[#This Row],[Date Created Conversion]])</f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1">
        <f>(((J282/60)/60)/24)+DATE(1970,1,1)+(-5/24)</f>
        <v>41744.382349537031</v>
      </c>
      <c r="L282" s="11">
        <f>(((I282/60)/60)/24)+DATE(1970,1,1)+(-5/24)</f>
        <v>41789.382349537031</v>
      </c>
      <c r="M282" t="b">
        <v>1</v>
      </c>
      <c r="N282">
        <v>2139</v>
      </c>
      <c r="O282" t="b">
        <v>1</v>
      </c>
      <c r="P282" t="s">
        <v>8269</v>
      </c>
      <c r="Q282" s="5">
        <f t="shared" si="16"/>
        <v>1.5614399999999999</v>
      </c>
      <c r="R282" s="6">
        <f t="shared" si="17"/>
        <v>54.748948106591868</v>
      </c>
      <c r="S282" s="7" t="str">
        <f t="shared" si="18"/>
        <v>film &amp; video</v>
      </c>
      <c r="T282" t="str">
        <f t="shared" si="19"/>
        <v>documentary</v>
      </c>
      <c r="U282">
        <f>YEAR(Table1[[#This Row],[Date Created Conversion]])</f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1">
        <f>(((J283/60)/60)/24)+DATE(1970,1,1)+(-5/24)</f>
        <v>39949.955011574071</v>
      </c>
      <c r="L283" s="11">
        <f>(((I283/60)/60)/24)+DATE(1970,1,1)+(-5/24)</f>
        <v>40035.601388888885</v>
      </c>
      <c r="M283" t="b">
        <v>1</v>
      </c>
      <c r="N283">
        <v>79</v>
      </c>
      <c r="O283" t="b">
        <v>1</v>
      </c>
      <c r="P283" t="s">
        <v>8269</v>
      </c>
      <c r="Q283" s="5">
        <f t="shared" si="16"/>
        <v>1.2058763636363636</v>
      </c>
      <c r="R283" s="6">
        <f t="shared" si="17"/>
        <v>83.953417721518989</v>
      </c>
      <c r="S283" s="7" t="str">
        <f t="shared" si="18"/>
        <v>film &amp; video</v>
      </c>
      <c r="T283" t="str">
        <f t="shared" si="19"/>
        <v>documentary</v>
      </c>
      <c r="U283">
        <f>YEAR(Table1[[#This Row],[Date Created Conversion]])</f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1">
        <f>(((J284/60)/60)/24)+DATE(1970,1,1)+(-5/24)</f>
        <v>40194.711712962962</v>
      </c>
      <c r="L284" s="11">
        <f>(((I284/60)/60)/24)+DATE(1970,1,1)+(-5/24)</f>
        <v>40231.708333333328</v>
      </c>
      <c r="M284" t="b">
        <v>1</v>
      </c>
      <c r="N284">
        <v>179</v>
      </c>
      <c r="O284" t="b">
        <v>1</v>
      </c>
      <c r="P284" t="s">
        <v>8269</v>
      </c>
      <c r="Q284" s="5">
        <f t="shared" si="16"/>
        <v>1.0118888888888888</v>
      </c>
      <c r="R284" s="6">
        <f t="shared" si="17"/>
        <v>254.38547486033519</v>
      </c>
      <c r="S284" s="7" t="str">
        <f t="shared" si="18"/>
        <v>film &amp; video</v>
      </c>
      <c r="T284" t="str">
        <f t="shared" si="19"/>
        <v>documentary</v>
      </c>
      <c r="U284">
        <f>YEAR(Table1[[#This Row],[Date Created Conversion]])</f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1">
        <f>(((J285/60)/60)/24)+DATE(1970,1,1)+(-5/24)</f>
        <v>40675.501666666663</v>
      </c>
      <c r="L285" s="11">
        <f>(((I285/60)/60)/24)+DATE(1970,1,1)+(-5/24)</f>
        <v>40694.999305555553</v>
      </c>
      <c r="M285" t="b">
        <v>1</v>
      </c>
      <c r="N285">
        <v>202</v>
      </c>
      <c r="O285" t="b">
        <v>1</v>
      </c>
      <c r="P285" t="s">
        <v>8269</v>
      </c>
      <c r="Q285" s="5">
        <f t="shared" si="16"/>
        <v>1.142725</v>
      </c>
      <c r="R285" s="6">
        <f t="shared" si="17"/>
        <v>101.8269801980198</v>
      </c>
      <c r="S285" s="7" t="str">
        <f t="shared" si="18"/>
        <v>film &amp; video</v>
      </c>
      <c r="T285" t="str">
        <f t="shared" si="19"/>
        <v>documentary</v>
      </c>
      <c r="U285">
        <f>YEAR(Table1[[#This Row],[Date Created Conversion]])</f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1">
        <f>(((J286/60)/60)/24)+DATE(1970,1,1)+(-5/24)</f>
        <v>40904.529861111107</v>
      </c>
      <c r="L286" s="11">
        <f>(((I286/60)/60)/24)+DATE(1970,1,1)+(-5/24)</f>
        <v>40929.529861111107</v>
      </c>
      <c r="M286" t="b">
        <v>1</v>
      </c>
      <c r="N286">
        <v>760</v>
      </c>
      <c r="O286" t="b">
        <v>1</v>
      </c>
      <c r="P286" t="s">
        <v>8269</v>
      </c>
      <c r="Q286" s="5">
        <f t="shared" si="16"/>
        <v>1.0462615</v>
      </c>
      <c r="R286" s="6">
        <f t="shared" si="17"/>
        <v>55.066394736842106</v>
      </c>
      <c r="S286" s="7" t="str">
        <f t="shared" si="18"/>
        <v>film &amp; video</v>
      </c>
      <c r="T286" t="str">
        <f t="shared" si="19"/>
        <v>documentary</v>
      </c>
      <c r="U286">
        <f>YEAR(Table1[[#This Row],[Date Created Conversion]])</f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1">
        <f>(((J287/60)/60)/24)+DATE(1970,1,1)+(-5/24)</f>
        <v>41506.547777777778</v>
      </c>
      <c r="L287" s="11">
        <f>(((I287/60)/60)/24)+DATE(1970,1,1)+(-5/24)</f>
        <v>41536.547777777778</v>
      </c>
      <c r="M287" t="b">
        <v>1</v>
      </c>
      <c r="N287">
        <v>563</v>
      </c>
      <c r="O287" t="b">
        <v>1</v>
      </c>
      <c r="P287" t="s">
        <v>8269</v>
      </c>
      <c r="Q287" s="5">
        <f t="shared" si="16"/>
        <v>2.2882507142857142</v>
      </c>
      <c r="R287" s="6">
        <f t="shared" si="17"/>
        <v>56.901438721136763</v>
      </c>
      <c r="S287" s="7" t="str">
        <f t="shared" si="18"/>
        <v>film &amp; video</v>
      </c>
      <c r="T287" t="str">
        <f t="shared" si="19"/>
        <v>documentary</v>
      </c>
      <c r="U287">
        <f>YEAR(Table1[[#This Row],[Date Created Conversion]])</f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1">
        <f>(((J288/60)/60)/24)+DATE(1970,1,1)+(-5/24)</f>
        <v>41313.60791666666</v>
      </c>
      <c r="L288" s="11">
        <f>(((I288/60)/60)/24)+DATE(1970,1,1)+(-5/24)</f>
        <v>41358.566249999996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16"/>
        <v>1.0915333333333332</v>
      </c>
      <c r="R288" s="6">
        <f t="shared" si="17"/>
        <v>121.28148148148148</v>
      </c>
      <c r="S288" s="7" t="str">
        <f t="shared" si="18"/>
        <v>film &amp; video</v>
      </c>
      <c r="T288" t="str">
        <f t="shared" si="19"/>
        <v>documentary</v>
      </c>
      <c r="U288">
        <f>YEAR(Table1[[#This Row],[Date Created Conversion]])</f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1">
        <f>(((J289/60)/60)/24)+DATE(1970,1,1)+(-5/24)</f>
        <v>41184.069652777776</v>
      </c>
      <c r="L289" s="11">
        <f>(((I289/60)/60)/24)+DATE(1970,1,1)+(-5/24)</f>
        <v>41214.958333333328</v>
      </c>
      <c r="M289" t="b">
        <v>1</v>
      </c>
      <c r="N289">
        <v>290</v>
      </c>
      <c r="O289" t="b">
        <v>1</v>
      </c>
      <c r="P289" t="s">
        <v>8269</v>
      </c>
      <c r="Q289" s="5">
        <f t="shared" si="16"/>
        <v>1.7629999999999999</v>
      </c>
      <c r="R289" s="6">
        <f t="shared" si="17"/>
        <v>91.189655172413794</v>
      </c>
      <c r="S289" s="7" t="str">
        <f t="shared" si="18"/>
        <v>film &amp; video</v>
      </c>
      <c r="T289" t="str">
        <f t="shared" si="19"/>
        <v>documentary</v>
      </c>
      <c r="U289">
        <f>YEAR(Table1[[#This Row],[Date Created Conversion]])</f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1">
        <f>(((J290/60)/60)/24)+DATE(1970,1,1)+(-5/24)</f>
        <v>41050.960567129623</v>
      </c>
      <c r="L290" s="11">
        <f>(((I290/60)/60)/24)+DATE(1970,1,1)+(-5/24)</f>
        <v>41085.960567129623</v>
      </c>
      <c r="M290" t="b">
        <v>1</v>
      </c>
      <c r="N290">
        <v>447</v>
      </c>
      <c r="O290" t="b">
        <v>1</v>
      </c>
      <c r="P290" t="s">
        <v>8269</v>
      </c>
      <c r="Q290" s="5">
        <f t="shared" si="16"/>
        <v>1.0321061999999999</v>
      </c>
      <c r="R290" s="6">
        <f t="shared" si="17"/>
        <v>115.44812080536913</v>
      </c>
      <c r="S290" s="7" t="str">
        <f t="shared" si="18"/>
        <v>film &amp; video</v>
      </c>
      <c r="T290" t="str">
        <f t="shared" si="19"/>
        <v>documentary</v>
      </c>
      <c r="U290">
        <f>YEAR(Table1[[#This Row],[Date Created Conversion]])</f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1">
        <f>(((J291/60)/60)/24)+DATE(1970,1,1)+(-5/24)</f>
        <v>41550.248078703698</v>
      </c>
      <c r="L291" s="11">
        <f>(((I291/60)/60)/24)+DATE(1970,1,1)+(-5/24)</f>
        <v>41580.248078703698</v>
      </c>
      <c r="M291" t="b">
        <v>1</v>
      </c>
      <c r="N291">
        <v>232</v>
      </c>
      <c r="O291" t="b">
        <v>1</v>
      </c>
      <c r="P291" t="s">
        <v>8269</v>
      </c>
      <c r="Q291" s="5">
        <f t="shared" si="16"/>
        <v>1.0482</v>
      </c>
      <c r="R291" s="6">
        <f t="shared" si="17"/>
        <v>67.771551724137936</v>
      </c>
      <c r="S291" s="7" t="str">
        <f t="shared" si="18"/>
        <v>film &amp; video</v>
      </c>
      <c r="T291" t="str">
        <f t="shared" si="19"/>
        <v>documentary</v>
      </c>
      <c r="U291">
        <f>YEAR(Table1[[#This Row],[Date Created Conversion]])</f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1">
        <f>(((J292/60)/60)/24)+DATE(1970,1,1)+(-5/24)</f>
        <v>40526.160844907405</v>
      </c>
      <c r="L292" s="11">
        <f>(((I292/60)/60)/24)+DATE(1970,1,1)+(-5/24)</f>
        <v>40576.124305555553</v>
      </c>
      <c r="M292" t="b">
        <v>1</v>
      </c>
      <c r="N292">
        <v>168</v>
      </c>
      <c r="O292" t="b">
        <v>1</v>
      </c>
      <c r="P292" t="s">
        <v>8269</v>
      </c>
      <c r="Q292" s="5">
        <f t="shared" si="16"/>
        <v>1.0668444444444445</v>
      </c>
      <c r="R292" s="6">
        <f t="shared" si="17"/>
        <v>28.576190476190476</v>
      </c>
      <c r="S292" s="7" t="str">
        <f t="shared" si="18"/>
        <v>film &amp; video</v>
      </c>
      <c r="T292" t="str">
        <f t="shared" si="19"/>
        <v>documentary</v>
      </c>
      <c r="U292">
        <f>YEAR(Table1[[#This Row],[Date Created Conversion]])</f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1">
        <f>(((J293/60)/60)/24)+DATE(1970,1,1)+(-5/24)</f>
        <v>41376.560717592591</v>
      </c>
      <c r="L293" s="11">
        <f>(((I293/60)/60)/24)+DATE(1970,1,1)+(-5/24)</f>
        <v>41394.792361111111</v>
      </c>
      <c r="M293" t="b">
        <v>1</v>
      </c>
      <c r="N293">
        <v>128</v>
      </c>
      <c r="O293" t="b">
        <v>1</v>
      </c>
      <c r="P293" t="s">
        <v>8269</v>
      </c>
      <c r="Q293" s="5">
        <f t="shared" si="16"/>
        <v>1.2001999999999999</v>
      </c>
      <c r="R293" s="6">
        <f t="shared" si="17"/>
        <v>46.8828125</v>
      </c>
      <c r="S293" s="7" t="str">
        <f t="shared" si="18"/>
        <v>film &amp; video</v>
      </c>
      <c r="T293" t="str">
        <f t="shared" si="19"/>
        <v>documentary</v>
      </c>
      <c r="U293">
        <f>YEAR(Table1[[#This Row],[Date Created Conversion]])</f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1">
        <f>(((J294/60)/60)/24)+DATE(1970,1,1)+(-5/24)</f>
        <v>40812.594895833332</v>
      </c>
      <c r="L294" s="11">
        <f>(((I294/60)/60)/24)+DATE(1970,1,1)+(-5/24)</f>
        <v>40844.957638888889</v>
      </c>
      <c r="M294" t="b">
        <v>1</v>
      </c>
      <c r="N294">
        <v>493</v>
      </c>
      <c r="O294" t="b">
        <v>1</v>
      </c>
      <c r="P294" t="s">
        <v>8269</v>
      </c>
      <c r="Q294" s="5">
        <f t="shared" si="16"/>
        <v>1.0150693333333334</v>
      </c>
      <c r="R294" s="6">
        <f t="shared" si="17"/>
        <v>154.42231237322514</v>
      </c>
      <c r="S294" s="7" t="str">
        <f t="shared" si="18"/>
        <v>film &amp; video</v>
      </c>
      <c r="T294" t="str">
        <f t="shared" si="19"/>
        <v>documentary</v>
      </c>
      <c r="U294">
        <f>YEAR(Table1[[#This Row],[Date Created Conversion]])</f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1">
        <f>(((J295/60)/60)/24)+DATE(1970,1,1)+(-5/24)</f>
        <v>41719.459652777776</v>
      </c>
      <c r="L295" s="11">
        <f>(((I295/60)/60)/24)+DATE(1970,1,1)+(-5/24)</f>
        <v>41749.459652777776</v>
      </c>
      <c r="M295" t="b">
        <v>1</v>
      </c>
      <c r="N295">
        <v>131</v>
      </c>
      <c r="O295" t="b">
        <v>1</v>
      </c>
      <c r="P295" t="s">
        <v>8269</v>
      </c>
      <c r="Q295" s="5">
        <f t="shared" si="16"/>
        <v>1.0138461538461538</v>
      </c>
      <c r="R295" s="6">
        <f t="shared" si="17"/>
        <v>201.22137404580153</v>
      </c>
      <c r="S295" s="7" t="str">
        <f t="shared" si="18"/>
        <v>film &amp; video</v>
      </c>
      <c r="T295" t="str">
        <f t="shared" si="19"/>
        <v>documentary</v>
      </c>
      <c r="U295">
        <f>YEAR(Table1[[#This Row],[Date Created Conversion]])</f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1">
        <f>(((J296/60)/60)/24)+DATE(1970,1,1)+(-5/24)</f>
        <v>40342.876087962963</v>
      </c>
      <c r="L296" s="11">
        <f>(((I296/60)/60)/24)+DATE(1970,1,1)+(-5/24)</f>
        <v>40378.458333333328</v>
      </c>
      <c r="M296" t="b">
        <v>1</v>
      </c>
      <c r="N296">
        <v>50</v>
      </c>
      <c r="O296" t="b">
        <v>1</v>
      </c>
      <c r="P296" t="s">
        <v>8269</v>
      </c>
      <c r="Q296" s="5">
        <f t="shared" si="16"/>
        <v>1</v>
      </c>
      <c r="R296" s="6">
        <f t="shared" si="17"/>
        <v>100</v>
      </c>
      <c r="S296" s="7" t="str">
        <f t="shared" si="18"/>
        <v>film &amp; video</v>
      </c>
      <c r="T296" t="str">
        <f t="shared" si="19"/>
        <v>documentary</v>
      </c>
      <c r="U296">
        <f>YEAR(Table1[[#This Row],[Date Created Conversion]])</f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1">
        <f>(((J297/60)/60)/24)+DATE(1970,1,1)+(-5/24)</f>
        <v>41518.796400462961</v>
      </c>
      <c r="L297" s="11">
        <f>(((I297/60)/60)/24)+DATE(1970,1,1)+(-5/24)</f>
        <v>41578.791666666664</v>
      </c>
      <c r="M297" t="b">
        <v>1</v>
      </c>
      <c r="N297">
        <v>665</v>
      </c>
      <c r="O297" t="b">
        <v>1</v>
      </c>
      <c r="P297" t="s">
        <v>8269</v>
      </c>
      <c r="Q297" s="5">
        <f t="shared" si="16"/>
        <v>1.3310911999999999</v>
      </c>
      <c r="R297" s="6">
        <f t="shared" si="17"/>
        <v>100.08204511278196</v>
      </c>
      <c r="S297" s="7" t="str">
        <f t="shared" si="18"/>
        <v>film &amp; video</v>
      </c>
      <c r="T297" t="str">
        <f t="shared" si="19"/>
        <v>documentary</v>
      </c>
      <c r="U297">
        <f>YEAR(Table1[[#This Row],[Date Created Conversion]])</f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1">
        <f>(((J298/60)/60)/24)+DATE(1970,1,1)+(-5/24)</f>
        <v>41134.267164351848</v>
      </c>
      <c r="L298" s="11">
        <f>(((I298/60)/60)/24)+DATE(1970,1,1)+(-5/24)</f>
        <v>41159.267164351848</v>
      </c>
      <c r="M298" t="b">
        <v>1</v>
      </c>
      <c r="N298">
        <v>129</v>
      </c>
      <c r="O298" t="b">
        <v>1</v>
      </c>
      <c r="P298" t="s">
        <v>8269</v>
      </c>
      <c r="Q298" s="5">
        <f t="shared" si="16"/>
        <v>1.187262</v>
      </c>
      <c r="R298" s="6">
        <f t="shared" si="17"/>
        <v>230.08953488372092</v>
      </c>
      <c r="S298" s="7" t="str">
        <f t="shared" si="18"/>
        <v>film &amp; video</v>
      </c>
      <c r="T298" t="str">
        <f t="shared" si="19"/>
        <v>documentary</v>
      </c>
      <c r="U298">
        <f>YEAR(Table1[[#This Row],[Date Created Conversion]])</f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1">
        <f>(((J299/60)/60)/24)+DATE(1970,1,1)+(-5/24)</f>
        <v>42089.519687500004</v>
      </c>
      <c r="L299" s="11">
        <f>(((I299/60)/60)/24)+DATE(1970,1,1)+(-5/24)</f>
        <v>42124.957638888889</v>
      </c>
      <c r="M299" t="b">
        <v>1</v>
      </c>
      <c r="N299">
        <v>142</v>
      </c>
      <c r="O299" t="b">
        <v>1</v>
      </c>
      <c r="P299" t="s">
        <v>8269</v>
      </c>
      <c r="Q299" s="5">
        <f t="shared" si="16"/>
        <v>1.0064</v>
      </c>
      <c r="R299" s="6">
        <f t="shared" si="17"/>
        <v>141.74647887323943</v>
      </c>
      <c r="S299" s="7" t="str">
        <f t="shared" si="18"/>
        <v>film &amp; video</v>
      </c>
      <c r="T299" t="str">
        <f t="shared" si="19"/>
        <v>documentary</v>
      </c>
      <c r="U299">
        <f>YEAR(Table1[[#This Row],[Date Created Conversion]])</f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1">
        <f>(((J300/60)/60)/24)+DATE(1970,1,1)+(-5/24)</f>
        <v>41709.255185185182</v>
      </c>
      <c r="L300" s="11">
        <f>(((I300/60)/60)/24)+DATE(1970,1,1)+(-5/24)</f>
        <v>41768.666666666664</v>
      </c>
      <c r="M300" t="b">
        <v>1</v>
      </c>
      <c r="N300">
        <v>2436</v>
      </c>
      <c r="O300" t="b">
        <v>1</v>
      </c>
      <c r="P300" t="s">
        <v>8269</v>
      </c>
      <c r="Q300" s="5">
        <f t="shared" si="16"/>
        <v>1.089324126984127</v>
      </c>
      <c r="R300" s="6">
        <f t="shared" si="17"/>
        <v>56.344351395730705</v>
      </c>
      <c r="S300" s="7" t="str">
        <f t="shared" si="18"/>
        <v>film &amp; video</v>
      </c>
      <c r="T300" t="str">
        <f t="shared" si="19"/>
        <v>documentary</v>
      </c>
      <c r="U300">
        <f>YEAR(Table1[[#This Row],[Date Created Conversion]])</f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1">
        <f>(((J301/60)/60)/24)+DATE(1970,1,1)+(-5/24)</f>
        <v>40469.016898148147</v>
      </c>
      <c r="L301" s="11">
        <f>(((I301/60)/60)/24)+DATE(1970,1,1)+(-5/24)</f>
        <v>40499.058564814812</v>
      </c>
      <c r="M301" t="b">
        <v>1</v>
      </c>
      <c r="N301">
        <v>244</v>
      </c>
      <c r="O301" t="b">
        <v>1</v>
      </c>
      <c r="P301" t="s">
        <v>8269</v>
      </c>
      <c r="Q301" s="5">
        <f t="shared" si="16"/>
        <v>1.789525</v>
      </c>
      <c r="R301" s="6">
        <f t="shared" si="17"/>
        <v>73.341188524590166</v>
      </c>
      <c r="S301" s="7" t="str">
        <f t="shared" si="18"/>
        <v>film &amp; video</v>
      </c>
      <c r="T301" t="str">
        <f t="shared" si="19"/>
        <v>documentary</v>
      </c>
      <c r="U301">
        <f>YEAR(Table1[[#This Row],[Date Created Conversion]])</f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1">
        <f>(((J302/60)/60)/24)+DATE(1970,1,1)+(-5/24)</f>
        <v>40626.751597222217</v>
      </c>
      <c r="L302" s="11">
        <f>(((I302/60)/60)/24)+DATE(1970,1,1)+(-5/24)</f>
        <v>40657.751597222217</v>
      </c>
      <c r="M302" t="b">
        <v>1</v>
      </c>
      <c r="N302">
        <v>298</v>
      </c>
      <c r="O302" t="b">
        <v>1</v>
      </c>
      <c r="P302" t="s">
        <v>8269</v>
      </c>
      <c r="Q302" s="5">
        <f t="shared" si="16"/>
        <v>1.0172264</v>
      </c>
      <c r="R302" s="6">
        <f t="shared" si="17"/>
        <v>85.337785234899329</v>
      </c>
      <c r="S302" s="7" t="str">
        <f t="shared" si="18"/>
        <v>film &amp; video</v>
      </c>
      <c r="T302" t="str">
        <f t="shared" si="19"/>
        <v>documentary</v>
      </c>
      <c r="U302">
        <f>YEAR(Table1[[#This Row],[Date Created Conversion]])</f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1">
        <f>(((J303/60)/60)/24)+DATE(1970,1,1)+(-5/24)</f>
        <v>41312.529340277775</v>
      </c>
      <c r="L303" s="11">
        <f>(((I303/60)/60)/24)+DATE(1970,1,1)+(-5/24)</f>
        <v>41352.487673611111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16"/>
        <v>1.1873499999999999</v>
      </c>
      <c r="R303" s="6">
        <f t="shared" si="17"/>
        <v>61.496215139442228</v>
      </c>
      <c r="S303" s="7" t="str">
        <f t="shared" si="18"/>
        <v>film &amp; video</v>
      </c>
      <c r="T303" t="str">
        <f t="shared" si="19"/>
        <v>documentary</v>
      </c>
      <c r="U303">
        <f>YEAR(Table1[[#This Row],[Date Created Conversion]])</f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1">
        <f>(((J304/60)/60)/24)+DATE(1970,1,1)+(-5/24)</f>
        <v>40933.648587962962</v>
      </c>
      <c r="L304" s="11">
        <f>(((I304/60)/60)/24)+DATE(1970,1,1)+(-5/24)</f>
        <v>40963.648587962962</v>
      </c>
      <c r="M304" t="b">
        <v>1</v>
      </c>
      <c r="N304">
        <v>108</v>
      </c>
      <c r="O304" t="b">
        <v>1</v>
      </c>
      <c r="P304" t="s">
        <v>8269</v>
      </c>
      <c r="Q304" s="5">
        <f t="shared" si="16"/>
        <v>1.0045999999999999</v>
      </c>
      <c r="R304" s="6">
        <f t="shared" si="17"/>
        <v>93.018518518518519</v>
      </c>
      <c r="S304" s="7" t="str">
        <f t="shared" si="18"/>
        <v>film &amp; video</v>
      </c>
      <c r="T304" t="str">
        <f t="shared" si="19"/>
        <v>documentary</v>
      </c>
      <c r="U304">
        <f>YEAR(Table1[[#This Row],[Date Created Conversion]])</f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1">
        <f>(((J305/60)/60)/24)+DATE(1970,1,1)+(-5/24)</f>
        <v>41031.862800925926</v>
      </c>
      <c r="L305" s="11">
        <f>(((I305/60)/60)/24)+DATE(1970,1,1)+(-5/24)</f>
        <v>41061.862800925926</v>
      </c>
      <c r="M305" t="b">
        <v>1</v>
      </c>
      <c r="N305">
        <v>82</v>
      </c>
      <c r="O305" t="b">
        <v>1</v>
      </c>
      <c r="P305" t="s">
        <v>8269</v>
      </c>
      <c r="Q305" s="5">
        <f t="shared" si="16"/>
        <v>1.3746666666666667</v>
      </c>
      <c r="R305" s="6">
        <f t="shared" si="17"/>
        <v>50.292682926829265</v>
      </c>
      <c r="S305" s="7" t="str">
        <f t="shared" si="18"/>
        <v>film &amp; video</v>
      </c>
      <c r="T305" t="str">
        <f t="shared" si="19"/>
        <v>documentary</v>
      </c>
      <c r="U305">
        <f>YEAR(Table1[[#This Row],[Date Created Conversion]])</f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1">
        <f>(((J306/60)/60)/24)+DATE(1970,1,1)+(-5/24)</f>
        <v>41113.88653935185</v>
      </c>
      <c r="L306" s="11">
        <f>(((I306/60)/60)/24)+DATE(1970,1,1)+(-5/24)</f>
        <v>41152.875</v>
      </c>
      <c r="M306" t="b">
        <v>1</v>
      </c>
      <c r="N306">
        <v>74</v>
      </c>
      <c r="O306" t="b">
        <v>1</v>
      </c>
      <c r="P306" t="s">
        <v>8269</v>
      </c>
      <c r="Q306" s="5">
        <f t="shared" si="16"/>
        <v>2.3164705882352941</v>
      </c>
      <c r="R306" s="6">
        <f t="shared" si="17"/>
        <v>106.43243243243244</v>
      </c>
      <c r="S306" s="7" t="str">
        <f t="shared" si="18"/>
        <v>film &amp; video</v>
      </c>
      <c r="T306" t="str">
        <f t="shared" si="19"/>
        <v>documentary</v>
      </c>
      <c r="U306">
        <f>YEAR(Table1[[#This Row],[Date Created Conversion]])</f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1">
        <f>(((J307/60)/60)/24)+DATE(1970,1,1)+(-5/24)</f>
        <v>40948.421863425923</v>
      </c>
      <c r="L307" s="11">
        <f>(((I307/60)/60)/24)+DATE(1970,1,1)+(-5/24)</f>
        <v>40978.421863425923</v>
      </c>
      <c r="M307" t="b">
        <v>1</v>
      </c>
      <c r="N307">
        <v>189</v>
      </c>
      <c r="O307" t="b">
        <v>1</v>
      </c>
      <c r="P307" t="s">
        <v>8269</v>
      </c>
      <c r="Q307" s="5">
        <f t="shared" si="16"/>
        <v>1.3033333333333332</v>
      </c>
      <c r="R307" s="6">
        <f t="shared" si="17"/>
        <v>51.719576719576722</v>
      </c>
      <c r="S307" s="7" t="str">
        <f t="shared" si="18"/>
        <v>film &amp; video</v>
      </c>
      <c r="T307" t="str">
        <f t="shared" si="19"/>
        <v>documentary</v>
      </c>
      <c r="U307">
        <f>YEAR(Table1[[#This Row],[Date Created Conversion]])</f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1">
        <f>(((J308/60)/60)/24)+DATE(1970,1,1)+(-5/24)</f>
        <v>41333.628854166665</v>
      </c>
      <c r="L308" s="11">
        <f>(((I308/60)/60)/24)+DATE(1970,1,1)+(-5/24)</f>
        <v>41353.587187500001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16"/>
        <v>2.9289999999999998</v>
      </c>
      <c r="R308" s="6">
        <f t="shared" si="17"/>
        <v>36.612499999999997</v>
      </c>
      <c r="S308" s="7" t="str">
        <f t="shared" si="18"/>
        <v>film &amp; video</v>
      </c>
      <c r="T308" t="str">
        <f t="shared" si="19"/>
        <v>documentary</v>
      </c>
      <c r="U308">
        <f>YEAR(Table1[[#This Row],[Date Created Conversion]])</f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1">
        <f>(((J309/60)/60)/24)+DATE(1970,1,1)+(-5/24)</f>
        <v>41282.736122685179</v>
      </c>
      <c r="L309" s="11">
        <f>(((I309/60)/60)/24)+DATE(1970,1,1)+(-5/24)</f>
        <v>41312.736122685179</v>
      </c>
      <c r="M309" t="b">
        <v>1</v>
      </c>
      <c r="N309">
        <v>576</v>
      </c>
      <c r="O309" t="b">
        <v>1</v>
      </c>
      <c r="P309" t="s">
        <v>8269</v>
      </c>
      <c r="Q309" s="5">
        <f t="shared" si="16"/>
        <v>1.1131818181818183</v>
      </c>
      <c r="R309" s="6">
        <f t="shared" si="17"/>
        <v>42.517361111111114</v>
      </c>
      <c r="S309" s="7" t="str">
        <f t="shared" si="18"/>
        <v>film &amp; video</v>
      </c>
      <c r="T309" t="str">
        <f t="shared" si="19"/>
        <v>documentary</v>
      </c>
      <c r="U309">
        <f>YEAR(Table1[[#This Row],[Date Created Conversion]])</f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1">
        <f>(((J310/60)/60)/24)+DATE(1970,1,1)+(-5/24)</f>
        <v>40567.486226851848</v>
      </c>
      <c r="L310" s="11">
        <f>(((I310/60)/60)/24)+DATE(1970,1,1)+(-5/24)</f>
        <v>40612.486226851848</v>
      </c>
      <c r="M310" t="b">
        <v>1</v>
      </c>
      <c r="N310">
        <v>202</v>
      </c>
      <c r="O310" t="b">
        <v>1</v>
      </c>
      <c r="P310" t="s">
        <v>8269</v>
      </c>
      <c r="Q310" s="5">
        <f t="shared" si="16"/>
        <v>1.0556666666666668</v>
      </c>
      <c r="R310" s="6">
        <f t="shared" si="17"/>
        <v>62.712871287128714</v>
      </c>
      <c r="S310" s="7" t="str">
        <f t="shared" si="18"/>
        <v>film &amp; video</v>
      </c>
      <c r="T310" t="str">
        <f t="shared" si="19"/>
        <v>documentary</v>
      </c>
      <c r="U310">
        <f>YEAR(Table1[[#This Row],[Date Created Conversion]])</f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1">
        <f>(((J311/60)/60)/24)+DATE(1970,1,1)+(-5/24)</f>
        <v>41134.543217592589</v>
      </c>
      <c r="L311" s="11">
        <f>(((I311/60)/60)/24)+DATE(1970,1,1)+(-5/24)</f>
        <v>41155.543217592589</v>
      </c>
      <c r="M311" t="b">
        <v>1</v>
      </c>
      <c r="N311">
        <v>238</v>
      </c>
      <c r="O311" t="b">
        <v>1</v>
      </c>
      <c r="P311" t="s">
        <v>8269</v>
      </c>
      <c r="Q311" s="5">
        <f t="shared" si="16"/>
        <v>1.1894444444444445</v>
      </c>
      <c r="R311" s="6">
        <f t="shared" si="17"/>
        <v>89.957983193277315</v>
      </c>
      <c r="S311" s="7" t="str">
        <f t="shared" si="18"/>
        <v>film &amp; video</v>
      </c>
      <c r="T311" t="str">
        <f t="shared" si="19"/>
        <v>documentary</v>
      </c>
      <c r="U311">
        <f>YEAR(Table1[[#This Row],[Date Created Conversion]])</f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1">
        <f>(((J312/60)/60)/24)+DATE(1970,1,1)+(-5/24)</f>
        <v>40820.974803240737</v>
      </c>
      <c r="L312" s="11">
        <f>(((I312/60)/60)/24)+DATE(1970,1,1)+(-5/24)</f>
        <v>40835.875</v>
      </c>
      <c r="M312" t="b">
        <v>1</v>
      </c>
      <c r="N312">
        <v>36</v>
      </c>
      <c r="O312" t="b">
        <v>1</v>
      </c>
      <c r="P312" t="s">
        <v>8269</v>
      </c>
      <c r="Q312" s="5">
        <f t="shared" si="16"/>
        <v>1.04129</v>
      </c>
      <c r="R312" s="6">
        <f t="shared" si="17"/>
        <v>28.924722222222222</v>
      </c>
      <c r="S312" s="7" t="str">
        <f t="shared" si="18"/>
        <v>film &amp; video</v>
      </c>
      <c r="T312" t="str">
        <f t="shared" si="19"/>
        <v>documentary</v>
      </c>
      <c r="U312">
        <f>YEAR(Table1[[#This Row],[Date Created Conversion]])</f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1">
        <f>(((J313/60)/60)/24)+DATE(1970,1,1)+(-5/24)</f>
        <v>40868.011481481481</v>
      </c>
      <c r="L313" s="11">
        <f>(((I313/60)/60)/24)+DATE(1970,1,1)+(-5/24)</f>
        <v>40909.124305555553</v>
      </c>
      <c r="M313" t="b">
        <v>1</v>
      </c>
      <c r="N313">
        <v>150</v>
      </c>
      <c r="O313" t="b">
        <v>1</v>
      </c>
      <c r="P313" t="s">
        <v>8269</v>
      </c>
      <c r="Q313" s="5">
        <f t="shared" si="16"/>
        <v>1.0410165</v>
      </c>
      <c r="R313" s="6">
        <f t="shared" si="17"/>
        <v>138.8022</v>
      </c>
      <c r="S313" s="7" t="str">
        <f t="shared" si="18"/>
        <v>film &amp; video</v>
      </c>
      <c r="T313" t="str">
        <f t="shared" si="19"/>
        <v>documentary</v>
      </c>
      <c r="U313">
        <f>YEAR(Table1[[#This Row],[Date Created Conversion]])</f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1">
        <f>(((J314/60)/60)/24)+DATE(1970,1,1)+(-5/24)</f>
        <v>41348.669351851851</v>
      </c>
      <c r="L314" s="11">
        <f>(((I314/60)/60)/24)+DATE(1970,1,1)+(-5/24)</f>
        <v>41378.669351851851</v>
      </c>
      <c r="M314" t="b">
        <v>1</v>
      </c>
      <c r="N314">
        <v>146</v>
      </c>
      <c r="O314" t="b">
        <v>1</v>
      </c>
      <c r="P314" t="s">
        <v>8269</v>
      </c>
      <c r="Q314" s="5">
        <f t="shared" si="16"/>
        <v>1.1187499999999999</v>
      </c>
      <c r="R314" s="6">
        <f t="shared" si="17"/>
        <v>61.301369863013697</v>
      </c>
      <c r="S314" s="7" t="str">
        <f t="shared" si="18"/>
        <v>film &amp; video</v>
      </c>
      <c r="T314" t="str">
        <f t="shared" si="19"/>
        <v>documentary</v>
      </c>
      <c r="U314">
        <f>YEAR(Table1[[#This Row],[Date Created Conversion]])</f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1">
        <f>(((J315/60)/60)/24)+DATE(1970,1,1)+(-5/24)</f>
        <v>40357.019606481481</v>
      </c>
      <c r="L315" s="11">
        <f>(((I315/60)/60)/24)+DATE(1970,1,1)+(-5/24)</f>
        <v>40401.457638888889</v>
      </c>
      <c r="M315" t="b">
        <v>1</v>
      </c>
      <c r="N315">
        <v>222</v>
      </c>
      <c r="O315" t="b">
        <v>1</v>
      </c>
      <c r="P315" t="s">
        <v>8269</v>
      </c>
      <c r="Q315" s="5">
        <f t="shared" si="16"/>
        <v>1.0473529411764706</v>
      </c>
      <c r="R315" s="6">
        <f t="shared" si="17"/>
        <v>80.202702702702709</v>
      </c>
      <c r="S315" s="7" t="str">
        <f t="shared" si="18"/>
        <v>film &amp; video</v>
      </c>
      <c r="T315" t="str">
        <f t="shared" si="19"/>
        <v>documentary</v>
      </c>
      <c r="U315">
        <f>YEAR(Table1[[#This Row],[Date Created Conversion]])</f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1">
        <f>(((J316/60)/60)/24)+DATE(1970,1,1)+(-5/24)</f>
        <v>41304.624861111108</v>
      </c>
      <c r="L316" s="11">
        <f>(((I316/60)/60)/24)+DATE(1970,1,1)+(-5/24)</f>
        <v>41334.624861111108</v>
      </c>
      <c r="M316" t="b">
        <v>1</v>
      </c>
      <c r="N316">
        <v>120</v>
      </c>
      <c r="O316" t="b">
        <v>1</v>
      </c>
      <c r="P316" t="s">
        <v>8269</v>
      </c>
      <c r="Q316" s="5">
        <f t="shared" si="16"/>
        <v>3.8515000000000001</v>
      </c>
      <c r="R316" s="6">
        <f t="shared" si="17"/>
        <v>32.095833333333331</v>
      </c>
      <c r="S316" s="7" t="str">
        <f t="shared" si="18"/>
        <v>film &amp; video</v>
      </c>
      <c r="T316" t="str">
        <f t="shared" si="19"/>
        <v>documentary</v>
      </c>
      <c r="U316">
        <f>YEAR(Table1[[#This Row],[Date Created Conversion]])</f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1">
        <f>(((J317/60)/60)/24)+DATE(1970,1,1)+(-5/24)</f>
        <v>41113.564050925925</v>
      </c>
      <c r="L317" s="11">
        <f>(((I317/60)/60)/24)+DATE(1970,1,1)+(-5/24)</f>
        <v>41143.564050925925</v>
      </c>
      <c r="M317" t="b">
        <v>1</v>
      </c>
      <c r="N317">
        <v>126</v>
      </c>
      <c r="O317" t="b">
        <v>1</v>
      </c>
      <c r="P317" t="s">
        <v>8269</v>
      </c>
      <c r="Q317" s="5">
        <f t="shared" si="16"/>
        <v>1.01248</v>
      </c>
      <c r="R317" s="6">
        <f t="shared" si="17"/>
        <v>200.88888888888889</v>
      </c>
      <c r="S317" s="7" t="str">
        <f t="shared" si="18"/>
        <v>film &amp; video</v>
      </c>
      <c r="T317" t="str">
        <f t="shared" si="19"/>
        <v>documentary</v>
      </c>
      <c r="U317">
        <f>YEAR(Table1[[#This Row],[Date Created Conversion]])</f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1">
        <f>(((J318/60)/60)/24)+DATE(1970,1,1)+(-5/24)</f>
        <v>41950.715243055551</v>
      </c>
      <c r="L318" s="11">
        <f>(((I318/60)/60)/24)+DATE(1970,1,1)+(-5/24)</f>
        <v>41983.999305555553</v>
      </c>
      <c r="M318" t="b">
        <v>1</v>
      </c>
      <c r="N318">
        <v>158</v>
      </c>
      <c r="O318" t="b">
        <v>1</v>
      </c>
      <c r="P318" t="s">
        <v>8269</v>
      </c>
      <c r="Q318" s="5">
        <f t="shared" si="16"/>
        <v>1.1377333333333333</v>
      </c>
      <c r="R318" s="6">
        <f t="shared" si="17"/>
        <v>108.01265822784811</v>
      </c>
      <c r="S318" s="7" t="str">
        <f t="shared" si="18"/>
        <v>film &amp; video</v>
      </c>
      <c r="T318" t="str">
        <f t="shared" si="19"/>
        <v>documentary</v>
      </c>
      <c r="U318">
        <f>YEAR(Table1[[#This Row],[Date Created Conversion]])</f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1">
        <f>(((J319/60)/60)/24)+DATE(1970,1,1)+(-5/24)</f>
        <v>41589.468553240738</v>
      </c>
      <c r="L319" s="11">
        <f>(((I319/60)/60)/24)+DATE(1970,1,1)+(-5/24)</f>
        <v>41619.468553240738</v>
      </c>
      <c r="M319" t="b">
        <v>1</v>
      </c>
      <c r="N319">
        <v>316</v>
      </c>
      <c r="O319" t="b">
        <v>1</v>
      </c>
      <c r="P319" t="s">
        <v>8269</v>
      </c>
      <c r="Q319" s="5">
        <f t="shared" si="16"/>
        <v>1.0080333333333333</v>
      </c>
      <c r="R319" s="6">
        <f t="shared" si="17"/>
        <v>95.699367088607602</v>
      </c>
      <c r="S319" s="7" t="str">
        <f t="shared" si="18"/>
        <v>film &amp; video</v>
      </c>
      <c r="T319" t="str">
        <f t="shared" si="19"/>
        <v>documentary</v>
      </c>
      <c r="U319">
        <f>YEAR(Table1[[#This Row],[Date Created Conversion]])</f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1">
        <f>(((J320/60)/60)/24)+DATE(1970,1,1)+(-5/24)</f>
        <v>41329.830451388887</v>
      </c>
      <c r="L320" s="11">
        <f>(((I320/60)/60)/24)+DATE(1970,1,1)+(-5/24)</f>
        <v>41359.788784722223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16"/>
        <v>2.8332000000000002</v>
      </c>
      <c r="R320" s="6">
        <f t="shared" si="17"/>
        <v>49.880281690140848</v>
      </c>
      <c r="S320" s="7" t="str">
        <f t="shared" si="18"/>
        <v>film &amp; video</v>
      </c>
      <c r="T320" t="str">
        <f t="shared" si="19"/>
        <v>documentary</v>
      </c>
      <c r="U320">
        <f>YEAR(Table1[[#This Row],[Date Created Conversion]])</f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1">
        <f>(((J321/60)/60)/24)+DATE(1970,1,1)+(-5/24)</f>
        <v>40123.629965277774</v>
      </c>
      <c r="L321" s="11">
        <f>(((I321/60)/60)/24)+DATE(1970,1,1)+(-5/24)</f>
        <v>40211.124305555553</v>
      </c>
      <c r="M321" t="b">
        <v>1</v>
      </c>
      <c r="N321">
        <v>51</v>
      </c>
      <c r="O321" t="b">
        <v>1</v>
      </c>
      <c r="P321" t="s">
        <v>8269</v>
      </c>
      <c r="Q321" s="5">
        <f t="shared" si="16"/>
        <v>1.1268</v>
      </c>
      <c r="R321" s="6">
        <f t="shared" si="17"/>
        <v>110.47058823529412</v>
      </c>
      <c r="S321" s="7" t="str">
        <f t="shared" si="18"/>
        <v>film &amp; video</v>
      </c>
      <c r="T321" t="str">
        <f t="shared" si="19"/>
        <v>documentary</v>
      </c>
      <c r="U321">
        <f>YEAR(Table1[[#This Row],[Date Created Conversion]])</f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1">
        <f>(((J322/60)/60)/24)+DATE(1970,1,1)+(-5/24)</f>
        <v>42331.34297453703</v>
      </c>
      <c r="L322" s="11">
        <f>(((I322/60)/60)/24)+DATE(1970,1,1)+(-5/24)</f>
        <v>42360.749999999993</v>
      </c>
      <c r="M322" t="b">
        <v>1</v>
      </c>
      <c r="N322">
        <v>158</v>
      </c>
      <c r="O322" t="b">
        <v>1</v>
      </c>
      <c r="P322" t="s">
        <v>8269</v>
      </c>
      <c r="Q322" s="5">
        <f t="shared" si="16"/>
        <v>1.0658000000000001</v>
      </c>
      <c r="R322" s="6">
        <f t="shared" si="17"/>
        <v>134.91139240506328</v>
      </c>
      <c r="S322" s="7" t="str">
        <f t="shared" si="18"/>
        <v>film &amp; video</v>
      </c>
      <c r="T322" t="str">
        <f t="shared" si="19"/>
        <v>documentary</v>
      </c>
      <c r="U322">
        <f>YEAR(Table1[[#This Row],[Date Created Conversion]])</f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1">
        <f>(((J323/60)/60)/24)+DATE(1970,1,1)+(-5/24)</f>
        <v>42647.238263888888</v>
      </c>
      <c r="L323" s="11">
        <f>(((I323/60)/60)/24)+DATE(1970,1,1)+(-5/24)</f>
        <v>42682.27993055556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20">E323/D323</f>
        <v>1.0266285714285714</v>
      </c>
      <c r="R323" s="6">
        <f t="shared" ref="R323:R386" si="21">E323/N323</f>
        <v>106.62314540059347</v>
      </c>
      <c r="S323" s="7" t="str">
        <f t="shared" ref="S323:S386" si="22">LEFT(P323, SEARCH("/",P323,1)-1)</f>
        <v>film &amp; video</v>
      </c>
      <c r="T323" t="str">
        <f t="shared" ref="T323:T386" si="23">RIGHT(P323,LEN(P323)-SEARCH("/",P323,1))</f>
        <v>documentary</v>
      </c>
      <c r="U323">
        <f>YEAR(Table1[[#This Row],[Date Created Conversion]])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1">
        <f>(((J324/60)/60)/24)+DATE(1970,1,1)+(-5/24)</f>
        <v>42473.361666666664</v>
      </c>
      <c r="L324" s="11">
        <f>(((I324/60)/60)/24)+DATE(1970,1,1)+(-5/24)</f>
        <v>42503.361666666664</v>
      </c>
      <c r="M324" t="b">
        <v>1</v>
      </c>
      <c r="N324">
        <v>186</v>
      </c>
      <c r="O324" t="b">
        <v>1</v>
      </c>
      <c r="P324" t="s">
        <v>8269</v>
      </c>
      <c r="Q324" s="5">
        <f t="shared" si="20"/>
        <v>1.0791200000000001</v>
      </c>
      <c r="R324" s="6">
        <f t="shared" si="21"/>
        <v>145.04301075268816</v>
      </c>
      <c r="S324" s="7" t="str">
        <f t="shared" si="22"/>
        <v>film &amp; video</v>
      </c>
      <c r="T324" t="str">
        <f t="shared" si="23"/>
        <v>documentary</v>
      </c>
      <c r="U324">
        <f>YEAR(Table1[[#This Row],[Date Created Conversion]])</f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1">
        <f>(((J325/60)/60)/24)+DATE(1970,1,1)+(-5/24)</f>
        <v>42697.113032407404</v>
      </c>
      <c r="L325" s="11">
        <f>(((I325/60)/60)/24)+DATE(1970,1,1)+(-5/24)</f>
        <v>42725.124305555553</v>
      </c>
      <c r="M325" t="b">
        <v>1</v>
      </c>
      <c r="N325">
        <v>58</v>
      </c>
      <c r="O325" t="b">
        <v>1</v>
      </c>
      <c r="P325" t="s">
        <v>8269</v>
      </c>
      <c r="Q325" s="5">
        <f t="shared" si="20"/>
        <v>1.2307407407407407</v>
      </c>
      <c r="R325" s="6">
        <f t="shared" si="21"/>
        <v>114.58620689655173</v>
      </c>
      <c r="S325" s="7" t="str">
        <f t="shared" si="22"/>
        <v>film &amp; video</v>
      </c>
      <c r="T325" t="str">
        <f t="shared" si="23"/>
        <v>documentary</v>
      </c>
      <c r="U325">
        <f>YEAR(Table1[[#This Row],[Date Created Conversion]])</f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1">
        <f>(((J326/60)/60)/24)+DATE(1970,1,1)+(-5/24)</f>
        <v>42184.417916666665</v>
      </c>
      <c r="L326" s="11">
        <f>(((I326/60)/60)/24)+DATE(1970,1,1)+(-5/24)</f>
        <v>42217.417916666665</v>
      </c>
      <c r="M326" t="b">
        <v>1</v>
      </c>
      <c r="N326">
        <v>82</v>
      </c>
      <c r="O326" t="b">
        <v>1</v>
      </c>
      <c r="P326" t="s">
        <v>8269</v>
      </c>
      <c r="Q326" s="5">
        <f t="shared" si="20"/>
        <v>1.016</v>
      </c>
      <c r="R326" s="6">
        <f t="shared" si="21"/>
        <v>105.3170731707317</v>
      </c>
      <c r="S326" s="7" t="str">
        <f t="shared" si="22"/>
        <v>film &amp; video</v>
      </c>
      <c r="T326" t="str">
        <f t="shared" si="23"/>
        <v>documentary</v>
      </c>
      <c r="U326">
        <f>YEAR(Table1[[#This Row],[Date Created Conversion]])</f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1">
        <f>(((J327/60)/60)/24)+DATE(1970,1,1)+(-5/24)</f>
        <v>42688.979548611103</v>
      </c>
      <c r="L327" s="11">
        <f>(((I327/60)/60)/24)+DATE(1970,1,1)+(-5/24)</f>
        <v>42723.979548611103</v>
      </c>
      <c r="M327" t="b">
        <v>1</v>
      </c>
      <c r="N327">
        <v>736</v>
      </c>
      <c r="O327" t="b">
        <v>1</v>
      </c>
      <c r="P327" t="s">
        <v>8269</v>
      </c>
      <c r="Q327" s="5">
        <f t="shared" si="20"/>
        <v>1.04396</v>
      </c>
      <c r="R327" s="6">
        <f t="shared" si="21"/>
        <v>70.921195652173907</v>
      </c>
      <c r="S327" s="7" t="str">
        <f t="shared" si="22"/>
        <v>film &amp; video</v>
      </c>
      <c r="T327" t="str">
        <f t="shared" si="23"/>
        <v>documentary</v>
      </c>
      <c r="U327">
        <f>YEAR(Table1[[#This Row],[Date Created Conversion]])</f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1">
        <f>(((J328/60)/60)/24)+DATE(1970,1,1)+(-5/24)</f>
        <v>42775.106550925928</v>
      </c>
      <c r="L328" s="11">
        <f>(((I328/60)/60)/24)+DATE(1970,1,1)+(-5/24)</f>
        <v>42808.747916666667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0"/>
        <v>1.1292973333333334</v>
      </c>
      <c r="R328" s="6">
        <f t="shared" si="21"/>
        <v>147.17167680278018</v>
      </c>
      <c r="S328" s="7" t="str">
        <f t="shared" si="22"/>
        <v>film &amp; video</v>
      </c>
      <c r="T328" t="str">
        <f t="shared" si="23"/>
        <v>documentary</v>
      </c>
      <c r="U328">
        <f>YEAR(Table1[[#This Row],[Date Created Conversion]])</f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1">
        <f>(((J329/60)/60)/24)+DATE(1970,1,1)+(-5/24)</f>
        <v>42058.026956018519</v>
      </c>
      <c r="L329" s="11">
        <f>(((I329/60)/60)/24)+DATE(1970,1,1)+(-5/24)</f>
        <v>42085.124999999993</v>
      </c>
      <c r="M329" t="b">
        <v>1</v>
      </c>
      <c r="N329">
        <v>34</v>
      </c>
      <c r="O329" t="b">
        <v>1</v>
      </c>
      <c r="P329" t="s">
        <v>8269</v>
      </c>
      <c r="Q329" s="5">
        <f t="shared" si="20"/>
        <v>1.3640000000000001</v>
      </c>
      <c r="R329" s="6">
        <f t="shared" si="21"/>
        <v>160.47058823529412</v>
      </c>
      <c r="S329" s="7" t="str">
        <f t="shared" si="22"/>
        <v>film &amp; video</v>
      </c>
      <c r="T329" t="str">
        <f t="shared" si="23"/>
        <v>documentary</v>
      </c>
      <c r="U329">
        <f>YEAR(Table1[[#This Row],[Date Created Conversion]])</f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1">
        <f>(((J330/60)/60)/24)+DATE(1970,1,1)+(-5/24)</f>
        <v>42278.738287037035</v>
      </c>
      <c r="L330" s="11">
        <f>(((I330/60)/60)/24)+DATE(1970,1,1)+(-5/24)</f>
        <v>42308.958333333336</v>
      </c>
      <c r="M330" t="b">
        <v>1</v>
      </c>
      <c r="N330">
        <v>498</v>
      </c>
      <c r="O330" t="b">
        <v>1</v>
      </c>
      <c r="P330" t="s">
        <v>8269</v>
      </c>
      <c r="Q330" s="5">
        <f t="shared" si="20"/>
        <v>1.036144</v>
      </c>
      <c r="R330" s="6">
        <f t="shared" si="21"/>
        <v>156.04578313253012</v>
      </c>
      <c r="S330" s="7" t="str">
        <f t="shared" si="22"/>
        <v>film &amp; video</v>
      </c>
      <c r="T330" t="str">
        <f t="shared" si="23"/>
        <v>documentary</v>
      </c>
      <c r="U330">
        <f>YEAR(Table1[[#This Row],[Date Created Conversion]])</f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1">
        <f>(((J331/60)/60)/24)+DATE(1970,1,1)+(-5/24)</f>
        <v>42291.258414351854</v>
      </c>
      <c r="L331" s="11">
        <f>(((I331/60)/60)/24)+DATE(1970,1,1)+(-5/24)</f>
        <v>42314.958333333336</v>
      </c>
      <c r="M331" t="b">
        <v>1</v>
      </c>
      <c r="N331">
        <v>167</v>
      </c>
      <c r="O331" t="b">
        <v>1</v>
      </c>
      <c r="P331" t="s">
        <v>8269</v>
      </c>
      <c r="Q331" s="5">
        <f t="shared" si="20"/>
        <v>1.0549999999999999</v>
      </c>
      <c r="R331" s="6">
        <f t="shared" si="21"/>
        <v>63.17365269461078</v>
      </c>
      <c r="S331" s="7" t="str">
        <f t="shared" si="22"/>
        <v>film &amp; video</v>
      </c>
      <c r="T331" t="str">
        <f t="shared" si="23"/>
        <v>documentary</v>
      </c>
      <c r="U331">
        <f>YEAR(Table1[[#This Row],[Date Created Conversion]])</f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1">
        <f>(((J332/60)/60)/24)+DATE(1970,1,1)+(-5/24)</f>
        <v>41379.307442129626</v>
      </c>
      <c r="L332" s="11">
        <f>(((I332/60)/60)/24)+DATE(1970,1,1)+(-5/24)</f>
        <v>41410.957638888889</v>
      </c>
      <c r="M332" t="b">
        <v>1</v>
      </c>
      <c r="N332">
        <v>340</v>
      </c>
      <c r="O332" t="b">
        <v>1</v>
      </c>
      <c r="P332" t="s">
        <v>8269</v>
      </c>
      <c r="Q332" s="5">
        <f t="shared" si="20"/>
        <v>1.0182857142857142</v>
      </c>
      <c r="R332" s="6">
        <f t="shared" si="21"/>
        <v>104.82352941176471</v>
      </c>
      <c r="S332" s="7" t="str">
        <f t="shared" si="22"/>
        <v>film &amp; video</v>
      </c>
      <c r="T332" t="str">
        <f t="shared" si="23"/>
        <v>documentary</v>
      </c>
      <c r="U332">
        <f>YEAR(Table1[[#This Row],[Date Created Conversion]])</f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1">
        <f>(((J333/60)/60)/24)+DATE(1970,1,1)+(-5/24)</f>
        <v>42507.373078703698</v>
      </c>
      <c r="L333" s="11">
        <f>(((I333/60)/60)/24)+DATE(1970,1,1)+(-5/24)</f>
        <v>42538.373078703698</v>
      </c>
      <c r="M333" t="b">
        <v>1</v>
      </c>
      <c r="N333">
        <v>438</v>
      </c>
      <c r="O333" t="b">
        <v>1</v>
      </c>
      <c r="P333" t="s">
        <v>8269</v>
      </c>
      <c r="Q333" s="5">
        <f t="shared" si="20"/>
        <v>1.0660499999999999</v>
      </c>
      <c r="R333" s="6">
        <f t="shared" si="21"/>
        <v>97.356164383561648</v>
      </c>
      <c r="S333" s="7" t="str">
        <f t="shared" si="22"/>
        <v>film &amp; video</v>
      </c>
      <c r="T333" t="str">
        <f t="shared" si="23"/>
        <v>documentary</v>
      </c>
      <c r="U333">
        <f>YEAR(Table1[[#This Row],[Date Created Conversion]])</f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1">
        <f>(((J334/60)/60)/24)+DATE(1970,1,1)+(-5/24)</f>
        <v>42263.471956018511</v>
      </c>
      <c r="L334" s="11">
        <f>(((I334/60)/60)/24)+DATE(1970,1,1)+(-5/24)</f>
        <v>42305.124999999993</v>
      </c>
      <c r="M334" t="b">
        <v>1</v>
      </c>
      <c r="N334">
        <v>555</v>
      </c>
      <c r="O334" t="b">
        <v>1</v>
      </c>
      <c r="P334" t="s">
        <v>8269</v>
      </c>
      <c r="Q334" s="5">
        <f t="shared" si="20"/>
        <v>1.13015</v>
      </c>
      <c r="R334" s="6">
        <f t="shared" si="21"/>
        <v>203.63063063063063</v>
      </c>
      <c r="S334" s="7" t="str">
        <f t="shared" si="22"/>
        <v>film &amp; video</v>
      </c>
      <c r="T334" t="str">
        <f t="shared" si="23"/>
        <v>documentary</v>
      </c>
      <c r="U334">
        <f>YEAR(Table1[[#This Row],[Date Created Conversion]])</f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1">
        <f>(((J335/60)/60)/24)+DATE(1970,1,1)+(-5/24)</f>
        <v>42437.428136574068</v>
      </c>
      <c r="L335" s="11">
        <f>(((I335/60)/60)/24)+DATE(1970,1,1)+(-5/24)</f>
        <v>42467.386469907404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20"/>
        <v>1.252275</v>
      </c>
      <c r="R335" s="6">
        <f t="shared" si="21"/>
        <v>188.31203007518798</v>
      </c>
      <c r="S335" s="7" t="str">
        <f t="shared" si="22"/>
        <v>film &amp; video</v>
      </c>
      <c r="T335" t="str">
        <f t="shared" si="23"/>
        <v>documentary</v>
      </c>
      <c r="U335">
        <f>YEAR(Table1[[#This Row],[Date Created Conversion]])</f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1">
        <f>(((J336/60)/60)/24)+DATE(1970,1,1)+(-5/24)</f>
        <v>42101.474039351851</v>
      </c>
      <c r="L336" s="11">
        <f>(((I336/60)/60)/24)+DATE(1970,1,1)+(-5/24)</f>
        <v>42139.583333333336</v>
      </c>
      <c r="M336" t="b">
        <v>1</v>
      </c>
      <c r="N336">
        <v>69</v>
      </c>
      <c r="O336" t="b">
        <v>1</v>
      </c>
      <c r="P336" t="s">
        <v>8269</v>
      </c>
      <c r="Q336" s="5">
        <f t="shared" si="20"/>
        <v>1.0119</v>
      </c>
      <c r="R336" s="6">
        <f t="shared" si="21"/>
        <v>146.65217391304347</v>
      </c>
      <c r="S336" s="7" t="str">
        <f t="shared" si="22"/>
        <v>film &amp; video</v>
      </c>
      <c r="T336" t="str">
        <f t="shared" si="23"/>
        <v>documentary</v>
      </c>
      <c r="U336">
        <f>YEAR(Table1[[#This Row],[Date Created Conversion]])</f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1">
        <f>(((J337/60)/60)/24)+DATE(1970,1,1)+(-5/24)</f>
        <v>42101.529108796291</v>
      </c>
      <c r="L337" s="11">
        <f>(((I337/60)/60)/24)+DATE(1970,1,1)+(-5/24)</f>
        <v>42132.708333333336</v>
      </c>
      <c r="M337" t="b">
        <v>1</v>
      </c>
      <c r="N337">
        <v>80</v>
      </c>
      <c r="O337" t="b">
        <v>1</v>
      </c>
      <c r="P337" t="s">
        <v>8269</v>
      </c>
      <c r="Q337" s="5">
        <f t="shared" si="20"/>
        <v>1.0276470588235294</v>
      </c>
      <c r="R337" s="6">
        <f t="shared" si="21"/>
        <v>109.1875</v>
      </c>
      <c r="S337" s="7" t="str">
        <f t="shared" si="22"/>
        <v>film &amp; video</v>
      </c>
      <c r="T337" t="str">
        <f t="shared" si="23"/>
        <v>documentary</v>
      </c>
      <c r="U337">
        <f>YEAR(Table1[[#This Row],[Date Created Conversion]])</f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1">
        <f>(((J338/60)/60)/24)+DATE(1970,1,1)+(-5/24)</f>
        <v>42291.387939814813</v>
      </c>
      <c r="L338" s="11">
        <f>(((I338/60)/60)/24)+DATE(1970,1,1)+(-5/24)</f>
        <v>42321.429606481477</v>
      </c>
      <c r="M338" t="b">
        <v>1</v>
      </c>
      <c r="N338">
        <v>493</v>
      </c>
      <c r="O338" t="b">
        <v>1</v>
      </c>
      <c r="P338" t="s">
        <v>8269</v>
      </c>
      <c r="Q338" s="5">
        <f t="shared" si="20"/>
        <v>1.1683911999999999</v>
      </c>
      <c r="R338" s="6">
        <f t="shared" si="21"/>
        <v>59.249046653144013</v>
      </c>
      <c r="S338" s="7" t="str">
        <f t="shared" si="22"/>
        <v>film &amp; video</v>
      </c>
      <c r="T338" t="str">
        <f t="shared" si="23"/>
        <v>documentary</v>
      </c>
      <c r="U338">
        <f>YEAR(Table1[[#This Row],[Date Created Conversion]])</f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1">
        <f>(((J339/60)/60)/24)+DATE(1970,1,1)+(-5/24)</f>
        <v>42046.920231481483</v>
      </c>
      <c r="L339" s="11">
        <f>(((I339/60)/60)/24)+DATE(1970,1,1)+(-5/24)</f>
        <v>42076.878564814811</v>
      </c>
      <c r="M339" t="b">
        <v>1</v>
      </c>
      <c r="N339">
        <v>31</v>
      </c>
      <c r="O339" t="b">
        <v>1</v>
      </c>
      <c r="P339" t="s">
        <v>8269</v>
      </c>
      <c r="Q339" s="5">
        <f t="shared" si="20"/>
        <v>1.0116833333333335</v>
      </c>
      <c r="R339" s="6">
        <f t="shared" si="21"/>
        <v>97.904838709677421</v>
      </c>
      <c r="S339" s="7" t="str">
        <f t="shared" si="22"/>
        <v>film &amp; video</v>
      </c>
      <c r="T339" t="str">
        <f t="shared" si="23"/>
        <v>documentary</v>
      </c>
      <c r="U339">
        <f>YEAR(Table1[[#This Row],[Date Created Conversion]])</f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1">
        <f>(((J340/60)/60)/24)+DATE(1970,1,1)+(-5/24)</f>
        <v>42559.547337962962</v>
      </c>
      <c r="L340" s="11">
        <f>(((I340/60)/60)/24)+DATE(1970,1,1)+(-5/24)</f>
        <v>42615.833333333336</v>
      </c>
      <c r="M340" t="b">
        <v>1</v>
      </c>
      <c r="N340">
        <v>236</v>
      </c>
      <c r="O340" t="b">
        <v>1</v>
      </c>
      <c r="P340" t="s">
        <v>8269</v>
      </c>
      <c r="Q340" s="5">
        <f t="shared" si="20"/>
        <v>1.1013360000000001</v>
      </c>
      <c r="R340" s="6">
        <f t="shared" si="21"/>
        <v>70.000169491525426</v>
      </c>
      <c r="S340" s="7" t="str">
        <f t="shared" si="22"/>
        <v>film &amp; video</v>
      </c>
      <c r="T340" t="str">
        <f t="shared" si="23"/>
        <v>documentary</v>
      </c>
      <c r="U340">
        <f>YEAR(Table1[[#This Row],[Date Created Conversion]])</f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1">
        <f>(((J341/60)/60)/24)+DATE(1970,1,1)+(-5/24)</f>
        <v>42093.551712962959</v>
      </c>
      <c r="L341" s="11">
        <f>(((I341/60)/60)/24)+DATE(1970,1,1)+(-5/24)</f>
        <v>42123.551712962959</v>
      </c>
      <c r="M341" t="b">
        <v>1</v>
      </c>
      <c r="N341">
        <v>89</v>
      </c>
      <c r="O341" t="b">
        <v>1</v>
      </c>
      <c r="P341" t="s">
        <v>8269</v>
      </c>
      <c r="Q341" s="5">
        <f t="shared" si="20"/>
        <v>1.0808333333333333</v>
      </c>
      <c r="R341" s="6">
        <f t="shared" si="21"/>
        <v>72.865168539325836</v>
      </c>
      <c r="S341" s="7" t="str">
        <f t="shared" si="22"/>
        <v>film &amp; video</v>
      </c>
      <c r="T341" t="str">
        <f t="shared" si="23"/>
        <v>documentary</v>
      </c>
      <c r="U341">
        <f>YEAR(Table1[[#This Row],[Date Created Conversion]])</f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1">
        <f>(((J342/60)/60)/24)+DATE(1970,1,1)+(-5/24)</f>
        <v>42772.460729166669</v>
      </c>
      <c r="L342" s="11">
        <f>(((I342/60)/60)/24)+DATE(1970,1,1)+(-5/24)</f>
        <v>42802.666666666664</v>
      </c>
      <c r="M342" t="b">
        <v>1</v>
      </c>
      <c r="N342">
        <v>299</v>
      </c>
      <c r="O342" t="b">
        <v>1</v>
      </c>
      <c r="P342" t="s">
        <v>8269</v>
      </c>
      <c r="Q342" s="5">
        <f t="shared" si="20"/>
        <v>1.2502285714285715</v>
      </c>
      <c r="R342" s="6">
        <f t="shared" si="21"/>
        <v>146.34782608695653</v>
      </c>
      <c r="S342" s="7" t="str">
        <f t="shared" si="22"/>
        <v>film &amp; video</v>
      </c>
      <c r="T342" t="str">
        <f t="shared" si="23"/>
        <v>documentary</v>
      </c>
      <c r="U342">
        <f>YEAR(Table1[[#This Row],[Date Created Conversion]])</f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1">
        <f>(((J343/60)/60)/24)+DATE(1970,1,1)+(-5/24)</f>
        <v>41894.671273148146</v>
      </c>
      <c r="L343" s="11">
        <f>(((I343/60)/60)/24)+DATE(1970,1,1)+(-5/24)</f>
        <v>41912.957638888889</v>
      </c>
      <c r="M343" t="b">
        <v>1</v>
      </c>
      <c r="N343">
        <v>55</v>
      </c>
      <c r="O343" t="b">
        <v>1</v>
      </c>
      <c r="P343" t="s">
        <v>8269</v>
      </c>
      <c r="Q343" s="5">
        <f t="shared" si="20"/>
        <v>1.0671428571428572</v>
      </c>
      <c r="R343" s="6">
        <f t="shared" si="21"/>
        <v>67.909090909090907</v>
      </c>
      <c r="S343" s="7" t="str">
        <f t="shared" si="22"/>
        <v>film &amp; video</v>
      </c>
      <c r="T343" t="str">
        <f t="shared" si="23"/>
        <v>documentary</v>
      </c>
      <c r="U343">
        <f>YEAR(Table1[[#This Row],[Date Created Conversion]])</f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1">
        <f>(((J344/60)/60)/24)+DATE(1970,1,1)+(-5/24)</f>
        <v>42459.572511574072</v>
      </c>
      <c r="L344" s="11">
        <f>(((I344/60)/60)/24)+DATE(1970,1,1)+(-5/24)</f>
        <v>42489.572511574072</v>
      </c>
      <c r="M344" t="b">
        <v>1</v>
      </c>
      <c r="N344">
        <v>325</v>
      </c>
      <c r="O344" t="b">
        <v>1</v>
      </c>
      <c r="P344" t="s">
        <v>8269</v>
      </c>
      <c r="Q344" s="5">
        <f t="shared" si="20"/>
        <v>1.0036639999999999</v>
      </c>
      <c r="R344" s="6">
        <f t="shared" si="21"/>
        <v>169.85083076923075</v>
      </c>
      <c r="S344" s="7" t="str">
        <f t="shared" si="22"/>
        <v>film &amp; video</v>
      </c>
      <c r="T344" t="str">
        <f t="shared" si="23"/>
        <v>documentary</v>
      </c>
      <c r="U344">
        <f>YEAR(Table1[[#This Row],[Date Created Conversion]])</f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1">
        <f>(((J345/60)/60)/24)+DATE(1970,1,1)+(-5/24)</f>
        <v>41926.529456018514</v>
      </c>
      <c r="L345" s="11">
        <f>(((I345/60)/60)/24)+DATE(1970,1,1)+(-5/24)</f>
        <v>41956.916666666664</v>
      </c>
      <c r="M345" t="b">
        <v>1</v>
      </c>
      <c r="N345">
        <v>524</v>
      </c>
      <c r="O345" t="b">
        <v>1</v>
      </c>
      <c r="P345" t="s">
        <v>8269</v>
      </c>
      <c r="Q345" s="5">
        <f t="shared" si="20"/>
        <v>1.0202863333333334</v>
      </c>
      <c r="R345" s="6">
        <f t="shared" si="21"/>
        <v>58.413339694656486</v>
      </c>
      <c r="S345" s="7" t="str">
        <f t="shared" si="22"/>
        <v>film &amp; video</v>
      </c>
      <c r="T345" t="str">
        <f t="shared" si="23"/>
        <v>documentary</v>
      </c>
      <c r="U345">
        <f>YEAR(Table1[[#This Row],[Date Created Conversion]])</f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1">
        <f>(((J346/60)/60)/24)+DATE(1970,1,1)+(-5/24)</f>
        <v>42111.762662037036</v>
      </c>
      <c r="L346" s="11">
        <f>(((I346/60)/60)/24)+DATE(1970,1,1)+(-5/24)</f>
        <v>42155.888888888883</v>
      </c>
      <c r="M346" t="b">
        <v>1</v>
      </c>
      <c r="N346">
        <v>285</v>
      </c>
      <c r="O346" t="b">
        <v>1</v>
      </c>
      <c r="P346" t="s">
        <v>8269</v>
      </c>
      <c r="Q346" s="5">
        <f t="shared" si="20"/>
        <v>1.0208358208955224</v>
      </c>
      <c r="R346" s="6">
        <f t="shared" si="21"/>
        <v>119.99298245614035</v>
      </c>
      <c r="S346" s="7" t="str">
        <f t="shared" si="22"/>
        <v>film &amp; video</v>
      </c>
      <c r="T346" t="str">
        <f t="shared" si="23"/>
        <v>documentary</v>
      </c>
      <c r="U346">
        <f>YEAR(Table1[[#This Row],[Date Created Conversion]])</f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1">
        <f>(((J347/60)/60)/24)+DATE(1970,1,1)+(-5/24)</f>
        <v>42114.735995370364</v>
      </c>
      <c r="L347" s="11">
        <f>(((I347/60)/60)/24)+DATE(1970,1,1)+(-5/24)</f>
        <v>42144.735995370364</v>
      </c>
      <c r="M347" t="b">
        <v>1</v>
      </c>
      <c r="N347">
        <v>179</v>
      </c>
      <c r="O347" t="b">
        <v>1</v>
      </c>
      <c r="P347" t="s">
        <v>8269</v>
      </c>
      <c r="Q347" s="5">
        <f t="shared" si="20"/>
        <v>1.2327586206896552</v>
      </c>
      <c r="R347" s="6">
        <f t="shared" si="21"/>
        <v>99.860335195530723</v>
      </c>
      <c r="S347" s="7" t="str">
        <f t="shared" si="22"/>
        <v>film &amp; video</v>
      </c>
      <c r="T347" t="str">
        <f t="shared" si="23"/>
        <v>documentary</v>
      </c>
      <c r="U347">
        <f>YEAR(Table1[[#This Row],[Date Created Conversion]])</f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1">
        <f>(((J348/60)/60)/24)+DATE(1970,1,1)+(-5/24)</f>
        <v>42261.291909722226</v>
      </c>
      <c r="L348" s="11">
        <f>(((I348/60)/60)/24)+DATE(1970,1,1)+(-5/24)</f>
        <v>42291.291909722226</v>
      </c>
      <c r="M348" t="b">
        <v>1</v>
      </c>
      <c r="N348">
        <v>188</v>
      </c>
      <c r="O348" t="b">
        <v>1</v>
      </c>
      <c r="P348" t="s">
        <v>8269</v>
      </c>
      <c r="Q348" s="5">
        <f t="shared" si="20"/>
        <v>1.7028880000000002</v>
      </c>
      <c r="R348" s="6">
        <f t="shared" si="21"/>
        <v>90.579148936170213</v>
      </c>
      <c r="S348" s="7" t="str">
        <f t="shared" si="22"/>
        <v>film &amp; video</v>
      </c>
      <c r="T348" t="str">
        <f t="shared" si="23"/>
        <v>documentary</v>
      </c>
      <c r="U348">
        <f>YEAR(Table1[[#This Row],[Date Created Conversion]])</f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1">
        <f>(((J349/60)/60)/24)+DATE(1970,1,1)+(-5/24)</f>
        <v>42292.287141203698</v>
      </c>
      <c r="L349" s="11">
        <f>(((I349/60)/60)/24)+DATE(1970,1,1)+(-5/24)</f>
        <v>42322.32880787037</v>
      </c>
      <c r="M349" t="b">
        <v>1</v>
      </c>
      <c r="N349">
        <v>379</v>
      </c>
      <c r="O349" t="b">
        <v>1</v>
      </c>
      <c r="P349" t="s">
        <v>8269</v>
      </c>
      <c r="Q349" s="5">
        <f t="shared" si="20"/>
        <v>1.1159049999999999</v>
      </c>
      <c r="R349" s="6">
        <f t="shared" si="21"/>
        <v>117.77361477572559</v>
      </c>
      <c r="S349" s="7" t="str">
        <f t="shared" si="22"/>
        <v>film &amp; video</v>
      </c>
      <c r="T349" t="str">
        <f t="shared" si="23"/>
        <v>documentary</v>
      </c>
      <c r="U349">
        <f>YEAR(Table1[[#This Row],[Date Created Conversion]])</f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1">
        <f>(((J350/60)/60)/24)+DATE(1970,1,1)+(-5/24)</f>
        <v>42207.378657407404</v>
      </c>
      <c r="L350" s="11">
        <f>(((I350/60)/60)/24)+DATE(1970,1,1)+(-5/24)</f>
        <v>42237.378657407404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0"/>
        <v>1.03</v>
      </c>
      <c r="R350" s="6">
        <f t="shared" si="21"/>
        <v>86.554621848739501</v>
      </c>
      <c r="S350" s="7" t="str">
        <f t="shared" si="22"/>
        <v>film &amp; video</v>
      </c>
      <c r="T350" t="str">
        <f t="shared" si="23"/>
        <v>documentary</v>
      </c>
      <c r="U350">
        <f>YEAR(Table1[[#This Row],[Date Created Conversion]])</f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1">
        <f>(((J351/60)/60)/24)+DATE(1970,1,1)+(-5/24)</f>
        <v>42760.290601851848</v>
      </c>
      <c r="L351" s="11">
        <f>(((I351/60)/60)/24)+DATE(1970,1,1)+(-5/24)</f>
        <v>42790.290601851848</v>
      </c>
      <c r="M351" t="b">
        <v>1</v>
      </c>
      <c r="N351">
        <v>167</v>
      </c>
      <c r="O351" t="b">
        <v>1</v>
      </c>
      <c r="P351" t="s">
        <v>8269</v>
      </c>
      <c r="Q351" s="5">
        <f t="shared" si="20"/>
        <v>1.0663570159857905</v>
      </c>
      <c r="R351" s="6">
        <f t="shared" si="21"/>
        <v>71.899281437125751</v>
      </c>
      <c r="S351" s="7" t="str">
        <f t="shared" si="22"/>
        <v>film &amp; video</v>
      </c>
      <c r="T351" t="str">
        <f t="shared" si="23"/>
        <v>documentary</v>
      </c>
      <c r="U351">
        <f>YEAR(Table1[[#This Row],[Date Created Conversion]])</f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1">
        <f>(((J352/60)/60)/24)+DATE(1970,1,1)+(-5/24)</f>
        <v>42585.857743055552</v>
      </c>
      <c r="L352" s="11">
        <f>(((I352/60)/60)/24)+DATE(1970,1,1)+(-5/24)</f>
        <v>42623.957638888889</v>
      </c>
      <c r="M352" t="b">
        <v>1</v>
      </c>
      <c r="N352">
        <v>221</v>
      </c>
      <c r="O352" t="b">
        <v>1</v>
      </c>
      <c r="P352" t="s">
        <v>8269</v>
      </c>
      <c r="Q352" s="5">
        <f t="shared" si="20"/>
        <v>1.1476</v>
      </c>
      <c r="R352" s="6">
        <f t="shared" si="21"/>
        <v>129.81900452488688</v>
      </c>
      <c r="S352" s="7" t="str">
        <f t="shared" si="22"/>
        <v>film &amp; video</v>
      </c>
      <c r="T352" t="str">
        <f t="shared" si="23"/>
        <v>documentary</v>
      </c>
      <c r="U352">
        <f>YEAR(Table1[[#This Row],[Date Created Conversion]])</f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1">
        <f>(((J353/60)/60)/24)+DATE(1970,1,1)+(-5/24)</f>
        <v>42427.75641203703</v>
      </c>
      <c r="L353" s="11">
        <f>(((I353/60)/60)/24)+DATE(1970,1,1)+(-5/24)</f>
        <v>42467.714745370373</v>
      </c>
      <c r="M353" t="b">
        <v>1</v>
      </c>
      <c r="N353">
        <v>964</v>
      </c>
      <c r="O353" t="b">
        <v>1</v>
      </c>
      <c r="P353" t="s">
        <v>8269</v>
      </c>
      <c r="Q353" s="5">
        <f t="shared" si="20"/>
        <v>1.2734117647058822</v>
      </c>
      <c r="R353" s="6">
        <f t="shared" si="21"/>
        <v>44.912863070539416</v>
      </c>
      <c r="S353" s="7" t="str">
        <f t="shared" si="22"/>
        <v>film &amp; video</v>
      </c>
      <c r="T353" t="str">
        <f t="shared" si="23"/>
        <v>documentary</v>
      </c>
      <c r="U353">
        <f>YEAR(Table1[[#This Row],[Date Created Conversion]])</f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1">
        <f>(((J354/60)/60)/24)+DATE(1970,1,1)+(-5/24)</f>
        <v>41889.959120370368</v>
      </c>
      <c r="L354" s="11">
        <f>(((I354/60)/60)/24)+DATE(1970,1,1)+(-5/24)</f>
        <v>41919.959120370368</v>
      </c>
      <c r="M354" t="b">
        <v>1</v>
      </c>
      <c r="N354">
        <v>286</v>
      </c>
      <c r="O354" t="b">
        <v>1</v>
      </c>
      <c r="P354" t="s">
        <v>8269</v>
      </c>
      <c r="Q354" s="5">
        <f t="shared" si="20"/>
        <v>1.1656</v>
      </c>
      <c r="R354" s="6">
        <f t="shared" si="21"/>
        <v>40.755244755244753</v>
      </c>
      <c r="S354" s="7" t="str">
        <f t="shared" si="22"/>
        <v>film &amp; video</v>
      </c>
      <c r="T354" t="str">
        <f t="shared" si="23"/>
        <v>documentary</v>
      </c>
      <c r="U354">
        <f>YEAR(Table1[[#This Row],[Date Created Conversion]])</f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1">
        <f>(((J355/60)/60)/24)+DATE(1970,1,1)+(-5/24)</f>
        <v>42297.583553240744</v>
      </c>
      <c r="L355" s="11">
        <f>(((I355/60)/60)/24)+DATE(1970,1,1)+(-5/24)</f>
        <v>42327.625219907401</v>
      </c>
      <c r="M355" t="b">
        <v>1</v>
      </c>
      <c r="N355">
        <v>613</v>
      </c>
      <c r="O355" t="b">
        <v>1</v>
      </c>
      <c r="P355" t="s">
        <v>8269</v>
      </c>
      <c r="Q355" s="5">
        <f t="shared" si="20"/>
        <v>1.0861819426615318</v>
      </c>
      <c r="R355" s="6">
        <f t="shared" si="21"/>
        <v>103.52394779771615</v>
      </c>
      <c r="S355" s="7" t="str">
        <f t="shared" si="22"/>
        <v>film &amp; video</v>
      </c>
      <c r="T355" t="str">
        <f t="shared" si="23"/>
        <v>documentary</v>
      </c>
      <c r="U355">
        <f>YEAR(Table1[[#This Row],[Date Created Conversion]])</f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1">
        <f>(((J356/60)/60)/24)+DATE(1970,1,1)+(-5/24)</f>
        <v>42438.619456018518</v>
      </c>
      <c r="L356" s="11">
        <f>(((I356/60)/60)/24)+DATE(1970,1,1)+(-5/24)</f>
        <v>42468.577789351846</v>
      </c>
      <c r="M356" t="b">
        <v>1</v>
      </c>
      <c r="N356">
        <v>29</v>
      </c>
      <c r="O356" t="b">
        <v>1</v>
      </c>
      <c r="P356" t="s">
        <v>8269</v>
      </c>
      <c r="Q356" s="5">
        <f t="shared" si="20"/>
        <v>1.0394285714285714</v>
      </c>
      <c r="R356" s="6">
        <f t="shared" si="21"/>
        <v>125.44827586206897</v>
      </c>
      <c r="S356" s="7" t="str">
        <f t="shared" si="22"/>
        <v>film &amp; video</v>
      </c>
      <c r="T356" t="str">
        <f t="shared" si="23"/>
        <v>documentary</v>
      </c>
      <c r="U356">
        <f>YEAR(Table1[[#This Row],[Date Created Conversion]])</f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1">
        <f>(((J357/60)/60)/24)+DATE(1970,1,1)+(-5/24)</f>
        <v>41943.0855787037</v>
      </c>
      <c r="L357" s="11">
        <f>(((I357/60)/60)/24)+DATE(1970,1,1)+(-5/24)</f>
        <v>41974.127245370364</v>
      </c>
      <c r="M357" t="b">
        <v>1</v>
      </c>
      <c r="N357">
        <v>165</v>
      </c>
      <c r="O357" t="b">
        <v>1</v>
      </c>
      <c r="P357" t="s">
        <v>8269</v>
      </c>
      <c r="Q357" s="5">
        <f t="shared" si="20"/>
        <v>1.1625714285714286</v>
      </c>
      <c r="R357" s="6">
        <f t="shared" si="21"/>
        <v>246.60606060606059</v>
      </c>
      <c r="S357" s="7" t="str">
        <f t="shared" si="22"/>
        <v>film &amp; video</v>
      </c>
      <c r="T357" t="str">
        <f t="shared" si="23"/>
        <v>documentary</v>
      </c>
      <c r="U357">
        <f>YEAR(Table1[[#This Row],[Date Created Conversion]])</f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1">
        <f>(((J358/60)/60)/24)+DATE(1970,1,1)+(-5/24)</f>
        <v>42415.594826388886</v>
      </c>
      <c r="L358" s="11">
        <f>(((I358/60)/60)/24)+DATE(1970,1,1)+(-5/24)</f>
        <v>42445.553159722222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20"/>
        <v>1.0269239999999999</v>
      </c>
      <c r="R358" s="6">
        <f t="shared" si="21"/>
        <v>79.401340206185566</v>
      </c>
      <c r="S358" s="7" t="str">
        <f t="shared" si="22"/>
        <v>film &amp; video</v>
      </c>
      <c r="T358" t="str">
        <f t="shared" si="23"/>
        <v>documentary</v>
      </c>
      <c r="U358">
        <f>YEAR(Table1[[#This Row],[Date Created Conversion]])</f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1">
        <f>(((J359/60)/60)/24)+DATE(1970,1,1)+(-5/24)</f>
        <v>42078.01385416666</v>
      </c>
      <c r="L359" s="11">
        <f>(((I359/60)/60)/24)+DATE(1970,1,1)+(-5/24)</f>
        <v>42118.01385416666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0"/>
        <v>1.74</v>
      </c>
      <c r="R359" s="6">
        <f t="shared" si="21"/>
        <v>86.138613861386133</v>
      </c>
      <c r="S359" s="7" t="str">
        <f t="shared" si="22"/>
        <v>film &amp; video</v>
      </c>
      <c r="T359" t="str">
        <f t="shared" si="23"/>
        <v>documentary</v>
      </c>
      <c r="U359">
        <f>YEAR(Table1[[#This Row],[Date Created Conversion]])</f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1">
        <f>(((J360/60)/60)/24)+DATE(1970,1,1)+(-5/24)</f>
        <v>42507.651863425919</v>
      </c>
      <c r="L360" s="11">
        <f>(((I360/60)/60)/24)+DATE(1970,1,1)+(-5/24)</f>
        <v>42536.416666666664</v>
      </c>
      <c r="M360" t="b">
        <v>1</v>
      </c>
      <c r="N360">
        <v>267</v>
      </c>
      <c r="O360" t="b">
        <v>1</v>
      </c>
      <c r="P360" t="s">
        <v>8269</v>
      </c>
      <c r="Q360" s="5">
        <f t="shared" si="20"/>
        <v>1.03088</v>
      </c>
      <c r="R360" s="6">
        <f t="shared" si="21"/>
        <v>193.04868913857678</v>
      </c>
      <c r="S360" s="7" t="str">
        <f t="shared" si="22"/>
        <v>film &amp; video</v>
      </c>
      <c r="T360" t="str">
        <f t="shared" si="23"/>
        <v>documentary</v>
      </c>
      <c r="U360">
        <f>YEAR(Table1[[#This Row],[Date Created Conversion]])</f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1">
        <f>(((J361/60)/60)/24)+DATE(1970,1,1)+(-5/24)</f>
        <v>41934.862152777772</v>
      </c>
      <c r="L361" s="11">
        <f>(((I361/60)/60)/24)+DATE(1970,1,1)+(-5/24)</f>
        <v>41957.008333333331</v>
      </c>
      <c r="M361" t="b">
        <v>1</v>
      </c>
      <c r="N361">
        <v>302</v>
      </c>
      <c r="O361" t="b">
        <v>1</v>
      </c>
      <c r="P361" t="s">
        <v>8269</v>
      </c>
      <c r="Q361" s="5">
        <f t="shared" si="20"/>
        <v>1.0485537190082646</v>
      </c>
      <c r="R361" s="6">
        <f t="shared" si="21"/>
        <v>84.023178807947019</v>
      </c>
      <c r="S361" s="7" t="str">
        <f t="shared" si="22"/>
        <v>film &amp; video</v>
      </c>
      <c r="T361" t="str">
        <f t="shared" si="23"/>
        <v>documentary</v>
      </c>
      <c r="U361">
        <f>YEAR(Table1[[#This Row],[Date Created Conversion]])</f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1">
        <f>(((J362/60)/60)/24)+DATE(1970,1,1)+(-5/24)</f>
        <v>42163.689583333333</v>
      </c>
      <c r="L362" s="11">
        <f>(((I362/60)/60)/24)+DATE(1970,1,1)+(-5/24)</f>
        <v>42207.924305555549</v>
      </c>
      <c r="M362" t="b">
        <v>0</v>
      </c>
      <c r="N362">
        <v>87</v>
      </c>
      <c r="O362" t="b">
        <v>1</v>
      </c>
      <c r="P362" t="s">
        <v>8269</v>
      </c>
      <c r="Q362" s="5">
        <f t="shared" si="20"/>
        <v>1.0137499999999999</v>
      </c>
      <c r="R362" s="6">
        <f t="shared" si="21"/>
        <v>139.82758620689654</v>
      </c>
      <c r="S362" s="7" t="str">
        <f t="shared" si="22"/>
        <v>film &amp; video</v>
      </c>
      <c r="T362" t="str">
        <f t="shared" si="23"/>
        <v>documentary</v>
      </c>
      <c r="U362">
        <f>YEAR(Table1[[#This Row],[Date Created Conversion]])</f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1">
        <f>(((J363/60)/60)/24)+DATE(1970,1,1)+(-5/24)</f>
        <v>41935.792893518512</v>
      </c>
      <c r="L363" s="11">
        <f>(((I363/60)/60)/24)+DATE(1970,1,1)+(-5/24)</f>
        <v>41965.834560185183</v>
      </c>
      <c r="M363" t="b">
        <v>0</v>
      </c>
      <c r="N363">
        <v>354</v>
      </c>
      <c r="O363" t="b">
        <v>1</v>
      </c>
      <c r="P363" t="s">
        <v>8269</v>
      </c>
      <c r="Q363" s="5">
        <f t="shared" si="20"/>
        <v>1.1107699999999998</v>
      </c>
      <c r="R363" s="6">
        <f t="shared" si="21"/>
        <v>109.82189265536722</v>
      </c>
      <c r="S363" s="7" t="str">
        <f t="shared" si="22"/>
        <v>film &amp; video</v>
      </c>
      <c r="T363" t="str">
        <f t="shared" si="23"/>
        <v>documentary</v>
      </c>
      <c r="U363">
        <f>YEAR(Table1[[#This Row],[Date Created Conversion]])</f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1">
        <f>(((J364/60)/60)/24)+DATE(1970,1,1)+(-5/24)</f>
        <v>41837.002210648148</v>
      </c>
      <c r="L364" s="11">
        <f>(((I364/60)/60)/24)+DATE(1970,1,1)+(-5/24)</f>
        <v>41858.791666666664</v>
      </c>
      <c r="M364" t="b">
        <v>0</v>
      </c>
      <c r="N364">
        <v>86</v>
      </c>
      <c r="O364" t="b">
        <v>1</v>
      </c>
      <c r="P364" t="s">
        <v>8269</v>
      </c>
      <c r="Q364" s="5">
        <f t="shared" si="20"/>
        <v>1.2415933781686497</v>
      </c>
      <c r="R364" s="6">
        <f t="shared" si="21"/>
        <v>139.53488372093022</v>
      </c>
      <c r="S364" s="7" t="str">
        <f t="shared" si="22"/>
        <v>film &amp; video</v>
      </c>
      <c r="T364" t="str">
        <f t="shared" si="23"/>
        <v>documentary</v>
      </c>
      <c r="U364">
        <f>YEAR(Table1[[#This Row],[Date Created Conversion]])</f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1">
        <f>(((J365/60)/60)/24)+DATE(1970,1,1)+(-5/24)</f>
        <v>40255.53629629629</v>
      </c>
      <c r="L365" s="11">
        <f>(((I365/60)/60)/24)+DATE(1970,1,1)+(-5/24)</f>
        <v>40300.598611111105</v>
      </c>
      <c r="M365" t="b">
        <v>0</v>
      </c>
      <c r="N365">
        <v>26</v>
      </c>
      <c r="O365" t="b">
        <v>1</v>
      </c>
      <c r="P365" t="s">
        <v>8269</v>
      </c>
      <c r="Q365" s="5">
        <f t="shared" si="20"/>
        <v>1.0133333333333334</v>
      </c>
      <c r="R365" s="6">
        <f t="shared" si="21"/>
        <v>347.84615384615387</v>
      </c>
      <c r="S365" s="7" t="str">
        <f t="shared" si="22"/>
        <v>film &amp; video</v>
      </c>
      <c r="T365" t="str">
        <f t="shared" si="23"/>
        <v>documentary</v>
      </c>
      <c r="U365">
        <f>YEAR(Table1[[#This Row],[Date Created Conversion]])</f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1">
        <f>(((J366/60)/60)/24)+DATE(1970,1,1)+(-5/24)</f>
        <v>41780.651296296295</v>
      </c>
      <c r="L366" s="11">
        <f>(((I366/60)/60)/24)+DATE(1970,1,1)+(-5/24)</f>
        <v>41810.957638888889</v>
      </c>
      <c r="M366" t="b">
        <v>0</v>
      </c>
      <c r="N366">
        <v>113</v>
      </c>
      <c r="O366" t="b">
        <v>1</v>
      </c>
      <c r="P366" t="s">
        <v>8269</v>
      </c>
      <c r="Q366" s="5">
        <f t="shared" si="20"/>
        <v>1.1016142857142857</v>
      </c>
      <c r="R366" s="6">
        <f t="shared" si="21"/>
        <v>68.24159292035398</v>
      </c>
      <c r="S366" s="7" t="str">
        <f t="shared" si="22"/>
        <v>film &amp; video</v>
      </c>
      <c r="T366" t="str">
        <f t="shared" si="23"/>
        <v>documentary</v>
      </c>
      <c r="U366">
        <f>YEAR(Table1[[#This Row],[Date Created Conversion]])</f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1">
        <f>(((J367/60)/60)/24)+DATE(1970,1,1)+(-5/24)</f>
        <v>41668.398136574069</v>
      </c>
      <c r="L367" s="11">
        <f>(((I367/60)/60)/24)+DATE(1970,1,1)+(-5/24)</f>
        <v>41698.398136574069</v>
      </c>
      <c r="M367" t="b">
        <v>0</v>
      </c>
      <c r="N367">
        <v>65</v>
      </c>
      <c r="O367" t="b">
        <v>1</v>
      </c>
      <c r="P367" t="s">
        <v>8269</v>
      </c>
      <c r="Q367" s="5">
        <f t="shared" si="20"/>
        <v>1.0397333333333334</v>
      </c>
      <c r="R367" s="6">
        <f t="shared" si="21"/>
        <v>239.93846153846152</v>
      </c>
      <c r="S367" s="7" t="str">
        <f t="shared" si="22"/>
        <v>film &amp; video</v>
      </c>
      <c r="T367" t="str">
        <f t="shared" si="23"/>
        <v>documentary</v>
      </c>
      <c r="U367">
        <f>YEAR(Table1[[#This Row],[Date Created Conversion]])</f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1">
        <f>(((J368/60)/60)/24)+DATE(1970,1,1)+(-5/24)</f>
        <v>41019.584699074068</v>
      </c>
      <c r="L368" s="11">
        <f>(((I368/60)/60)/24)+DATE(1970,1,1)+(-5/24)</f>
        <v>41049.584699074068</v>
      </c>
      <c r="M368" t="b">
        <v>0</v>
      </c>
      <c r="N368">
        <v>134</v>
      </c>
      <c r="O368" t="b">
        <v>1</v>
      </c>
      <c r="P368" t="s">
        <v>8269</v>
      </c>
      <c r="Q368" s="5">
        <f t="shared" si="20"/>
        <v>1.013157894736842</v>
      </c>
      <c r="R368" s="6">
        <f t="shared" si="21"/>
        <v>287.31343283582089</v>
      </c>
      <c r="S368" s="7" t="str">
        <f t="shared" si="22"/>
        <v>film &amp; video</v>
      </c>
      <c r="T368" t="str">
        <f t="shared" si="23"/>
        <v>documentary</v>
      </c>
      <c r="U368">
        <f>YEAR(Table1[[#This Row],[Date Created Conversion]])</f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1">
        <f>(((J369/60)/60)/24)+DATE(1970,1,1)+(-5/24)</f>
        <v>41355.368958333333</v>
      </c>
      <c r="L369" s="11">
        <f>(((I369/60)/60)/24)+DATE(1970,1,1)+(-5/24)</f>
        <v>41394.999305555553</v>
      </c>
      <c r="M369" t="b">
        <v>0</v>
      </c>
      <c r="N369">
        <v>119</v>
      </c>
      <c r="O369" t="b">
        <v>1</v>
      </c>
      <c r="P369" t="s">
        <v>8269</v>
      </c>
      <c r="Q369" s="5">
        <f t="shared" si="20"/>
        <v>1.033501</v>
      </c>
      <c r="R369" s="6">
        <f t="shared" si="21"/>
        <v>86.84882352941176</v>
      </c>
      <c r="S369" s="7" t="str">
        <f t="shared" si="22"/>
        <v>film &amp; video</v>
      </c>
      <c r="T369" t="str">
        <f t="shared" si="23"/>
        <v>documentary</v>
      </c>
      <c r="U369">
        <f>YEAR(Table1[[#This Row],[Date Created Conversion]])</f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1">
        <f>(((J370/60)/60)/24)+DATE(1970,1,1)+(-5/24)</f>
        <v>42043.397245370368</v>
      </c>
      <c r="L370" s="11">
        <f>(((I370/60)/60)/24)+DATE(1970,1,1)+(-5/24)</f>
        <v>42078.355578703697</v>
      </c>
      <c r="M370" t="b">
        <v>0</v>
      </c>
      <c r="N370">
        <v>159</v>
      </c>
      <c r="O370" t="b">
        <v>1</v>
      </c>
      <c r="P370" t="s">
        <v>8269</v>
      </c>
      <c r="Q370" s="5">
        <f t="shared" si="20"/>
        <v>1.04112</v>
      </c>
      <c r="R370" s="6">
        <f t="shared" si="21"/>
        <v>81.84905660377359</v>
      </c>
      <c r="S370" s="7" t="str">
        <f t="shared" si="22"/>
        <v>film &amp; video</v>
      </c>
      <c r="T370" t="str">
        <f t="shared" si="23"/>
        <v>documentary</v>
      </c>
      <c r="U370">
        <f>YEAR(Table1[[#This Row],[Date Created Conversion]])</f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1">
        <f>(((J371/60)/60)/24)+DATE(1970,1,1)+(-5/24)</f>
        <v>40893.3433912037</v>
      </c>
      <c r="L371" s="11">
        <f>(((I371/60)/60)/24)+DATE(1970,1,1)+(-5/24)</f>
        <v>40923.3433912037</v>
      </c>
      <c r="M371" t="b">
        <v>0</v>
      </c>
      <c r="N371">
        <v>167</v>
      </c>
      <c r="O371" t="b">
        <v>1</v>
      </c>
      <c r="P371" t="s">
        <v>8269</v>
      </c>
      <c r="Q371" s="5">
        <f t="shared" si="20"/>
        <v>1.1015569230769231</v>
      </c>
      <c r="R371" s="6">
        <f t="shared" si="21"/>
        <v>42.874970059880241</v>
      </c>
      <c r="S371" s="7" t="str">
        <f t="shared" si="22"/>
        <v>film &amp; video</v>
      </c>
      <c r="T371" t="str">
        <f t="shared" si="23"/>
        <v>documentary</v>
      </c>
      <c r="U371">
        <f>YEAR(Table1[[#This Row],[Date Created Conversion]])</f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1">
        <f>(((J372/60)/60)/24)+DATE(1970,1,1)+(-5/24)</f>
        <v>42711.586805555555</v>
      </c>
      <c r="L372" s="11">
        <f>(((I372/60)/60)/24)+DATE(1970,1,1)+(-5/24)</f>
        <v>42741.586805555555</v>
      </c>
      <c r="M372" t="b">
        <v>0</v>
      </c>
      <c r="N372">
        <v>43</v>
      </c>
      <c r="O372" t="b">
        <v>1</v>
      </c>
      <c r="P372" t="s">
        <v>8269</v>
      </c>
      <c r="Q372" s="5">
        <f t="shared" si="20"/>
        <v>1.2202</v>
      </c>
      <c r="R372" s="6">
        <f t="shared" si="21"/>
        <v>709.41860465116281</v>
      </c>
      <c r="S372" s="7" t="str">
        <f t="shared" si="22"/>
        <v>film &amp; video</v>
      </c>
      <c r="T372" t="str">
        <f t="shared" si="23"/>
        <v>documentary</v>
      </c>
      <c r="U372">
        <f>YEAR(Table1[[#This Row],[Date Created Conversion]])</f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1">
        <f>(((J373/60)/60)/24)+DATE(1970,1,1)+(-5/24)</f>
        <v>41261.559479166666</v>
      </c>
      <c r="L373" s="11">
        <f>(((I373/60)/60)/24)+DATE(1970,1,1)+(-5/24)</f>
        <v>41306.559479166666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0"/>
        <v>1.1416866666666667</v>
      </c>
      <c r="R373" s="6">
        <f t="shared" si="21"/>
        <v>161.25517890772127</v>
      </c>
      <c r="S373" s="7" t="str">
        <f t="shared" si="22"/>
        <v>film &amp; video</v>
      </c>
      <c r="T373" t="str">
        <f t="shared" si="23"/>
        <v>documentary</v>
      </c>
      <c r="U373">
        <f>YEAR(Table1[[#This Row],[Date Created Conversion]])</f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1">
        <f>(((J374/60)/60)/24)+DATE(1970,1,1)+(-5/24)</f>
        <v>42425.368564814817</v>
      </c>
      <c r="L374" s="11">
        <f>(((I374/60)/60)/24)+DATE(1970,1,1)+(-5/24)</f>
        <v>42465.458333333336</v>
      </c>
      <c r="M374" t="b">
        <v>0</v>
      </c>
      <c r="N374">
        <v>9</v>
      </c>
      <c r="O374" t="b">
        <v>1</v>
      </c>
      <c r="P374" t="s">
        <v>8269</v>
      </c>
      <c r="Q374" s="5">
        <f t="shared" si="20"/>
        <v>1.2533333333333334</v>
      </c>
      <c r="R374" s="6">
        <f t="shared" si="21"/>
        <v>41.777777777777779</v>
      </c>
      <c r="S374" s="7" t="str">
        <f t="shared" si="22"/>
        <v>film &amp; video</v>
      </c>
      <c r="T374" t="str">
        <f t="shared" si="23"/>
        <v>documentary</v>
      </c>
      <c r="U374">
        <f>YEAR(Table1[[#This Row],[Date Created Conversion]])</f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1">
        <f>(((J375/60)/60)/24)+DATE(1970,1,1)+(-5/24)</f>
        <v>41078.703680555554</v>
      </c>
      <c r="L375" s="11">
        <f>(((I375/60)/60)/24)+DATE(1970,1,1)+(-5/24)</f>
        <v>41108.703680555554</v>
      </c>
      <c r="M375" t="b">
        <v>0</v>
      </c>
      <c r="N375">
        <v>89</v>
      </c>
      <c r="O375" t="b">
        <v>1</v>
      </c>
      <c r="P375" t="s">
        <v>8269</v>
      </c>
      <c r="Q375" s="5">
        <f t="shared" si="20"/>
        <v>1.0666666666666667</v>
      </c>
      <c r="R375" s="6">
        <f t="shared" si="21"/>
        <v>89.887640449438209</v>
      </c>
      <c r="S375" s="7" t="str">
        <f t="shared" si="22"/>
        <v>film &amp; video</v>
      </c>
      <c r="T375" t="str">
        <f t="shared" si="23"/>
        <v>documentary</v>
      </c>
      <c r="U375">
        <f>YEAR(Table1[[#This Row],[Date Created Conversion]])</f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1">
        <f>(((J376/60)/60)/24)+DATE(1970,1,1)+(-5/24)</f>
        <v>40757.680914351848</v>
      </c>
      <c r="L376" s="11">
        <f>(((I376/60)/60)/24)+DATE(1970,1,1)+(-5/24)</f>
        <v>40802.680914351848</v>
      </c>
      <c r="M376" t="b">
        <v>0</v>
      </c>
      <c r="N376">
        <v>174</v>
      </c>
      <c r="O376" t="b">
        <v>1</v>
      </c>
      <c r="P376" t="s">
        <v>8269</v>
      </c>
      <c r="Q376" s="5">
        <f t="shared" si="20"/>
        <v>1.3065</v>
      </c>
      <c r="R376" s="6">
        <f t="shared" si="21"/>
        <v>45.051724137931032</v>
      </c>
      <c r="S376" s="7" t="str">
        <f t="shared" si="22"/>
        <v>film &amp; video</v>
      </c>
      <c r="T376" t="str">
        <f t="shared" si="23"/>
        <v>documentary</v>
      </c>
      <c r="U376">
        <f>YEAR(Table1[[#This Row],[Date Created Conversion]])</f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1">
        <f>(((J377/60)/60)/24)+DATE(1970,1,1)+(-5/24)</f>
        <v>41657.77674768518</v>
      </c>
      <c r="L377" s="11">
        <f>(((I377/60)/60)/24)+DATE(1970,1,1)+(-5/24)</f>
        <v>41699.512499999997</v>
      </c>
      <c r="M377" t="b">
        <v>0</v>
      </c>
      <c r="N377">
        <v>14</v>
      </c>
      <c r="O377" t="b">
        <v>1</v>
      </c>
      <c r="P377" t="s">
        <v>8269</v>
      </c>
      <c r="Q377" s="5">
        <f t="shared" si="20"/>
        <v>1.2</v>
      </c>
      <c r="R377" s="6">
        <f t="shared" si="21"/>
        <v>42.857142857142854</v>
      </c>
      <c r="S377" s="7" t="str">
        <f t="shared" si="22"/>
        <v>film &amp; video</v>
      </c>
      <c r="T377" t="str">
        <f t="shared" si="23"/>
        <v>documentary</v>
      </c>
      <c r="U377">
        <f>YEAR(Table1[[#This Row],[Date Created Conversion]])</f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1">
        <f>(((J378/60)/60)/24)+DATE(1970,1,1)+(-5/24)</f>
        <v>42576.244398148141</v>
      </c>
      <c r="L378" s="11">
        <f>(((I378/60)/60)/24)+DATE(1970,1,1)+(-5/24)</f>
        <v>42607.244398148141</v>
      </c>
      <c r="M378" t="b">
        <v>0</v>
      </c>
      <c r="N378">
        <v>48</v>
      </c>
      <c r="O378" t="b">
        <v>1</v>
      </c>
      <c r="P378" t="s">
        <v>8269</v>
      </c>
      <c r="Q378" s="5">
        <f t="shared" si="20"/>
        <v>1.0595918367346939</v>
      </c>
      <c r="R378" s="6">
        <f t="shared" si="21"/>
        <v>54.083333333333336</v>
      </c>
      <c r="S378" s="7" t="str">
        <f t="shared" si="22"/>
        <v>film &amp; video</v>
      </c>
      <c r="T378" t="str">
        <f t="shared" si="23"/>
        <v>documentary</v>
      </c>
      <c r="U378">
        <f>YEAR(Table1[[#This Row],[Date Created Conversion]])</f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1">
        <f>(((J379/60)/60)/24)+DATE(1970,1,1)+(-5/24)</f>
        <v>42292.042453703696</v>
      </c>
      <c r="L379" s="11">
        <f>(((I379/60)/60)/24)+DATE(1970,1,1)+(-5/24)</f>
        <v>42322.084027777775</v>
      </c>
      <c r="M379" t="b">
        <v>0</v>
      </c>
      <c r="N379">
        <v>133</v>
      </c>
      <c r="O379" t="b">
        <v>1</v>
      </c>
      <c r="P379" t="s">
        <v>8269</v>
      </c>
      <c r="Q379" s="5">
        <f t="shared" si="20"/>
        <v>1.1439999999999999</v>
      </c>
      <c r="R379" s="6">
        <f t="shared" si="21"/>
        <v>103.21804511278195</v>
      </c>
      <c r="S379" s="7" t="str">
        <f t="shared" si="22"/>
        <v>film &amp; video</v>
      </c>
      <c r="T379" t="str">
        <f t="shared" si="23"/>
        <v>documentary</v>
      </c>
      <c r="U379">
        <f>YEAR(Table1[[#This Row],[Date Created Conversion]])</f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1">
        <f>(((J380/60)/60)/24)+DATE(1970,1,1)+(-5/24)</f>
        <v>42370.363518518519</v>
      </c>
      <c r="L380" s="11">
        <f>(((I380/60)/60)/24)+DATE(1970,1,1)+(-5/24)</f>
        <v>42394.786111111105</v>
      </c>
      <c r="M380" t="b">
        <v>0</v>
      </c>
      <c r="N380">
        <v>83</v>
      </c>
      <c r="O380" t="b">
        <v>1</v>
      </c>
      <c r="P380" t="s">
        <v>8269</v>
      </c>
      <c r="Q380" s="5">
        <f t="shared" si="20"/>
        <v>1.1176666666666666</v>
      </c>
      <c r="R380" s="6">
        <f t="shared" si="21"/>
        <v>40.397590361445786</v>
      </c>
      <c r="S380" s="7" t="str">
        <f t="shared" si="22"/>
        <v>film &amp; video</v>
      </c>
      <c r="T380" t="str">
        <f t="shared" si="23"/>
        <v>documentary</v>
      </c>
      <c r="U380">
        <f>YEAR(Table1[[#This Row],[Date Created Conversion]])</f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1">
        <f>(((J381/60)/60)/24)+DATE(1970,1,1)+(-5/24)</f>
        <v>40987.479999999996</v>
      </c>
      <c r="L381" s="11">
        <f>(((I381/60)/60)/24)+DATE(1970,1,1)+(-5/24)</f>
        <v>41032.479999999996</v>
      </c>
      <c r="M381" t="b">
        <v>0</v>
      </c>
      <c r="N381">
        <v>149</v>
      </c>
      <c r="O381" t="b">
        <v>1</v>
      </c>
      <c r="P381" t="s">
        <v>8269</v>
      </c>
      <c r="Q381" s="5">
        <f t="shared" si="20"/>
        <v>1.1608000000000001</v>
      </c>
      <c r="R381" s="6">
        <f t="shared" si="21"/>
        <v>116.85906040268456</v>
      </c>
      <c r="S381" s="7" t="str">
        <f t="shared" si="22"/>
        <v>film &amp; video</v>
      </c>
      <c r="T381" t="str">
        <f t="shared" si="23"/>
        <v>documentary</v>
      </c>
      <c r="U381">
        <f>YEAR(Table1[[#This Row],[Date Created Conversion]])</f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1">
        <f>(((J382/60)/60)/24)+DATE(1970,1,1)+(-5/24)</f>
        <v>42367.511481481481</v>
      </c>
      <c r="L382" s="11">
        <f>(((I382/60)/60)/24)+DATE(1970,1,1)+(-5/24)</f>
        <v>42392.511481481481</v>
      </c>
      <c r="M382" t="b">
        <v>0</v>
      </c>
      <c r="N382">
        <v>49</v>
      </c>
      <c r="O382" t="b">
        <v>1</v>
      </c>
      <c r="P382" t="s">
        <v>8269</v>
      </c>
      <c r="Q382" s="5">
        <f t="shared" si="20"/>
        <v>1.415</v>
      </c>
      <c r="R382" s="6">
        <f t="shared" si="21"/>
        <v>115.51020408163265</v>
      </c>
      <c r="S382" s="7" t="str">
        <f t="shared" si="22"/>
        <v>film &amp; video</v>
      </c>
      <c r="T382" t="str">
        <f t="shared" si="23"/>
        <v>documentary</v>
      </c>
      <c r="U382">
        <f>YEAR(Table1[[#This Row],[Date Created Conversion]])</f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1">
        <f>(((J383/60)/60)/24)+DATE(1970,1,1)+(-5/24)</f>
        <v>41085.48978009259</v>
      </c>
      <c r="L383" s="11">
        <f>(((I383/60)/60)/24)+DATE(1970,1,1)+(-5/24)</f>
        <v>41120</v>
      </c>
      <c r="M383" t="b">
        <v>0</v>
      </c>
      <c r="N383">
        <v>251</v>
      </c>
      <c r="O383" t="b">
        <v>1</v>
      </c>
      <c r="P383" t="s">
        <v>8269</v>
      </c>
      <c r="Q383" s="5">
        <f t="shared" si="20"/>
        <v>1.0472999999999999</v>
      </c>
      <c r="R383" s="6">
        <f t="shared" si="21"/>
        <v>104.31274900398407</v>
      </c>
      <c r="S383" s="7" t="str">
        <f t="shared" si="22"/>
        <v>film &amp; video</v>
      </c>
      <c r="T383" t="str">
        <f t="shared" si="23"/>
        <v>documentary</v>
      </c>
      <c r="U383">
        <f>YEAR(Table1[[#This Row],[Date Created Conversion]])</f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1">
        <f>(((J384/60)/60)/24)+DATE(1970,1,1)+(-5/24)</f>
        <v>41144.501157407409</v>
      </c>
      <c r="L384" s="11">
        <f>(((I384/60)/60)/24)+DATE(1970,1,1)+(-5/24)</f>
        <v>41158.501157407409</v>
      </c>
      <c r="M384" t="b">
        <v>0</v>
      </c>
      <c r="N384">
        <v>22</v>
      </c>
      <c r="O384" t="b">
        <v>1</v>
      </c>
      <c r="P384" t="s">
        <v>8269</v>
      </c>
      <c r="Q384" s="5">
        <f t="shared" si="20"/>
        <v>2.5583333333333331</v>
      </c>
      <c r="R384" s="6">
        <f t="shared" si="21"/>
        <v>69.772727272727266</v>
      </c>
      <c r="S384" s="7" t="str">
        <f t="shared" si="22"/>
        <v>film &amp; video</v>
      </c>
      <c r="T384" t="str">
        <f t="shared" si="23"/>
        <v>documentary</v>
      </c>
      <c r="U384">
        <f>YEAR(Table1[[#This Row],[Date Created Conversion]])</f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1">
        <f>(((J385/60)/60)/24)+DATE(1970,1,1)+(-5/24)</f>
        <v>41754.90924768518</v>
      </c>
      <c r="L385" s="11">
        <f>(((I385/60)/60)/24)+DATE(1970,1,1)+(-5/24)</f>
        <v>41777.90924768518</v>
      </c>
      <c r="M385" t="b">
        <v>0</v>
      </c>
      <c r="N385">
        <v>48</v>
      </c>
      <c r="O385" t="b">
        <v>1</v>
      </c>
      <c r="P385" t="s">
        <v>8269</v>
      </c>
      <c r="Q385" s="5">
        <f t="shared" si="20"/>
        <v>2.0670670670670672</v>
      </c>
      <c r="R385" s="6">
        <f t="shared" si="21"/>
        <v>43.020833333333336</v>
      </c>
      <c r="S385" s="7" t="str">
        <f t="shared" si="22"/>
        <v>film &amp; video</v>
      </c>
      <c r="T385" t="str">
        <f t="shared" si="23"/>
        <v>documentary</v>
      </c>
      <c r="U385">
        <f>YEAR(Table1[[#This Row],[Date Created Conversion]])</f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1">
        <f>(((J386/60)/60)/24)+DATE(1970,1,1)+(-5/24)</f>
        <v>41980.573460648149</v>
      </c>
      <c r="L386" s="11">
        <f>(((I386/60)/60)/24)+DATE(1970,1,1)+(-5/24)</f>
        <v>42010.573460648149</v>
      </c>
      <c r="M386" t="b">
        <v>0</v>
      </c>
      <c r="N386">
        <v>383</v>
      </c>
      <c r="O386" t="b">
        <v>1</v>
      </c>
      <c r="P386" t="s">
        <v>8269</v>
      </c>
      <c r="Q386" s="5">
        <f t="shared" si="20"/>
        <v>1.1210500000000001</v>
      </c>
      <c r="R386" s="6">
        <f t="shared" si="21"/>
        <v>58.540469973890339</v>
      </c>
      <c r="S386" s="7" t="str">
        <f t="shared" si="22"/>
        <v>film &amp; video</v>
      </c>
      <c r="T386" t="str">
        <f t="shared" si="23"/>
        <v>documentary</v>
      </c>
      <c r="U386">
        <f>YEAR(Table1[[#This Row],[Date Created Conversion]])</f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1">
        <f>(((J387/60)/60)/24)+DATE(1970,1,1)+(-5/24)</f>
        <v>41934.376168981478</v>
      </c>
      <c r="L387" s="11">
        <f>(((I387/60)/60)/24)+DATE(1970,1,1)+(-5/24)</f>
        <v>41964.41783564815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24">E387/D387</f>
        <v>1.05982</v>
      </c>
      <c r="R387" s="6">
        <f t="shared" ref="R387:R450" si="25">E387/N387</f>
        <v>111.79535864978902</v>
      </c>
      <c r="S387" s="7" t="str">
        <f t="shared" ref="S387:S450" si="26">LEFT(P387, SEARCH("/",P387,1)-1)</f>
        <v>film &amp; video</v>
      </c>
      <c r="T387" t="str">
        <f t="shared" ref="T387:T450" si="27">RIGHT(P387,LEN(P387)-SEARCH("/",P387,1))</f>
        <v>documentary</v>
      </c>
      <c r="U387">
        <f>YEAR(Table1[[#This Row],[Date Created Conversion]])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1">
        <f>(((J388/60)/60)/24)+DATE(1970,1,1)+(-5/24)</f>
        <v>42211.742951388886</v>
      </c>
      <c r="L388" s="11">
        <f>(((I388/60)/60)/24)+DATE(1970,1,1)+(-5/24)</f>
        <v>42226.742951388886</v>
      </c>
      <c r="M388" t="b">
        <v>0</v>
      </c>
      <c r="N388">
        <v>13</v>
      </c>
      <c r="O388" t="b">
        <v>1</v>
      </c>
      <c r="P388" t="s">
        <v>8269</v>
      </c>
      <c r="Q388" s="5">
        <f t="shared" si="24"/>
        <v>1.0016666666666667</v>
      </c>
      <c r="R388" s="6">
        <f t="shared" si="25"/>
        <v>46.230769230769234</v>
      </c>
      <c r="S388" s="7" t="str">
        <f t="shared" si="26"/>
        <v>film &amp; video</v>
      </c>
      <c r="T388" t="str">
        <f t="shared" si="27"/>
        <v>documentary</v>
      </c>
      <c r="U388">
        <f>YEAR(Table1[[#This Row],[Date Created Conversion]])</f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1">
        <f>(((J389/60)/60)/24)+DATE(1970,1,1)+(-5/24)</f>
        <v>42200.468263888884</v>
      </c>
      <c r="L389" s="11">
        <f>(((I389/60)/60)/24)+DATE(1970,1,1)+(-5/24)</f>
        <v>42231.041666666664</v>
      </c>
      <c r="M389" t="b">
        <v>0</v>
      </c>
      <c r="N389">
        <v>562</v>
      </c>
      <c r="O389" t="b">
        <v>1</v>
      </c>
      <c r="P389" t="s">
        <v>8269</v>
      </c>
      <c r="Q389" s="5">
        <f t="shared" si="24"/>
        <v>2.1398947368421051</v>
      </c>
      <c r="R389" s="6">
        <f t="shared" si="25"/>
        <v>144.69039145907473</v>
      </c>
      <c r="S389" s="7" t="str">
        <f t="shared" si="26"/>
        <v>film &amp; video</v>
      </c>
      <c r="T389" t="str">
        <f t="shared" si="27"/>
        <v>documentary</v>
      </c>
      <c r="U389">
        <f>YEAR(Table1[[#This Row],[Date Created Conversion]])</f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1">
        <f>(((J390/60)/60)/24)+DATE(1970,1,1)+(-5/24)</f>
        <v>42548.867824074077</v>
      </c>
      <c r="L390" s="11">
        <f>(((I390/60)/60)/24)+DATE(1970,1,1)+(-5/24)</f>
        <v>42578.867824074077</v>
      </c>
      <c r="M390" t="b">
        <v>0</v>
      </c>
      <c r="N390">
        <v>71</v>
      </c>
      <c r="O390" t="b">
        <v>1</v>
      </c>
      <c r="P390" t="s">
        <v>8269</v>
      </c>
      <c r="Q390" s="5">
        <f t="shared" si="24"/>
        <v>1.2616000000000001</v>
      </c>
      <c r="R390" s="6">
        <f t="shared" si="25"/>
        <v>88.845070422535215</v>
      </c>
      <c r="S390" s="7" t="str">
        <f t="shared" si="26"/>
        <v>film &amp; video</v>
      </c>
      <c r="T390" t="str">
        <f t="shared" si="27"/>
        <v>documentary</v>
      </c>
      <c r="U390">
        <f>YEAR(Table1[[#This Row],[Date Created Conversion]])</f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1">
        <f>(((J391/60)/60)/24)+DATE(1970,1,1)+(-5/24)</f>
        <v>41673.854745370365</v>
      </c>
      <c r="L391" s="11">
        <f>(((I391/60)/60)/24)+DATE(1970,1,1)+(-5/24)</f>
        <v>41705.749305555553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4"/>
        <v>1.8153547058823529</v>
      </c>
      <c r="R391" s="6">
        <f t="shared" si="25"/>
        <v>81.75107284768211</v>
      </c>
      <c r="S391" s="7" t="str">
        <f t="shared" si="26"/>
        <v>film &amp; video</v>
      </c>
      <c r="T391" t="str">
        <f t="shared" si="27"/>
        <v>documentary</v>
      </c>
      <c r="U391">
        <f>YEAR(Table1[[#This Row],[Date Created Conversion]])</f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1">
        <f>(((J392/60)/60)/24)+DATE(1970,1,1)+(-5/24)</f>
        <v>42111.828379629624</v>
      </c>
      <c r="L392" s="11">
        <f>(((I392/60)/60)/24)+DATE(1970,1,1)+(-5/24)</f>
        <v>42131.828379629624</v>
      </c>
      <c r="M392" t="b">
        <v>0</v>
      </c>
      <c r="N392">
        <v>14</v>
      </c>
      <c r="O392" t="b">
        <v>1</v>
      </c>
      <c r="P392" t="s">
        <v>8269</v>
      </c>
      <c r="Q392" s="5">
        <f t="shared" si="24"/>
        <v>1</v>
      </c>
      <c r="R392" s="6">
        <f t="shared" si="25"/>
        <v>71.428571428571431</v>
      </c>
      <c r="S392" s="7" t="str">
        <f t="shared" si="26"/>
        <v>film &amp; video</v>
      </c>
      <c r="T392" t="str">
        <f t="shared" si="27"/>
        <v>documentary</v>
      </c>
      <c r="U392">
        <f>YEAR(Table1[[#This Row],[Date Created Conversion]])</f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1">
        <f>(((J393/60)/60)/24)+DATE(1970,1,1)+(-5/24)</f>
        <v>40864.833923611113</v>
      </c>
      <c r="L393" s="11">
        <f>(((I393/60)/60)/24)+DATE(1970,1,1)+(-5/24)</f>
        <v>40894.832638888889</v>
      </c>
      <c r="M393" t="b">
        <v>0</v>
      </c>
      <c r="N393">
        <v>193</v>
      </c>
      <c r="O393" t="b">
        <v>1</v>
      </c>
      <c r="P393" t="s">
        <v>8269</v>
      </c>
      <c r="Q393" s="5">
        <f t="shared" si="24"/>
        <v>1.0061</v>
      </c>
      <c r="R393" s="6">
        <f t="shared" si="25"/>
        <v>104.25906735751295</v>
      </c>
      <c r="S393" s="7" t="str">
        <f t="shared" si="26"/>
        <v>film &amp; video</v>
      </c>
      <c r="T393" t="str">
        <f t="shared" si="27"/>
        <v>documentary</v>
      </c>
      <c r="U393">
        <f>YEAR(Table1[[#This Row],[Date Created Conversion]])</f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1">
        <f>(((J394/60)/60)/24)+DATE(1970,1,1)+(-5/24)</f>
        <v>40763.508923611109</v>
      </c>
      <c r="L394" s="11">
        <f>(((I394/60)/60)/24)+DATE(1970,1,1)+(-5/24)</f>
        <v>40793.916666666664</v>
      </c>
      <c r="M394" t="b">
        <v>0</v>
      </c>
      <c r="N394">
        <v>206</v>
      </c>
      <c r="O394" t="b">
        <v>1</v>
      </c>
      <c r="P394" t="s">
        <v>8269</v>
      </c>
      <c r="Q394" s="5">
        <f t="shared" si="24"/>
        <v>1.009027027027027</v>
      </c>
      <c r="R394" s="6">
        <f t="shared" si="25"/>
        <v>90.616504854368927</v>
      </c>
      <c r="S394" s="7" t="str">
        <f t="shared" si="26"/>
        <v>film &amp; video</v>
      </c>
      <c r="T394" t="str">
        <f t="shared" si="27"/>
        <v>documentary</v>
      </c>
      <c r="U394">
        <f>YEAR(Table1[[#This Row],[Date Created Conversion]])</f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1">
        <f>(((J395/60)/60)/24)+DATE(1970,1,1)+(-5/24)</f>
        <v>41526.500601851847</v>
      </c>
      <c r="L395" s="11">
        <f>(((I395/60)/60)/24)+DATE(1970,1,1)+(-5/24)</f>
        <v>41557.500601851847</v>
      </c>
      <c r="M395" t="b">
        <v>0</v>
      </c>
      <c r="N395">
        <v>351</v>
      </c>
      <c r="O395" t="b">
        <v>1</v>
      </c>
      <c r="P395" t="s">
        <v>8269</v>
      </c>
      <c r="Q395" s="5">
        <f t="shared" si="24"/>
        <v>1.10446</v>
      </c>
      <c r="R395" s="6">
        <f t="shared" si="25"/>
        <v>157.33048433048432</v>
      </c>
      <c r="S395" s="7" t="str">
        <f t="shared" si="26"/>
        <v>film &amp; video</v>
      </c>
      <c r="T395" t="str">
        <f t="shared" si="27"/>
        <v>documentary</v>
      </c>
      <c r="U395">
        <f>YEAR(Table1[[#This Row],[Date Created Conversion]])</f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1">
        <f>(((J396/60)/60)/24)+DATE(1970,1,1)+(-5/24)</f>
        <v>42417.60974537037</v>
      </c>
      <c r="L396" s="11">
        <f>(((I396/60)/60)/24)+DATE(1970,1,1)+(-5/24)</f>
        <v>42477.568078703705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24"/>
        <v>1.118936170212766</v>
      </c>
      <c r="R396" s="6">
        <f t="shared" si="25"/>
        <v>105.18</v>
      </c>
      <c r="S396" s="7" t="str">
        <f t="shared" si="26"/>
        <v>film &amp; video</v>
      </c>
      <c r="T396" t="str">
        <f t="shared" si="27"/>
        <v>documentary</v>
      </c>
      <c r="U396">
        <f>YEAR(Table1[[#This Row],[Date Created Conversion]])</f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1">
        <f>(((J397/60)/60)/24)+DATE(1970,1,1)+(-5/24)</f>
        <v>40990.700925925921</v>
      </c>
      <c r="L397" s="11">
        <f>(((I397/60)/60)/24)+DATE(1970,1,1)+(-5/24)</f>
        <v>41026.688888888886</v>
      </c>
      <c r="M397" t="b">
        <v>0</v>
      </c>
      <c r="N397">
        <v>184</v>
      </c>
      <c r="O397" t="b">
        <v>1</v>
      </c>
      <c r="P397" t="s">
        <v>8269</v>
      </c>
      <c r="Q397" s="5">
        <f t="shared" si="24"/>
        <v>1.0804450000000001</v>
      </c>
      <c r="R397" s="6">
        <f t="shared" si="25"/>
        <v>58.719836956521746</v>
      </c>
      <c r="S397" s="7" t="str">
        <f t="shared" si="26"/>
        <v>film &amp; video</v>
      </c>
      <c r="T397" t="str">
        <f t="shared" si="27"/>
        <v>documentary</v>
      </c>
      <c r="U397">
        <f>YEAR(Table1[[#This Row],[Date Created Conversion]])</f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1">
        <f>(((J398/60)/60)/24)+DATE(1970,1,1)+(-5/24)</f>
        <v>41082.356550925921</v>
      </c>
      <c r="L398" s="11">
        <f>(((I398/60)/60)/24)+DATE(1970,1,1)+(-5/24)</f>
        <v>41097.356550925921</v>
      </c>
      <c r="M398" t="b">
        <v>0</v>
      </c>
      <c r="N398">
        <v>196</v>
      </c>
      <c r="O398" t="b">
        <v>1</v>
      </c>
      <c r="P398" t="s">
        <v>8269</v>
      </c>
      <c r="Q398" s="5">
        <f t="shared" si="24"/>
        <v>1.0666666666666667</v>
      </c>
      <c r="R398" s="6">
        <f t="shared" si="25"/>
        <v>81.632653061224488</v>
      </c>
      <c r="S398" s="7" t="str">
        <f t="shared" si="26"/>
        <v>film &amp; video</v>
      </c>
      <c r="T398" t="str">
        <f t="shared" si="27"/>
        <v>documentary</v>
      </c>
      <c r="U398">
        <f>YEAR(Table1[[#This Row],[Date Created Conversion]])</f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1">
        <f>(((J399/60)/60)/24)+DATE(1970,1,1)+(-5/24)</f>
        <v>40379.568101851852</v>
      </c>
      <c r="L399" s="11">
        <f>(((I399/60)/60)/24)+DATE(1970,1,1)+(-5/24)</f>
        <v>40421.947222222218</v>
      </c>
      <c r="M399" t="b">
        <v>0</v>
      </c>
      <c r="N399">
        <v>229</v>
      </c>
      <c r="O399" t="b">
        <v>1</v>
      </c>
      <c r="P399" t="s">
        <v>8269</v>
      </c>
      <c r="Q399" s="5">
        <f t="shared" si="24"/>
        <v>1.0390027322404372</v>
      </c>
      <c r="R399" s="6">
        <f t="shared" si="25"/>
        <v>56.460043668122275</v>
      </c>
      <c r="S399" s="7" t="str">
        <f t="shared" si="26"/>
        <v>film &amp; video</v>
      </c>
      <c r="T399" t="str">
        <f t="shared" si="27"/>
        <v>documentary</v>
      </c>
      <c r="U399">
        <f>YEAR(Table1[[#This Row],[Date Created Conversion]])</f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1">
        <f>(((J400/60)/60)/24)+DATE(1970,1,1)+(-5/24)</f>
        <v>42078.584791666661</v>
      </c>
      <c r="L400" s="11">
        <f>(((I400/60)/60)/24)+DATE(1970,1,1)+(-5/24)</f>
        <v>42123.584791666661</v>
      </c>
      <c r="M400" t="b">
        <v>0</v>
      </c>
      <c r="N400">
        <v>67</v>
      </c>
      <c r="O400" t="b">
        <v>1</v>
      </c>
      <c r="P400" t="s">
        <v>8269</v>
      </c>
      <c r="Q400" s="5">
        <f t="shared" si="24"/>
        <v>1.2516</v>
      </c>
      <c r="R400" s="6">
        <f t="shared" si="25"/>
        <v>140.1044776119403</v>
      </c>
      <c r="S400" s="7" t="str">
        <f t="shared" si="26"/>
        <v>film &amp; video</v>
      </c>
      <c r="T400" t="str">
        <f t="shared" si="27"/>
        <v>documentary</v>
      </c>
      <c r="U400">
        <f>YEAR(Table1[[#This Row],[Date Created Conversion]])</f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1">
        <f>(((J401/60)/60)/24)+DATE(1970,1,1)+(-5/24)</f>
        <v>42687.667442129627</v>
      </c>
      <c r="L401" s="11">
        <f>(((I401/60)/60)/24)+DATE(1970,1,1)+(-5/24)</f>
        <v>42718.291666666664</v>
      </c>
      <c r="M401" t="b">
        <v>0</v>
      </c>
      <c r="N401">
        <v>95</v>
      </c>
      <c r="O401" t="b">
        <v>1</v>
      </c>
      <c r="P401" t="s">
        <v>8269</v>
      </c>
      <c r="Q401" s="5">
        <f t="shared" si="24"/>
        <v>1.0680499999999999</v>
      </c>
      <c r="R401" s="6">
        <f t="shared" si="25"/>
        <v>224.85263157894738</v>
      </c>
      <c r="S401" s="7" t="str">
        <f t="shared" si="26"/>
        <v>film &amp; video</v>
      </c>
      <c r="T401" t="str">
        <f t="shared" si="27"/>
        <v>documentary</v>
      </c>
      <c r="U401">
        <f>YEAR(Table1[[#This Row],[Date Created Conversion]])</f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1">
        <f>(((J402/60)/60)/24)+DATE(1970,1,1)+(-5/24)</f>
        <v>41745.427627314813</v>
      </c>
      <c r="L402" s="11">
        <f>(((I402/60)/60)/24)+DATE(1970,1,1)+(-5/24)</f>
        <v>41775.9375</v>
      </c>
      <c r="M402" t="b">
        <v>0</v>
      </c>
      <c r="N402">
        <v>62</v>
      </c>
      <c r="O402" t="b">
        <v>1</v>
      </c>
      <c r="P402" t="s">
        <v>8269</v>
      </c>
      <c r="Q402" s="5">
        <f t="shared" si="24"/>
        <v>1.1230249999999999</v>
      </c>
      <c r="R402" s="6">
        <f t="shared" si="25"/>
        <v>181.13306451612902</v>
      </c>
      <c r="S402" s="7" t="str">
        <f t="shared" si="26"/>
        <v>film &amp; video</v>
      </c>
      <c r="T402" t="str">
        <f t="shared" si="27"/>
        <v>documentary</v>
      </c>
      <c r="U402">
        <f>YEAR(Table1[[#This Row],[Date Created Conversion]])</f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1">
        <f>(((J403/60)/60)/24)+DATE(1970,1,1)+(-5/24)</f>
        <v>40732.633912037032</v>
      </c>
      <c r="L403" s="11">
        <f>(((I403/60)/60)/24)+DATE(1970,1,1)+(-5/24)</f>
        <v>40762.633912037032</v>
      </c>
      <c r="M403" t="b">
        <v>0</v>
      </c>
      <c r="N403">
        <v>73</v>
      </c>
      <c r="O403" t="b">
        <v>1</v>
      </c>
      <c r="P403" t="s">
        <v>8269</v>
      </c>
      <c r="Q403" s="5">
        <f t="shared" si="24"/>
        <v>1.0381199999999999</v>
      </c>
      <c r="R403" s="6">
        <f t="shared" si="25"/>
        <v>711.04109589041093</v>
      </c>
      <c r="S403" s="7" t="str">
        <f t="shared" si="26"/>
        <v>film &amp; video</v>
      </c>
      <c r="T403" t="str">
        <f t="shared" si="27"/>
        <v>documentary</v>
      </c>
      <c r="U403">
        <f>YEAR(Table1[[#This Row],[Date Created Conversion]])</f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1">
        <f>(((J404/60)/60)/24)+DATE(1970,1,1)+(-5/24)</f>
        <v>42292.331215277773</v>
      </c>
      <c r="L404" s="11">
        <f>(((I404/60)/60)/24)+DATE(1970,1,1)+(-5/24)</f>
        <v>42313.372881944444</v>
      </c>
      <c r="M404" t="b">
        <v>0</v>
      </c>
      <c r="N404">
        <v>43</v>
      </c>
      <c r="O404" t="b">
        <v>1</v>
      </c>
      <c r="P404" t="s">
        <v>8269</v>
      </c>
      <c r="Q404" s="5">
        <f t="shared" si="24"/>
        <v>1.4165000000000001</v>
      </c>
      <c r="R404" s="6">
        <f t="shared" si="25"/>
        <v>65.883720930232556</v>
      </c>
      <c r="S404" s="7" t="str">
        <f t="shared" si="26"/>
        <v>film &amp; video</v>
      </c>
      <c r="T404" t="str">
        <f t="shared" si="27"/>
        <v>documentary</v>
      </c>
      <c r="U404">
        <f>YEAR(Table1[[#This Row],[Date Created Conversion]])</f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1">
        <f>(((J405/60)/60)/24)+DATE(1970,1,1)+(-5/24)</f>
        <v>40718.102326388886</v>
      </c>
      <c r="L405" s="11">
        <f>(((I405/60)/60)/24)+DATE(1970,1,1)+(-5/24)</f>
        <v>40765.088888888888</v>
      </c>
      <c r="M405" t="b">
        <v>0</v>
      </c>
      <c r="N405">
        <v>70</v>
      </c>
      <c r="O405" t="b">
        <v>1</v>
      </c>
      <c r="P405" t="s">
        <v>8269</v>
      </c>
      <c r="Q405" s="5">
        <f t="shared" si="24"/>
        <v>1.0526</v>
      </c>
      <c r="R405" s="6">
        <f t="shared" si="25"/>
        <v>75.185714285714283</v>
      </c>
      <c r="S405" s="7" t="str">
        <f t="shared" si="26"/>
        <v>film &amp; video</v>
      </c>
      <c r="T405" t="str">
        <f t="shared" si="27"/>
        <v>documentary</v>
      </c>
      <c r="U405">
        <f>YEAR(Table1[[#This Row],[Date Created Conversion]])</f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1">
        <f>(((J406/60)/60)/24)+DATE(1970,1,1)+(-5/24)</f>
        <v>41646.419699074075</v>
      </c>
      <c r="L406" s="11">
        <f>(((I406/60)/60)/24)+DATE(1970,1,1)+(-5/24)</f>
        <v>41675.752777777772</v>
      </c>
      <c r="M406" t="b">
        <v>0</v>
      </c>
      <c r="N406">
        <v>271</v>
      </c>
      <c r="O406" t="b">
        <v>1</v>
      </c>
      <c r="P406" t="s">
        <v>8269</v>
      </c>
      <c r="Q406" s="5">
        <f t="shared" si="24"/>
        <v>1.0309142857142857</v>
      </c>
      <c r="R406" s="6">
        <f t="shared" si="25"/>
        <v>133.14391143911439</v>
      </c>
      <c r="S406" s="7" t="str">
        <f t="shared" si="26"/>
        <v>film &amp; video</v>
      </c>
      <c r="T406" t="str">
        <f t="shared" si="27"/>
        <v>documentary</v>
      </c>
      <c r="U406">
        <f>YEAR(Table1[[#This Row],[Date Created Conversion]])</f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1">
        <f>(((J407/60)/60)/24)+DATE(1970,1,1)+(-5/24)</f>
        <v>41673.876608796294</v>
      </c>
      <c r="L407" s="11">
        <f>(((I407/60)/60)/24)+DATE(1970,1,1)+(-5/24)</f>
        <v>41703.876608796294</v>
      </c>
      <c r="M407" t="b">
        <v>0</v>
      </c>
      <c r="N407">
        <v>55</v>
      </c>
      <c r="O407" t="b">
        <v>1</v>
      </c>
      <c r="P407" t="s">
        <v>8269</v>
      </c>
      <c r="Q407" s="5">
        <f t="shared" si="24"/>
        <v>1.0765957446808512</v>
      </c>
      <c r="R407" s="6">
        <f t="shared" si="25"/>
        <v>55.2</v>
      </c>
      <c r="S407" s="7" t="str">
        <f t="shared" si="26"/>
        <v>film &amp; video</v>
      </c>
      <c r="T407" t="str">
        <f t="shared" si="27"/>
        <v>documentary</v>
      </c>
      <c r="U407">
        <f>YEAR(Table1[[#This Row],[Date Created Conversion]])</f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1">
        <f>(((J408/60)/60)/24)+DATE(1970,1,1)+(-5/24)</f>
        <v>40637.95413194444</v>
      </c>
      <c r="L408" s="11">
        <f>(((I408/60)/60)/24)+DATE(1970,1,1)+(-5/24)</f>
        <v>40672.040972222218</v>
      </c>
      <c r="M408" t="b">
        <v>0</v>
      </c>
      <c r="N408">
        <v>35</v>
      </c>
      <c r="O408" t="b">
        <v>1</v>
      </c>
      <c r="P408" t="s">
        <v>8269</v>
      </c>
      <c r="Q408" s="5">
        <f t="shared" si="24"/>
        <v>1.0770464285714285</v>
      </c>
      <c r="R408" s="6">
        <f t="shared" si="25"/>
        <v>86.163714285714292</v>
      </c>
      <c r="S408" s="7" t="str">
        <f t="shared" si="26"/>
        <v>film &amp; video</v>
      </c>
      <c r="T408" t="str">
        <f t="shared" si="27"/>
        <v>documentary</v>
      </c>
      <c r="U408">
        <f>YEAR(Table1[[#This Row],[Date Created Conversion]])</f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1">
        <f>(((J409/60)/60)/24)+DATE(1970,1,1)+(-5/24)</f>
        <v>40806.662615740737</v>
      </c>
      <c r="L409" s="11">
        <f>(((I409/60)/60)/24)+DATE(1970,1,1)+(-5/24)</f>
        <v>40866.704282407409</v>
      </c>
      <c r="M409" t="b">
        <v>0</v>
      </c>
      <c r="N409">
        <v>22</v>
      </c>
      <c r="O409" t="b">
        <v>1</v>
      </c>
      <c r="P409" t="s">
        <v>8269</v>
      </c>
      <c r="Q409" s="5">
        <f t="shared" si="24"/>
        <v>1.0155000000000001</v>
      </c>
      <c r="R409" s="6">
        <f t="shared" si="25"/>
        <v>92.318181818181813</v>
      </c>
      <c r="S409" s="7" t="str">
        <f t="shared" si="26"/>
        <v>film &amp; video</v>
      </c>
      <c r="T409" t="str">
        <f t="shared" si="27"/>
        <v>documentary</v>
      </c>
      <c r="U409">
        <f>YEAR(Table1[[#This Row],[Date Created Conversion]])</f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1">
        <f>(((J410/60)/60)/24)+DATE(1970,1,1)+(-5/24)</f>
        <v>41543.527662037035</v>
      </c>
      <c r="L410" s="11">
        <f>(((I410/60)/60)/24)+DATE(1970,1,1)+(-5/24)</f>
        <v>41583.569328703699</v>
      </c>
      <c r="M410" t="b">
        <v>0</v>
      </c>
      <c r="N410">
        <v>38</v>
      </c>
      <c r="O410" t="b">
        <v>1</v>
      </c>
      <c r="P410" t="s">
        <v>8269</v>
      </c>
      <c r="Q410" s="5">
        <f t="shared" si="24"/>
        <v>1.0143766666666667</v>
      </c>
      <c r="R410" s="6">
        <f t="shared" si="25"/>
        <v>160.16473684210527</v>
      </c>
      <c r="S410" s="7" t="str">
        <f t="shared" si="26"/>
        <v>film &amp; video</v>
      </c>
      <c r="T410" t="str">
        <f t="shared" si="27"/>
        <v>documentary</v>
      </c>
      <c r="U410">
        <f>YEAR(Table1[[#This Row],[Date Created Conversion]])</f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1">
        <f>(((J411/60)/60)/24)+DATE(1970,1,1)+(-5/24)</f>
        <v>42543.654444444437</v>
      </c>
      <c r="L411" s="11">
        <f>(((I411/60)/60)/24)+DATE(1970,1,1)+(-5/24)</f>
        <v>42573.654444444437</v>
      </c>
      <c r="M411" t="b">
        <v>0</v>
      </c>
      <c r="N411">
        <v>15</v>
      </c>
      <c r="O411" t="b">
        <v>1</v>
      </c>
      <c r="P411" t="s">
        <v>8269</v>
      </c>
      <c r="Q411" s="5">
        <f t="shared" si="24"/>
        <v>1.3680000000000001</v>
      </c>
      <c r="R411" s="6">
        <f t="shared" si="25"/>
        <v>45.6</v>
      </c>
      <c r="S411" s="7" t="str">
        <f t="shared" si="26"/>
        <v>film &amp; video</v>
      </c>
      <c r="T411" t="str">
        <f t="shared" si="27"/>
        <v>documentary</v>
      </c>
      <c r="U411">
        <f>YEAR(Table1[[#This Row],[Date Created Conversion]])</f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1">
        <f>(((J412/60)/60)/24)+DATE(1970,1,1)+(-5/24)</f>
        <v>42113.77311342593</v>
      </c>
      <c r="L412" s="11">
        <f>(((I412/60)/60)/24)+DATE(1970,1,1)+(-5/24)</f>
        <v>42173.77311342593</v>
      </c>
      <c r="M412" t="b">
        <v>0</v>
      </c>
      <c r="N412">
        <v>7</v>
      </c>
      <c r="O412" t="b">
        <v>1</v>
      </c>
      <c r="P412" t="s">
        <v>8269</v>
      </c>
      <c r="Q412" s="5">
        <f t="shared" si="24"/>
        <v>1.2829999999999999</v>
      </c>
      <c r="R412" s="6">
        <f t="shared" si="25"/>
        <v>183.28571428571428</v>
      </c>
      <c r="S412" s="7" t="str">
        <f t="shared" si="26"/>
        <v>film &amp; video</v>
      </c>
      <c r="T412" t="str">
        <f t="shared" si="27"/>
        <v>documentary</v>
      </c>
      <c r="U412">
        <f>YEAR(Table1[[#This Row],[Date Created Conversion]])</f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1">
        <f>(((J413/60)/60)/24)+DATE(1970,1,1)+(-5/24)</f>
        <v>41597.967638888884</v>
      </c>
      <c r="L413" s="11">
        <f>(((I413/60)/60)/24)+DATE(1970,1,1)+(-5/24)</f>
        <v>41630</v>
      </c>
      <c r="M413" t="b">
        <v>0</v>
      </c>
      <c r="N413">
        <v>241</v>
      </c>
      <c r="O413" t="b">
        <v>1</v>
      </c>
      <c r="P413" t="s">
        <v>8269</v>
      </c>
      <c r="Q413" s="5">
        <f t="shared" si="24"/>
        <v>1.0105</v>
      </c>
      <c r="R413" s="6">
        <f t="shared" si="25"/>
        <v>125.78838174273859</v>
      </c>
      <c r="S413" s="7" t="str">
        <f t="shared" si="26"/>
        <v>film &amp; video</v>
      </c>
      <c r="T413" t="str">
        <f t="shared" si="27"/>
        <v>documentary</v>
      </c>
      <c r="U413">
        <f>YEAR(Table1[[#This Row],[Date Created Conversion]])</f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1">
        <f>(((J414/60)/60)/24)+DATE(1970,1,1)+(-5/24)</f>
        <v>41099.534467592588</v>
      </c>
      <c r="L414" s="11">
        <f>(((I414/60)/60)/24)+DATE(1970,1,1)+(-5/24)</f>
        <v>41115.534467592588</v>
      </c>
      <c r="M414" t="b">
        <v>0</v>
      </c>
      <c r="N414">
        <v>55</v>
      </c>
      <c r="O414" t="b">
        <v>1</v>
      </c>
      <c r="P414" t="s">
        <v>8269</v>
      </c>
      <c r="Q414" s="5">
        <f t="shared" si="24"/>
        <v>1.2684</v>
      </c>
      <c r="R414" s="6">
        <f t="shared" si="25"/>
        <v>57.654545454545456</v>
      </c>
      <c r="S414" s="7" t="str">
        <f t="shared" si="26"/>
        <v>film &amp; video</v>
      </c>
      <c r="T414" t="str">
        <f t="shared" si="27"/>
        <v>documentary</v>
      </c>
      <c r="U414">
        <f>YEAR(Table1[[#This Row],[Date Created Conversion]])</f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1">
        <f>(((J415/60)/60)/24)+DATE(1970,1,1)+(-5/24)</f>
        <v>41079.66910879629</v>
      </c>
      <c r="L415" s="11">
        <f>(((I415/60)/60)/24)+DATE(1970,1,1)+(-5/24)</f>
        <v>41109.66910879629</v>
      </c>
      <c r="M415" t="b">
        <v>0</v>
      </c>
      <c r="N415">
        <v>171</v>
      </c>
      <c r="O415" t="b">
        <v>1</v>
      </c>
      <c r="P415" t="s">
        <v>8269</v>
      </c>
      <c r="Q415" s="5">
        <f t="shared" si="24"/>
        <v>1.0508593749999999</v>
      </c>
      <c r="R415" s="6">
        <f t="shared" si="25"/>
        <v>78.660818713450297</v>
      </c>
      <c r="S415" s="7" t="str">
        <f t="shared" si="26"/>
        <v>film &amp; video</v>
      </c>
      <c r="T415" t="str">
        <f t="shared" si="27"/>
        <v>documentary</v>
      </c>
      <c r="U415">
        <f>YEAR(Table1[[#This Row],[Date Created Conversion]])</f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1">
        <f>(((J416/60)/60)/24)+DATE(1970,1,1)+(-5/24)</f>
        <v>41528.85491898148</v>
      </c>
      <c r="L416" s="11">
        <f>(((I416/60)/60)/24)+DATE(1970,1,1)+(-5/24)</f>
        <v>41558.85491898148</v>
      </c>
      <c r="M416" t="b">
        <v>0</v>
      </c>
      <c r="N416">
        <v>208</v>
      </c>
      <c r="O416" t="b">
        <v>1</v>
      </c>
      <c r="P416" t="s">
        <v>8269</v>
      </c>
      <c r="Q416" s="5">
        <f t="shared" si="24"/>
        <v>1.0285405405405406</v>
      </c>
      <c r="R416" s="6">
        <f t="shared" si="25"/>
        <v>91.480769230769226</v>
      </c>
      <c r="S416" s="7" t="str">
        <f t="shared" si="26"/>
        <v>film &amp; video</v>
      </c>
      <c r="T416" t="str">
        <f t="shared" si="27"/>
        <v>documentary</v>
      </c>
      <c r="U416">
        <f>YEAR(Table1[[#This Row],[Date Created Conversion]])</f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1">
        <f>(((J417/60)/60)/24)+DATE(1970,1,1)+(-5/24)</f>
        <v>41904.643541666665</v>
      </c>
      <c r="L417" s="11">
        <f>(((I417/60)/60)/24)+DATE(1970,1,1)+(-5/24)</f>
        <v>41929.291666666664</v>
      </c>
      <c r="M417" t="b">
        <v>0</v>
      </c>
      <c r="N417">
        <v>21</v>
      </c>
      <c r="O417" t="b">
        <v>1</v>
      </c>
      <c r="P417" t="s">
        <v>8269</v>
      </c>
      <c r="Q417" s="5">
        <f t="shared" si="24"/>
        <v>1.0214714285714286</v>
      </c>
      <c r="R417" s="6">
        <f t="shared" si="25"/>
        <v>68.09809523809524</v>
      </c>
      <c r="S417" s="7" t="str">
        <f t="shared" si="26"/>
        <v>film &amp; video</v>
      </c>
      <c r="T417" t="str">
        <f t="shared" si="27"/>
        <v>documentary</v>
      </c>
      <c r="U417">
        <f>YEAR(Table1[[#This Row],[Date Created Conversion]])</f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1">
        <f>(((J418/60)/60)/24)+DATE(1970,1,1)+(-5/24)</f>
        <v>41648.187858796293</v>
      </c>
      <c r="L418" s="11">
        <f>(((I418/60)/60)/24)+DATE(1970,1,1)+(-5/24)</f>
        <v>41678.187858796293</v>
      </c>
      <c r="M418" t="b">
        <v>0</v>
      </c>
      <c r="N418">
        <v>25</v>
      </c>
      <c r="O418" t="b">
        <v>1</v>
      </c>
      <c r="P418" t="s">
        <v>8269</v>
      </c>
      <c r="Q418" s="5">
        <f t="shared" si="24"/>
        <v>1.2021700000000002</v>
      </c>
      <c r="R418" s="6">
        <f t="shared" si="25"/>
        <v>48.086800000000004</v>
      </c>
      <c r="S418" s="7" t="str">
        <f t="shared" si="26"/>
        <v>film &amp; video</v>
      </c>
      <c r="T418" t="str">
        <f t="shared" si="27"/>
        <v>documentary</v>
      </c>
      <c r="U418">
        <f>YEAR(Table1[[#This Row],[Date Created Conversion]])</f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1">
        <f>(((J419/60)/60)/24)+DATE(1970,1,1)+(-5/24)</f>
        <v>41360.76226851852</v>
      </c>
      <c r="L419" s="11">
        <f>(((I419/60)/60)/24)+DATE(1970,1,1)+(-5/24)</f>
        <v>41371.981249999997</v>
      </c>
      <c r="M419" t="b">
        <v>0</v>
      </c>
      <c r="N419">
        <v>52</v>
      </c>
      <c r="O419" t="b">
        <v>1</v>
      </c>
      <c r="P419" t="s">
        <v>8269</v>
      </c>
      <c r="Q419" s="5">
        <f t="shared" si="24"/>
        <v>1.0024761904761905</v>
      </c>
      <c r="R419" s="6">
        <f t="shared" si="25"/>
        <v>202.42307692307693</v>
      </c>
      <c r="S419" s="7" t="str">
        <f t="shared" si="26"/>
        <v>film &amp; video</v>
      </c>
      <c r="T419" t="str">
        <f t="shared" si="27"/>
        <v>documentary</v>
      </c>
      <c r="U419">
        <f>YEAR(Table1[[#This Row],[Date Created Conversion]])</f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1">
        <f>(((J420/60)/60)/24)+DATE(1970,1,1)+(-5/24)</f>
        <v>42178.07403935185</v>
      </c>
      <c r="L420" s="11">
        <f>(((I420/60)/60)/24)+DATE(1970,1,1)+(-5/24)</f>
        <v>42208.07403935185</v>
      </c>
      <c r="M420" t="b">
        <v>0</v>
      </c>
      <c r="N420">
        <v>104</v>
      </c>
      <c r="O420" t="b">
        <v>1</v>
      </c>
      <c r="P420" t="s">
        <v>8269</v>
      </c>
      <c r="Q420" s="5">
        <f t="shared" si="24"/>
        <v>1.0063392857142857</v>
      </c>
      <c r="R420" s="6">
        <f t="shared" si="25"/>
        <v>216.75</v>
      </c>
      <c r="S420" s="7" t="str">
        <f t="shared" si="26"/>
        <v>film &amp; video</v>
      </c>
      <c r="T420" t="str">
        <f t="shared" si="27"/>
        <v>documentary</v>
      </c>
      <c r="U420">
        <f>YEAR(Table1[[#This Row],[Date Created Conversion]])</f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1">
        <f>(((J421/60)/60)/24)+DATE(1970,1,1)+(-5/24)</f>
        <v>41394.634108796294</v>
      </c>
      <c r="L421" s="11">
        <f>(((I421/60)/60)/24)+DATE(1970,1,1)+(-5/24)</f>
        <v>41454.634108796294</v>
      </c>
      <c r="M421" t="b">
        <v>0</v>
      </c>
      <c r="N421">
        <v>73</v>
      </c>
      <c r="O421" t="b">
        <v>1</v>
      </c>
      <c r="P421" t="s">
        <v>8269</v>
      </c>
      <c r="Q421" s="5">
        <f t="shared" si="24"/>
        <v>1.004375</v>
      </c>
      <c r="R421" s="6">
        <f t="shared" si="25"/>
        <v>110.06849315068493</v>
      </c>
      <c r="S421" s="7" t="str">
        <f t="shared" si="26"/>
        <v>film &amp; video</v>
      </c>
      <c r="T421" t="str">
        <f t="shared" si="27"/>
        <v>documentary</v>
      </c>
      <c r="U421">
        <f>YEAR(Table1[[#This Row],[Date Created Conversion]])</f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1">
        <f>(((J422/60)/60)/24)+DATE(1970,1,1)+(-5/24)</f>
        <v>41682.028136574074</v>
      </c>
      <c r="L422" s="11">
        <f>(((I422/60)/60)/24)+DATE(1970,1,1)+(-5/24)</f>
        <v>41711.986469907402</v>
      </c>
      <c r="M422" t="b">
        <v>0</v>
      </c>
      <c r="N422">
        <v>3</v>
      </c>
      <c r="O422" t="b">
        <v>0</v>
      </c>
      <c r="P422" t="s">
        <v>8270</v>
      </c>
      <c r="Q422" s="5">
        <f t="shared" si="24"/>
        <v>4.3939393939393936E-3</v>
      </c>
      <c r="R422" s="6">
        <f t="shared" si="25"/>
        <v>4.833333333333333</v>
      </c>
      <c r="S422" s="7" t="str">
        <f t="shared" si="26"/>
        <v>film &amp; video</v>
      </c>
      <c r="T422" t="str">
        <f t="shared" si="27"/>
        <v>animation</v>
      </c>
      <c r="U422">
        <f>YEAR(Table1[[#This Row],[Date Created Conversion]])</f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1">
        <f>(((J423/60)/60)/24)+DATE(1970,1,1)+(-5/24)</f>
        <v>42177.283055555548</v>
      </c>
      <c r="L423" s="11">
        <f>(((I423/60)/60)/24)+DATE(1970,1,1)+(-5/24)</f>
        <v>42237.283055555548</v>
      </c>
      <c r="M423" t="b">
        <v>0</v>
      </c>
      <c r="N423">
        <v>6</v>
      </c>
      <c r="O423" t="b">
        <v>0</v>
      </c>
      <c r="P423" t="s">
        <v>8270</v>
      </c>
      <c r="Q423" s="5">
        <f t="shared" si="24"/>
        <v>2.0066666666666667E-2</v>
      </c>
      <c r="R423" s="6">
        <f t="shared" si="25"/>
        <v>50.166666666666664</v>
      </c>
      <c r="S423" s="7" t="str">
        <f t="shared" si="26"/>
        <v>film &amp; video</v>
      </c>
      <c r="T423" t="str">
        <f t="shared" si="27"/>
        <v>animation</v>
      </c>
      <c r="U423">
        <f>YEAR(Table1[[#This Row],[Date Created Conversion]])</f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1">
        <f>(((J424/60)/60)/24)+DATE(1970,1,1)+(-5/24)</f>
        <v>41863.052048611105</v>
      </c>
      <c r="L424" s="11">
        <f>(((I424/60)/60)/24)+DATE(1970,1,1)+(-5/24)</f>
        <v>41893.052048611105</v>
      </c>
      <c r="M424" t="b">
        <v>0</v>
      </c>
      <c r="N424">
        <v>12</v>
      </c>
      <c r="O424" t="b">
        <v>0</v>
      </c>
      <c r="P424" t="s">
        <v>8270</v>
      </c>
      <c r="Q424" s="5">
        <f t="shared" si="24"/>
        <v>1.0749999999999999E-2</v>
      </c>
      <c r="R424" s="6">
        <f t="shared" si="25"/>
        <v>35.833333333333336</v>
      </c>
      <c r="S424" s="7" t="str">
        <f t="shared" si="26"/>
        <v>film &amp; video</v>
      </c>
      <c r="T424" t="str">
        <f t="shared" si="27"/>
        <v>animation</v>
      </c>
      <c r="U424">
        <f>YEAR(Table1[[#This Row],[Date Created Conversion]])</f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1">
        <f>(((J425/60)/60)/24)+DATE(1970,1,1)+(-5/24)</f>
        <v>41400.717939814815</v>
      </c>
      <c r="L425" s="11">
        <f>(((I425/60)/60)/24)+DATE(1970,1,1)+(-5/24)</f>
        <v>41430.717939814815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4"/>
        <v>7.6499999999999997E-3</v>
      </c>
      <c r="R425" s="6">
        <f t="shared" si="25"/>
        <v>11.76923076923077</v>
      </c>
      <c r="S425" s="7" t="str">
        <f t="shared" si="26"/>
        <v>film &amp; video</v>
      </c>
      <c r="T425" t="str">
        <f t="shared" si="27"/>
        <v>animation</v>
      </c>
      <c r="U425">
        <f>YEAR(Table1[[#This Row],[Date Created Conversion]])</f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1">
        <f>(((J426/60)/60)/24)+DATE(1970,1,1)+(-5/24)</f>
        <v>40934.167812499996</v>
      </c>
      <c r="L426" s="11">
        <f>(((I426/60)/60)/24)+DATE(1970,1,1)+(-5/24)</f>
        <v>40994.126145833332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24"/>
        <v>6.7966666666666675E-2</v>
      </c>
      <c r="R426" s="6">
        <f t="shared" si="25"/>
        <v>40.78</v>
      </c>
      <c r="S426" s="7" t="str">
        <f t="shared" si="26"/>
        <v>film &amp; video</v>
      </c>
      <c r="T426" t="str">
        <f t="shared" si="27"/>
        <v>animation</v>
      </c>
      <c r="U426">
        <f>YEAR(Table1[[#This Row],[Date Created Conversion]])</f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1">
        <f>(((J427/60)/60)/24)+DATE(1970,1,1)+(-5/24)</f>
        <v>42275.652824074066</v>
      </c>
      <c r="L427" s="11">
        <f>(((I427/60)/60)/24)+DATE(1970,1,1)+(-5/24)</f>
        <v>42335.694490740738</v>
      </c>
      <c r="M427" t="b">
        <v>0</v>
      </c>
      <c r="N427">
        <v>2</v>
      </c>
      <c r="O427" t="b">
        <v>0</v>
      </c>
      <c r="P427" t="s">
        <v>8270</v>
      </c>
      <c r="Q427" s="5">
        <f t="shared" si="24"/>
        <v>1.2E-4</v>
      </c>
      <c r="R427" s="6">
        <f t="shared" si="25"/>
        <v>3</v>
      </c>
      <c r="S427" s="7" t="str">
        <f t="shared" si="26"/>
        <v>film &amp; video</v>
      </c>
      <c r="T427" t="str">
        <f t="shared" si="27"/>
        <v>animation</v>
      </c>
      <c r="U427">
        <f>YEAR(Table1[[#This Row],[Date Created Conversion]])</f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1">
        <f>(((J428/60)/60)/24)+DATE(1970,1,1)+(-5/24)</f>
        <v>42400.503634259258</v>
      </c>
      <c r="L428" s="11">
        <f>(((I428/60)/60)/24)+DATE(1970,1,1)+(-5/24)</f>
        <v>42430.503634259258</v>
      </c>
      <c r="M428" t="b">
        <v>0</v>
      </c>
      <c r="N428">
        <v>8</v>
      </c>
      <c r="O428" t="b">
        <v>0</v>
      </c>
      <c r="P428" t="s">
        <v>8270</v>
      </c>
      <c r="Q428" s="5">
        <f t="shared" si="24"/>
        <v>1.3299999999999999E-2</v>
      </c>
      <c r="R428" s="6">
        <f t="shared" si="25"/>
        <v>16.625</v>
      </c>
      <c r="S428" s="7" t="str">
        <f t="shared" si="26"/>
        <v>film &amp; video</v>
      </c>
      <c r="T428" t="str">
        <f t="shared" si="27"/>
        <v>animation</v>
      </c>
      <c r="U428">
        <f>YEAR(Table1[[#This Row],[Date Created Conversion]])</f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1">
        <f>(((J429/60)/60)/24)+DATE(1970,1,1)+(-5/24)</f>
        <v>42285.700694444437</v>
      </c>
      <c r="L429" s="11">
        <f>(((I429/60)/60)/24)+DATE(1970,1,1)+(-5/24)</f>
        <v>42299.582638888889</v>
      </c>
      <c r="M429" t="b">
        <v>0</v>
      </c>
      <c r="N429">
        <v>0</v>
      </c>
      <c r="O429" t="b">
        <v>0</v>
      </c>
      <c r="P429" t="s">
        <v>8270</v>
      </c>
      <c r="Q429" s="5">
        <f t="shared" si="24"/>
        <v>0</v>
      </c>
      <c r="R429" s="6" t="e">
        <f t="shared" si="25"/>
        <v>#DIV/0!</v>
      </c>
      <c r="S429" s="7" t="str">
        <f t="shared" si="26"/>
        <v>film &amp; video</v>
      </c>
      <c r="T429" t="str">
        <f t="shared" si="27"/>
        <v>animation</v>
      </c>
      <c r="U429">
        <f>YEAR(Table1[[#This Row],[Date Created Conversion]])</f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1">
        <f>(((J430/60)/60)/24)+DATE(1970,1,1)+(-5/24)</f>
        <v>41778.558391203704</v>
      </c>
      <c r="L430" s="11">
        <f>(((I430/60)/60)/24)+DATE(1970,1,1)+(-5/24)</f>
        <v>41806.708333333328</v>
      </c>
      <c r="M430" t="b">
        <v>0</v>
      </c>
      <c r="N430">
        <v>13</v>
      </c>
      <c r="O430" t="b">
        <v>0</v>
      </c>
      <c r="P430" t="s">
        <v>8270</v>
      </c>
      <c r="Q430" s="5">
        <f t="shared" si="24"/>
        <v>5.6333333333333332E-2</v>
      </c>
      <c r="R430" s="6">
        <f t="shared" si="25"/>
        <v>52</v>
      </c>
      <c r="S430" s="7" t="str">
        <f t="shared" si="26"/>
        <v>film &amp; video</v>
      </c>
      <c r="T430" t="str">
        <f t="shared" si="27"/>
        <v>animation</v>
      </c>
      <c r="U430">
        <f>YEAR(Table1[[#This Row],[Date Created Conversion]])</f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1">
        <f>(((J431/60)/60)/24)+DATE(1970,1,1)+(-5/24)</f>
        <v>40070.693078703705</v>
      </c>
      <c r="L431" s="11">
        <f>(((I431/60)/60)/24)+DATE(1970,1,1)+(-5/24)</f>
        <v>40143.999305555553</v>
      </c>
      <c r="M431" t="b">
        <v>0</v>
      </c>
      <c r="N431">
        <v>0</v>
      </c>
      <c r="O431" t="b">
        <v>0</v>
      </c>
      <c r="P431" t="s">
        <v>8270</v>
      </c>
      <c r="Q431" s="5">
        <f t="shared" si="24"/>
        <v>0</v>
      </c>
      <c r="R431" s="6" t="e">
        <f t="shared" si="25"/>
        <v>#DIV/0!</v>
      </c>
      <c r="S431" s="7" t="str">
        <f t="shared" si="26"/>
        <v>film &amp; video</v>
      </c>
      <c r="T431" t="str">
        <f t="shared" si="27"/>
        <v>animation</v>
      </c>
      <c r="U431">
        <f>YEAR(Table1[[#This Row],[Date Created Conversion]])</f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1">
        <f>(((J432/60)/60)/24)+DATE(1970,1,1)+(-5/24)</f>
        <v>41512.898923611108</v>
      </c>
      <c r="L432" s="11">
        <f>(((I432/60)/60)/24)+DATE(1970,1,1)+(-5/24)</f>
        <v>41527.898923611108</v>
      </c>
      <c r="M432" t="b">
        <v>0</v>
      </c>
      <c r="N432">
        <v>5</v>
      </c>
      <c r="O432" t="b">
        <v>0</v>
      </c>
      <c r="P432" t="s">
        <v>8270</v>
      </c>
      <c r="Q432" s="5">
        <f t="shared" si="24"/>
        <v>2.4E-2</v>
      </c>
      <c r="R432" s="6">
        <f t="shared" si="25"/>
        <v>4.8</v>
      </c>
      <c r="S432" s="7" t="str">
        <f t="shared" si="26"/>
        <v>film &amp; video</v>
      </c>
      <c r="T432" t="str">
        <f t="shared" si="27"/>
        <v>animation</v>
      </c>
      <c r="U432">
        <f>YEAR(Table1[[#This Row],[Date Created Conversion]])</f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1">
        <f>(((J433/60)/60)/24)+DATE(1970,1,1)+(-5/24)</f>
        <v>42526.662997685176</v>
      </c>
      <c r="L433" s="11">
        <f>(((I433/60)/60)/24)+DATE(1970,1,1)+(-5/24)</f>
        <v>42556.662997685176</v>
      </c>
      <c r="M433" t="b">
        <v>0</v>
      </c>
      <c r="N433">
        <v>8</v>
      </c>
      <c r="O433" t="b">
        <v>0</v>
      </c>
      <c r="P433" t="s">
        <v>8270</v>
      </c>
      <c r="Q433" s="5">
        <f t="shared" si="24"/>
        <v>0.13833333333333334</v>
      </c>
      <c r="R433" s="6">
        <f t="shared" si="25"/>
        <v>51.875</v>
      </c>
      <c r="S433" s="7" t="str">
        <f t="shared" si="26"/>
        <v>film &amp; video</v>
      </c>
      <c r="T433" t="str">
        <f t="shared" si="27"/>
        <v>animation</v>
      </c>
      <c r="U433">
        <f>YEAR(Table1[[#This Row],[Date Created Conversion]])</f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1">
        <f>(((J434/60)/60)/24)+DATE(1970,1,1)+(-5/24)</f>
        <v>42238.51829861111</v>
      </c>
      <c r="L434" s="11">
        <f>(((I434/60)/60)/24)+DATE(1970,1,1)+(-5/24)</f>
        <v>42298.51829861111</v>
      </c>
      <c r="M434" t="b">
        <v>0</v>
      </c>
      <c r="N434">
        <v>8</v>
      </c>
      <c r="O434" t="b">
        <v>0</v>
      </c>
      <c r="P434" t="s">
        <v>8270</v>
      </c>
      <c r="Q434" s="5">
        <f t="shared" si="24"/>
        <v>9.5000000000000001E-2</v>
      </c>
      <c r="R434" s="6">
        <f t="shared" si="25"/>
        <v>71.25</v>
      </c>
      <c r="S434" s="7" t="str">
        <f t="shared" si="26"/>
        <v>film &amp; video</v>
      </c>
      <c r="T434" t="str">
        <f t="shared" si="27"/>
        <v>animation</v>
      </c>
      <c r="U434">
        <f>YEAR(Table1[[#This Row],[Date Created Conversion]])</f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1">
        <f>(((J435/60)/60)/24)+DATE(1970,1,1)+(-5/24)</f>
        <v>42228.42155092593</v>
      </c>
      <c r="L435" s="11">
        <f>(((I435/60)/60)/24)+DATE(1970,1,1)+(-5/24)</f>
        <v>42288.42155092593</v>
      </c>
      <c r="M435" t="b">
        <v>0</v>
      </c>
      <c r="N435">
        <v>0</v>
      </c>
      <c r="O435" t="b">
        <v>0</v>
      </c>
      <c r="P435" t="s">
        <v>8270</v>
      </c>
      <c r="Q435" s="5">
        <f t="shared" si="24"/>
        <v>0</v>
      </c>
      <c r="R435" s="6" t="e">
        <f t="shared" si="25"/>
        <v>#DIV/0!</v>
      </c>
      <c r="S435" s="7" t="str">
        <f t="shared" si="26"/>
        <v>film &amp; video</v>
      </c>
      <c r="T435" t="str">
        <f t="shared" si="27"/>
        <v>animation</v>
      </c>
      <c r="U435">
        <f>YEAR(Table1[[#This Row],[Date Created Conversion]])</f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1">
        <f>(((J436/60)/60)/24)+DATE(1970,1,1)+(-5/24)</f>
        <v>41576.626180555555</v>
      </c>
      <c r="L436" s="11">
        <f>(((I436/60)/60)/24)+DATE(1970,1,1)+(-5/24)</f>
        <v>41609.667847222219</v>
      </c>
      <c r="M436" t="b">
        <v>0</v>
      </c>
      <c r="N436">
        <v>2</v>
      </c>
      <c r="O436" t="b">
        <v>0</v>
      </c>
      <c r="P436" t="s">
        <v>8270</v>
      </c>
      <c r="Q436" s="5">
        <f t="shared" si="24"/>
        <v>0.05</v>
      </c>
      <c r="R436" s="6">
        <f t="shared" si="25"/>
        <v>62.5</v>
      </c>
      <c r="S436" s="7" t="str">
        <f t="shared" si="26"/>
        <v>film &amp; video</v>
      </c>
      <c r="T436" t="str">
        <f t="shared" si="27"/>
        <v>animation</v>
      </c>
      <c r="U436">
        <f>YEAR(Table1[[#This Row],[Date Created Conversion]])</f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1">
        <f>(((J437/60)/60)/24)+DATE(1970,1,1)+(-5/24)</f>
        <v>41500.539120370369</v>
      </c>
      <c r="L437" s="11">
        <f>(((I437/60)/60)/24)+DATE(1970,1,1)+(-5/24)</f>
        <v>41530.539120370369</v>
      </c>
      <c r="M437" t="b">
        <v>0</v>
      </c>
      <c r="N437">
        <v>3</v>
      </c>
      <c r="O437" t="b">
        <v>0</v>
      </c>
      <c r="P437" t="s">
        <v>8270</v>
      </c>
      <c r="Q437" s="5">
        <f t="shared" si="24"/>
        <v>2.7272727272727273E-5</v>
      </c>
      <c r="R437" s="6">
        <f t="shared" si="25"/>
        <v>1</v>
      </c>
      <c r="S437" s="7" t="str">
        <f t="shared" si="26"/>
        <v>film &amp; video</v>
      </c>
      <c r="T437" t="str">
        <f t="shared" si="27"/>
        <v>animation</v>
      </c>
      <c r="U437">
        <f>YEAR(Table1[[#This Row],[Date Created Conversion]])</f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1">
        <f>(((J438/60)/60)/24)+DATE(1970,1,1)+(-5/24)</f>
        <v>41456.154085648144</v>
      </c>
      <c r="L438" s="11">
        <f>(((I438/60)/60)/24)+DATE(1970,1,1)+(-5/24)</f>
        <v>41486.154085648144</v>
      </c>
      <c r="M438" t="b">
        <v>0</v>
      </c>
      <c r="N438">
        <v>0</v>
      </c>
      <c r="O438" t="b">
        <v>0</v>
      </c>
      <c r="P438" t="s">
        <v>8270</v>
      </c>
      <c r="Q438" s="5">
        <f t="shared" si="24"/>
        <v>0</v>
      </c>
      <c r="R438" s="6" t="e">
        <f t="shared" si="25"/>
        <v>#DIV/0!</v>
      </c>
      <c r="S438" s="7" t="str">
        <f t="shared" si="26"/>
        <v>film &amp; video</v>
      </c>
      <c r="T438" t="str">
        <f t="shared" si="27"/>
        <v>animation</v>
      </c>
      <c r="U438">
        <f>YEAR(Table1[[#This Row],[Date Created Conversion]])</f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1">
        <f>(((J439/60)/60)/24)+DATE(1970,1,1)+(-5/24)</f>
        <v>42591.110254629624</v>
      </c>
      <c r="L439" s="11">
        <f>(((I439/60)/60)/24)+DATE(1970,1,1)+(-5/24)</f>
        <v>42651.110254629624</v>
      </c>
      <c r="M439" t="b">
        <v>0</v>
      </c>
      <c r="N439">
        <v>0</v>
      </c>
      <c r="O439" t="b">
        <v>0</v>
      </c>
      <c r="P439" t="s">
        <v>8270</v>
      </c>
      <c r="Q439" s="5">
        <f t="shared" si="24"/>
        <v>0</v>
      </c>
      <c r="R439" s="6" t="e">
        <f t="shared" si="25"/>
        <v>#DIV/0!</v>
      </c>
      <c r="S439" s="7" t="str">
        <f t="shared" si="26"/>
        <v>film &amp; video</v>
      </c>
      <c r="T439" t="str">
        <f t="shared" si="27"/>
        <v>animation</v>
      </c>
      <c r="U439">
        <f>YEAR(Table1[[#This Row],[Date Created Conversion]])</f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1">
        <f>(((J440/60)/60)/24)+DATE(1970,1,1)+(-5/24)</f>
        <v>42296.052754629629</v>
      </c>
      <c r="L440" s="11">
        <f>(((I440/60)/60)/24)+DATE(1970,1,1)+(-5/24)</f>
        <v>42326.094421296293</v>
      </c>
      <c r="M440" t="b">
        <v>0</v>
      </c>
      <c r="N440">
        <v>11</v>
      </c>
      <c r="O440" t="b">
        <v>0</v>
      </c>
      <c r="P440" t="s">
        <v>8270</v>
      </c>
      <c r="Q440" s="5">
        <f t="shared" si="24"/>
        <v>9.3799999999999994E-2</v>
      </c>
      <c r="R440" s="6">
        <f t="shared" si="25"/>
        <v>170.54545454545453</v>
      </c>
      <c r="S440" s="7" t="str">
        <f t="shared" si="26"/>
        <v>film &amp; video</v>
      </c>
      <c r="T440" t="str">
        <f t="shared" si="27"/>
        <v>animation</v>
      </c>
      <c r="U440">
        <f>YEAR(Table1[[#This Row],[Date Created Conversion]])</f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1">
        <f>(((J441/60)/60)/24)+DATE(1970,1,1)+(-5/24)</f>
        <v>41919.553449074068</v>
      </c>
      <c r="L441" s="11">
        <f>(((I441/60)/60)/24)+DATE(1970,1,1)+(-5/24)</f>
        <v>41929.553449074068</v>
      </c>
      <c r="M441" t="b">
        <v>0</v>
      </c>
      <c r="N441">
        <v>0</v>
      </c>
      <c r="O441" t="b">
        <v>0</v>
      </c>
      <c r="P441" t="s">
        <v>8270</v>
      </c>
      <c r="Q441" s="5">
        <f t="shared" si="24"/>
        <v>0</v>
      </c>
      <c r="R441" s="6" t="e">
        <f t="shared" si="25"/>
        <v>#DIV/0!</v>
      </c>
      <c r="S441" s="7" t="str">
        <f t="shared" si="26"/>
        <v>film &amp; video</v>
      </c>
      <c r="T441" t="str">
        <f t="shared" si="27"/>
        <v>animation</v>
      </c>
      <c r="U441">
        <f>YEAR(Table1[[#This Row],[Date Created Conversion]])</f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1">
        <f>(((J442/60)/60)/24)+DATE(1970,1,1)+(-5/24)</f>
        <v>42423.777233796289</v>
      </c>
      <c r="L442" s="11">
        <f>(((I442/60)/60)/24)+DATE(1970,1,1)+(-5/24)</f>
        <v>42453.735567129632</v>
      </c>
      <c r="M442" t="b">
        <v>0</v>
      </c>
      <c r="N442">
        <v>1</v>
      </c>
      <c r="O442" t="b">
        <v>0</v>
      </c>
      <c r="P442" t="s">
        <v>8270</v>
      </c>
      <c r="Q442" s="5">
        <f t="shared" si="24"/>
        <v>1E-3</v>
      </c>
      <c r="R442" s="6">
        <f t="shared" si="25"/>
        <v>5</v>
      </c>
      <c r="S442" s="7" t="str">
        <f t="shared" si="26"/>
        <v>film &amp; video</v>
      </c>
      <c r="T442" t="str">
        <f t="shared" si="27"/>
        <v>animation</v>
      </c>
      <c r="U442">
        <f>YEAR(Table1[[#This Row],[Date Created Conversion]])</f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1">
        <f>(((J443/60)/60)/24)+DATE(1970,1,1)+(-5/24)</f>
        <v>41550.585601851846</v>
      </c>
      <c r="L443" s="11">
        <f>(((I443/60)/60)/24)+DATE(1970,1,1)+(-5/24)</f>
        <v>41580.585601851846</v>
      </c>
      <c r="M443" t="b">
        <v>0</v>
      </c>
      <c r="N443">
        <v>0</v>
      </c>
      <c r="O443" t="b">
        <v>0</v>
      </c>
      <c r="P443" t="s">
        <v>8270</v>
      </c>
      <c r="Q443" s="5">
        <f t="shared" si="24"/>
        <v>0</v>
      </c>
      <c r="R443" s="6" t="e">
        <f t="shared" si="25"/>
        <v>#DIV/0!</v>
      </c>
      <c r="S443" s="7" t="str">
        <f t="shared" si="26"/>
        <v>film &amp; video</v>
      </c>
      <c r="T443" t="str">
        <f t="shared" si="27"/>
        <v>animation</v>
      </c>
      <c r="U443">
        <f>YEAR(Table1[[#This Row],[Date Created Conversion]])</f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1">
        <f>(((J444/60)/60)/24)+DATE(1970,1,1)+(-5/24)</f>
        <v>42024.680358796293</v>
      </c>
      <c r="L444" s="11">
        <f>(((I444/60)/60)/24)+DATE(1970,1,1)+(-5/24)</f>
        <v>42054.680358796293</v>
      </c>
      <c r="M444" t="b">
        <v>0</v>
      </c>
      <c r="N444">
        <v>17</v>
      </c>
      <c r="O444" t="b">
        <v>0</v>
      </c>
      <c r="P444" t="s">
        <v>8270</v>
      </c>
      <c r="Q444" s="5">
        <f t="shared" si="24"/>
        <v>0.39358823529411763</v>
      </c>
      <c r="R444" s="6">
        <f t="shared" si="25"/>
        <v>393.58823529411762</v>
      </c>
      <c r="S444" s="7" t="str">
        <f t="shared" si="26"/>
        <v>film &amp; video</v>
      </c>
      <c r="T444" t="str">
        <f t="shared" si="27"/>
        <v>animation</v>
      </c>
      <c r="U444">
        <f>YEAR(Table1[[#This Row],[Date Created Conversion]])</f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1">
        <f>(((J445/60)/60)/24)+DATE(1970,1,1)+(-5/24)</f>
        <v>41649.806724537033</v>
      </c>
      <c r="L445" s="11">
        <f>(((I445/60)/60)/24)+DATE(1970,1,1)+(-5/24)</f>
        <v>41679.806724537033</v>
      </c>
      <c r="M445" t="b">
        <v>0</v>
      </c>
      <c r="N445">
        <v>2</v>
      </c>
      <c r="O445" t="b">
        <v>0</v>
      </c>
      <c r="P445" t="s">
        <v>8270</v>
      </c>
      <c r="Q445" s="5">
        <f t="shared" si="24"/>
        <v>1E-3</v>
      </c>
      <c r="R445" s="6">
        <f t="shared" si="25"/>
        <v>5</v>
      </c>
      <c r="S445" s="7" t="str">
        <f t="shared" si="26"/>
        <v>film &amp; video</v>
      </c>
      <c r="T445" t="str">
        <f t="shared" si="27"/>
        <v>animation</v>
      </c>
      <c r="U445">
        <f>YEAR(Table1[[#This Row],[Date Created Conversion]])</f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1">
        <f>(((J446/60)/60)/24)+DATE(1970,1,1)+(-5/24)</f>
        <v>40894.69862268518</v>
      </c>
      <c r="L446" s="11">
        <f>(((I446/60)/60)/24)+DATE(1970,1,1)+(-5/24)</f>
        <v>40954.69862268518</v>
      </c>
      <c r="M446" t="b">
        <v>0</v>
      </c>
      <c r="N446">
        <v>1</v>
      </c>
      <c r="O446" t="b">
        <v>0</v>
      </c>
      <c r="P446" t="s">
        <v>8270</v>
      </c>
      <c r="Q446" s="5">
        <f t="shared" si="24"/>
        <v>0.05</v>
      </c>
      <c r="R446" s="6">
        <f t="shared" si="25"/>
        <v>50</v>
      </c>
      <c r="S446" s="7" t="str">
        <f t="shared" si="26"/>
        <v>film &amp; video</v>
      </c>
      <c r="T446" t="str">
        <f t="shared" si="27"/>
        <v>animation</v>
      </c>
      <c r="U446">
        <f>YEAR(Table1[[#This Row],[Date Created Conversion]])</f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1">
        <f>(((J447/60)/60)/24)+DATE(1970,1,1)+(-5/24)</f>
        <v>42130.127025462956</v>
      </c>
      <c r="L447" s="11">
        <f>(((I447/60)/60)/24)+DATE(1970,1,1)+(-5/24)</f>
        <v>42145.127025462956</v>
      </c>
      <c r="M447" t="b">
        <v>0</v>
      </c>
      <c r="N447">
        <v>2</v>
      </c>
      <c r="O447" t="b">
        <v>0</v>
      </c>
      <c r="P447" t="s">
        <v>8270</v>
      </c>
      <c r="Q447" s="5">
        <f t="shared" si="24"/>
        <v>3.3333333333333335E-5</v>
      </c>
      <c r="R447" s="6">
        <f t="shared" si="25"/>
        <v>1</v>
      </c>
      <c r="S447" s="7" t="str">
        <f t="shared" si="26"/>
        <v>film &amp; video</v>
      </c>
      <c r="T447" t="str">
        <f t="shared" si="27"/>
        <v>animation</v>
      </c>
      <c r="U447">
        <f>YEAR(Table1[[#This Row],[Date Created Conversion]])</f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1">
        <f>(((J448/60)/60)/24)+DATE(1970,1,1)+(-5/24)</f>
        <v>42036.875231481477</v>
      </c>
      <c r="L448" s="11">
        <f>(((I448/60)/60)/24)+DATE(1970,1,1)+(-5/24)</f>
        <v>42066.875231481477</v>
      </c>
      <c r="M448" t="b">
        <v>0</v>
      </c>
      <c r="N448">
        <v>16</v>
      </c>
      <c r="O448" t="b">
        <v>0</v>
      </c>
      <c r="P448" t="s">
        <v>8270</v>
      </c>
      <c r="Q448" s="5">
        <f t="shared" si="24"/>
        <v>7.2952380952380949E-2</v>
      </c>
      <c r="R448" s="6">
        <f t="shared" si="25"/>
        <v>47.875</v>
      </c>
      <c r="S448" s="7" t="str">
        <f t="shared" si="26"/>
        <v>film &amp; video</v>
      </c>
      <c r="T448" t="str">
        <f t="shared" si="27"/>
        <v>animation</v>
      </c>
      <c r="U448">
        <f>YEAR(Table1[[#This Row],[Date Created Conversion]])</f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1">
        <f>(((J449/60)/60)/24)+DATE(1970,1,1)+(-5/24)</f>
        <v>41331.34679398148</v>
      </c>
      <c r="L449" s="11">
        <f>(((I449/60)/60)/24)+DATE(1970,1,1)+(-5/24)</f>
        <v>41356.305127314808</v>
      </c>
      <c r="M449" t="b">
        <v>0</v>
      </c>
      <c r="N449">
        <v>1</v>
      </c>
      <c r="O449" t="b">
        <v>0</v>
      </c>
      <c r="P449" t="s">
        <v>8270</v>
      </c>
      <c r="Q449" s="5">
        <f t="shared" si="24"/>
        <v>1.6666666666666666E-4</v>
      </c>
      <c r="R449" s="6">
        <f t="shared" si="25"/>
        <v>5</v>
      </c>
      <c r="S449" s="7" t="str">
        <f t="shared" si="26"/>
        <v>film &amp; video</v>
      </c>
      <c r="T449" t="str">
        <f t="shared" si="27"/>
        <v>animation</v>
      </c>
      <c r="U449">
        <f>YEAR(Table1[[#This Row],[Date Created Conversion]])</f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1">
        <f>(((J450/60)/60)/24)+DATE(1970,1,1)+(-5/24)</f>
        <v>41753.549710648142</v>
      </c>
      <c r="L450" s="11">
        <f>(((I450/60)/60)/24)+DATE(1970,1,1)+(-5/24)</f>
        <v>41773.549710648142</v>
      </c>
      <c r="M450" t="b">
        <v>0</v>
      </c>
      <c r="N450">
        <v>4</v>
      </c>
      <c r="O450" t="b">
        <v>0</v>
      </c>
      <c r="P450" t="s">
        <v>8270</v>
      </c>
      <c r="Q450" s="5">
        <f t="shared" si="24"/>
        <v>3.2804E-2</v>
      </c>
      <c r="R450" s="6">
        <f t="shared" si="25"/>
        <v>20.502500000000001</v>
      </c>
      <c r="S450" s="7" t="str">
        <f t="shared" si="26"/>
        <v>film &amp; video</v>
      </c>
      <c r="T450" t="str">
        <f t="shared" si="27"/>
        <v>animation</v>
      </c>
      <c r="U450">
        <f>YEAR(Table1[[#This Row],[Date Created Conversion]])</f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1">
        <f>(((J451/60)/60)/24)+DATE(1970,1,1)+(-5/24)</f>
        <v>41534.359780092593</v>
      </c>
      <c r="L451" s="11">
        <f>(((I451/60)/60)/24)+DATE(1970,1,1)+(-5/24)</f>
        <v>41564.359780092593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28">E451/D451</f>
        <v>2.2499999999999999E-2</v>
      </c>
      <c r="R451" s="6">
        <f t="shared" ref="R451:R514" si="29">E451/N451</f>
        <v>9</v>
      </c>
      <c r="S451" s="7" t="str">
        <f t="shared" ref="S451:S514" si="30">LEFT(P451, SEARCH("/",P451,1)-1)</f>
        <v>film &amp; video</v>
      </c>
      <c r="T451" t="str">
        <f t="shared" ref="T451:T514" si="31">RIGHT(P451,LEN(P451)-SEARCH("/",P451,1))</f>
        <v>animation</v>
      </c>
      <c r="U451">
        <f>YEAR(Table1[[#This Row],[Date Created Conversion]])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1">
        <f>(((J452/60)/60)/24)+DATE(1970,1,1)+(-5/24)</f>
        <v>41654.73842592592</v>
      </c>
      <c r="L452" s="11">
        <f>(((I452/60)/60)/24)+DATE(1970,1,1)+(-5/24)</f>
        <v>41684.73842592592</v>
      </c>
      <c r="M452" t="b">
        <v>0</v>
      </c>
      <c r="N452">
        <v>7</v>
      </c>
      <c r="O452" t="b">
        <v>0</v>
      </c>
      <c r="P452" t="s">
        <v>8270</v>
      </c>
      <c r="Q452" s="5">
        <f t="shared" si="28"/>
        <v>7.92E-3</v>
      </c>
      <c r="R452" s="6">
        <f t="shared" si="29"/>
        <v>56.571428571428569</v>
      </c>
      <c r="S452" s="7" t="str">
        <f t="shared" si="30"/>
        <v>film &amp; video</v>
      </c>
      <c r="T452" t="str">
        <f t="shared" si="31"/>
        <v>animation</v>
      </c>
      <c r="U452">
        <f>YEAR(Table1[[#This Row],[Date Created Conversion]])</f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1">
        <f>(((J453/60)/60)/24)+DATE(1970,1,1)+(-5/24)</f>
        <v>41634.506840277776</v>
      </c>
      <c r="L453" s="11">
        <f>(((I453/60)/60)/24)+DATE(1970,1,1)+(-5/24)</f>
        <v>41664.506840277776</v>
      </c>
      <c r="M453" t="b">
        <v>0</v>
      </c>
      <c r="N453">
        <v>0</v>
      </c>
      <c r="O453" t="b">
        <v>0</v>
      </c>
      <c r="P453" t="s">
        <v>8270</v>
      </c>
      <c r="Q453" s="5">
        <f t="shared" si="28"/>
        <v>0</v>
      </c>
      <c r="R453" s="6" t="e">
        <f t="shared" si="29"/>
        <v>#DIV/0!</v>
      </c>
      <c r="S453" s="7" t="str">
        <f t="shared" si="30"/>
        <v>film &amp; video</v>
      </c>
      <c r="T453" t="str">
        <f t="shared" si="31"/>
        <v>animation</v>
      </c>
      <c r="U453">
        <f>YEAR(Table1[[#This Row],[Date Created Conversion]])</f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1">
        <f>(((J454/60)/60)/24)+DATE(1970,1,1)+(-5/24)</f>
        <v>42107.495543981473</v>
      </c>
      <c r="L454" s="11">
        <f>(((I454/60)/60)/24)+DATE(1970,1,1)+(-5/24)</f>
        <v>42137.495543981473</v>
      </c>
      <c r="M454" t="b">
        <v>0</v>
      </c>
      <c r="N454">
        <v>12</v>
      </c>
      <c r="O454" t="b">
        <v>0</v>
      </c>
      <c r="P454" t="s">
        <v>8270</v>
      </c>
      <c r="Q454" s="5">
        <f t="shared" si="28"/>
        <v>0.64</v>
      </c>
      <c r="R454" s="6">
        <f t="shared" si="29"/>
        <v>40</v>
      </c>
      <c r="S454" s="7" t="str">
        <f t="shared" si="30"/>
        <v>film &amp; video</v>
      </c>
      <c r="T454" t="str">
        <f t="shared" si="31"/>
        <v>animation</v>
      </c>
      <c r="U454">
        <f>YEAR(Table1[[#This Row],[Date Created Conversion]])</f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1">
        <f>(((J455/60)/60)/24)+DATE(1970,1,1)+(-5/24)</f>
        <v>42038.616655092592</v>
      </c>
      <c r="L455" s="11">
        <f>(((I455/60)/60)/24)+DATE(1970,1,1)+(-5/24)</f>
        <v>42054.616655092592</v>
      </c>
      <c r="M455" t="b">
        <v>0</v>
      </c>
      <c r="N455">
        <v>2</v>
      </c>
      <c r="O455" t="b">
        <v>0</v>
      </c>
      <c r="P455" t="s">
        <v>8270</v>
      </c>
      <c r="Q455" s="5">
        <f t="shared" si="28"/>
        <v>2.740447957839262E-4</v>
      </c>
      <c r="R455" s="6">
        <f t="shared" si="29"/>
        <v>13</v>
      </c>
      <c r="S455" s="7" t="str">
        <f t="shared" si="30"/>
        <v>film &amp; video</v>
      </c>
      <c r="T455" t="str">
        <f t="shared" si="31"/>
        <v>animation</v>
      </c>
      <c r="U455">
        <f>YEAR(Table1[[#This Row],[Date Created Conversion]])</f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1">
        <f>(((J456/60)/60)/24)+DATE(1970,1,1)+(-5/24)</f>
        <v>41938.508923611109</v>
      </c>
      <c r="L456" s="11">
        <f>(((I456/60)/60)/24)+DATE(1970,1,1)+(-5/24)</f>
        <v>41969.343055555553</v>
      </c>
      <c r="M456" t="b">
        <v>0</v>
      </c>
      <c r="N456">
        <v>5</v>
      </c>
      <c r="O456" t="b">
        <v>0</v>
      </c>
      <c r="P456" t="s">
        <v>8270</v>
      </c>
      <c r="Q456" s="5">
        <f t="shared" si="28"/>
        <v>8.2000000000000007E-3</v>
      </c>
      <c r="R456" s="6">
        <f t="shared" si="29"/>
        <v>16.399999999999999</v>
      </c>
      <c r="S456" s="7" t="str">
        <f t="shared" si="30"/>
        <v>film &amp; video</v>
      </c>
      <c r="T456" t="str">
        <f t="shared" si="31"/>
        <v>animation</v>
      </c>
      <c r="U456">
        <f>YEAR(Table1[[#This Row],[Date Created Conversion]])</f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1">
        <f>(((J457/60)/60)/24)+DATE(1970,1,1)+(-5/24)</f>
        <v>40970.794236111105</v>
      </c>
      <c r="L457" s="11">
        <f>(((I457/60)/60)/24)+DATE(1970,1,1)+(-5/24)</f>
        <v>41015.813194444439</v>
      </c>
      <c r="M457" t="b">
        <v>0</v>
      </c>
      <c r="N457">
        <v>2</v>
      </c>
      <c r="O457" t="b">
        <v>0</v>
      </c>
      <c r="P457" t="s">
        <v>8270</v>
      </c>
      <c r="Q457" s="5">
        <f t="shared" si="28"/>
        <v>6.9230769230769226E-4</v>
      </c>
      <c r="R457" s="6">
        <f t="shared" si="29"/>
        <v>22.5</v>
      </c>
      <c r="S457" s="7" t="str">
        <f t="shared" si="30"/>
        <v>film &amp; video</v>
      </c>
      <c r="T457" t="str">
        <f t="shared" si="31"/>
        <v>animation</v>
      </c>
      <c r="U457">
        <f>YEAR(Table1[[#This Row],[Date Created Conversion]])</f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1">
        <f>(((J458/60)/60)/24)+DATE(1970,1,1)+(-5/24)</f>
        <v>41547.486122685179</v>
      </c>
      <c r="L458" s="11">
        <f>(((I458/60)/60)/24)+DATE(1970,1,1)+(-5/24)</f>
        <v>41568.957638888889</v>
      </c>
      <c r="M458" t="b">
        <v>0</v>
      </c>
      <c r="N458">
        <v>3</v>
      </c>
      <c r="O458" t="b">
        <v>0</v>
      </c>
      <c r="P458" t="s">
        <v>8270</v>
      </c>
      <c r="Q458" s="5">
        <f t="shared" si="28"/>
        <v>6.8631863186318634E-3</v>
      </c>
      <c r="R458" s="6">
        <f t="shared" si="29"/>
        <v>20.333333333333332</v>
      </c>
      <c r="S458" s="7" t="str">
        <f t="shared" si="30"/>
        <v>film &amp; video</v>
      </c>
      <c r="T458" t="str">
        <f t="shared" si="31"/>
        <v>animation</v>
      </c>
      <c r="U458">
        <f>YEAR(Table1[[#This Row],[Date Created Conversion]])</f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1">
        <f>(((J459/60)/60)/24)+DATE(1970,1,1)+(-5/24)</f>
        <v>41837.559166666666</v>
      </c>
      <c r="L459" s="11">
        <f>(((I459/60)/60)/24)+DATE(1970,1,1)+(-5/24)</f>
        <v>41867.559166666666</v>
      </c>
      <c r="M459" t="b">
        <v>0</v>
      </c>
      <c r="N459">
        <v>0</v>
      </c>
      <c r="O459" t="b">
        <v>0</v>
      </c>
      <c r="P459" t="s">
        <v>8270</v>
      </c>
      <c r="Q459" s="5">
        <f t="shared" si="28"/>
        <v>0</v>
      </c>
      <c r="R459" s="6" t="e">
        <f t="shared" si="29"/>
        <v>#DIV/0!</v>
      </c>
      <c r="S459" s="7" t="str">
        <f t="shared" si="30"/>
        <v>film &amp; video</v>
      </c>
      <c r="T459" t="str">
        <f t="shared" si="31"/>
        <v>animation</v>
      </c>
      <c r="U459">
        <f>YEAR(Table1[[#This Row],[Date Created Conversion]])</f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1">
        <f>(((J460/60)/60)/24)+DATE(1970,1,1)+(-5/24)</f>
        <v>41378.491435185184</v>
      </c>
      <c r="L460" s="11">
        <f>(((I460/60)/60)/24)+DATE(1970,1,1)+(-5/24)</f>
        <v>41408.491435185184</v>
      </c>
      <c r="M460" t="b">
        <v>0</v>
      </c>
      <c r="N460">
        <v>49</v>
      </c>
      <c r="O460" t="b">
        <v>0</v>
      </c>
      <c r="P460" t="s">
        <v>8270</v>
      </c>
      <c r="Q460" s="5">
        <f t="shared" si="28"/>
        <v>8.2100000000000006E-2</v>
      </c>
      <c r="R460" s="6">
        <f t="shared" si="29"/>
        <v>16.755102040816325</v>
      </c>
      <c r="S460" s="7" t="str">
        <f t="shared" si="30"/>
        <v>film &amp; video</v>
      </c>
      <c r="T460" t="str">
        <f t="shared" si="31"/>
        <v>animation</v>
      </c>
      <c r="U460">
        <f>YEAR(Table1[[#This Row],[Date Created Conversion]])</f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1">
        <f>(((J461/60)/60)/24)+DATE(1970,1,1)+(-5/24)</f>
        <v>40800.432025462964</v>
      </c>
      <c r="L461" s="11">
        <f>(((I461/60)/60)/24)+DATE(1970,1,1)+(-5/24)</f>
        <v>40860.473692129628</v>
      </c>
      <c r="M461" t="b">
        <v>0</v>
      </c>
      <c r="N461">
        <v>1</v>
      </c>
      <c r="O461" t="b">
        <v>0</v>
      </c>
      <c r="P461" t="s">
        <v>8270</v>
      </c>
      <c r="Q461" s="5">
        <f t="shared" si="28"/>
        <v>6.4102564102564103E-4</v>
      </c>
      <c r="R461" s="6">
        <f t="shared" si="29"/>
        <v>25</v>
      </c>
      <c r="S461" s="7" t="str">
        <f t="shared" si="30"/>
        <v>film &amp; video</v>
      </c>
      <c r="T461" t="str">
        <f t="shared" si="31"/>
        <v>animation</v>
      </c>
      <c r="U461">
        <f>YEAR(Table1[[#This Row],[Date Created Conversion]])</f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1">
        <f>(((J462/60)/60)/24)+DATE(1970,1,1)+(-5/24)</f>
        <v>41759.334201388883</v>
      </c>
      <c r="L462" s="11">
        <f>(((I462/60)/60)/24)+DATE(1970,1,1)+(-5/24)</f>
        <v>41790.958333333328</v>
      </c>
      <c r="M462" t="b">
        <v>0</v>
      </c>
      <c r="N462">
        <v>2</v>
      </c>
      <c r="O462" t="b">
        <v>0</v>
      </c>
      <c r="P462" t="s">
        <v>8270</v>
      </c>
      <c r="Q462" s="5">
        <f t="shared" si="28"/>
        <v>2.9411764705882353E-3</v>
      </c>
      <c r="R462" s="6">
        <f t="shared" si="29"/>
        <v>12.5</v>
      </c>
      <c r="S462" s="7" t="str">
        <f t="shared" si="30"/>
        <v>film &amp; video</v>
      </c>
      <c r="T462" t="str">
        <f t="shared" si="31"/>
        <v>animation</v>
      </c>
      <c r="U462">
        <f>YEAR(Table1[[#This Row],[Date Created Conversion]])</f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1">
        <f>(((J463/60)/60)/24)+DATE(1970,1,1)+(-5/24)</f>
        <v>41407.638506944444</v>
      </c>
      <c r="L463" s="11">
        <f>(((I463/60)/60)/24)+DATE(1970,1,1)+(-5/24)</f>
        <v>41427.638506944444</v>
      </c>
      <c r="M463" t="b">
        <v>0</v>
      </c>
      <c r="N463">
        <v>0</v>
      </c>
      <c r="O463" t="b">
        <v>0</v>
      </c>
      <c r="P463" t="s">
        <v>8270</v>
      </c>
      <c r="Q463" s="5">
        <f t="shared" si="28"/>
        <v>0</v>
      </c>
      <c r="R463" s="6" t="e">
        <f t="shared" si="29"/>
        <v>#DIV/0!</v>
      </c>
      <c r="S463" s="7" t="str">
        <f t="shared" si="30"/>
        <v>film &amp; video</v>
      </c>
      <c r="T463" t="str">
        <f t="shared" si="31"/>
        <v>animation</v>
      </c>
      <c r="U463">
        <f>YEAR(Table1[[#This Row],[Date Created Conversion]])</f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1">
        <f>(((J464/60)/60)/24)+DATE(1970,1,1)+(-5/24)</f>
        <v>40704.918298611112</v>
      </c>
      <c r="L464" s="11">
        <f>(((I464/60)/60)/24)+DATE(1970,1,1)+(-5/24)</f>
        <v>40764.918298611112</v>
      </c>
      <c r="M464" t="b">
        <v>0</v>
      </c>
      <c r="N464">
        <v>0</v>
      </c>
      <c r="O464" t="b">
        <v>0</v>
      </c>
      <c r="P464" t="s">
        <v>8270</v>
      </c>
      <c r="Q464" s="5">
        <f t="shared" si="28"/>
        <v>0</v>
      </c>
      <c r="R464" s="6" t="e">
        <f t="shared" si="29"/>
        <v>#DIV/0!</v>
      </c>
      <c r="S464" s="7" t="str">
        <f t="shared" si="30"/>
        <v>film &amp; video</v>
      </c>
      <c r="T464" t="str">
        <f t="shared" si="31"/>
        <v>animation</v>
      </c>
      <c r="U464">
        <f>YEAR(Table1[[#This Row],[Date Created Conversion]])</f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1">
        <f>(((J465/60)/60)/24)+DATE(1970,1,1)+(-5/24)</f>
        <v>40750.501770833333</v>
      </c>
      <c r="L465" s="11">
        <f>(((I465/60)/60)/24)+DATE(1970,1,1)+(-5/24)</f>
        <v>40810.501770833333</v>
      </c>
      <c r="M465" t="b">
        <v>0</v>
      </c>
      <c r="N465">
        <v>11</v>
      </c>
      <c r="O465" t="b">
        <v>0</v>
      </c>
      <c r="P465" t="s">
        <v>8270</v>
      </c>
      <c r="Q465" s="5">
        <f t="shared" si="28"/>
        <v>2.2727272727272728E-2</v>
      </c>
      <c r="R465" s="6">
        <f t="shared" si="29"/>
        <v>113.63636363636364</v>
      </c>
      <c r="S465" s="7" t="str">
        <f t="shared" si="30"/>
        <v>film &amp; video</v>
      </c>
      <c r="T465" t="str">
        <f t="shared" si="31"/>
        <v>animation</v>
      </c>
      <c r="U465">
        <f>YEAR(Table1[[#This Row],[Date Created Conversion]])</f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1">
        <f>(((J466/60)/60)/24)+DATE(1970,1,1)+(-5/24)</f>
        <v>42488.640451388892</v>
      </c>
      <c r="L466" s="11">
        <f>(((I466/60)/60)/24)+DATE(1970,1,1)+(-5/24)</f>
        <v>42508.640451388892</v>
      </c>
      <c r="M466" t="b">
        <v>0</v>
      </c>
      <c r="N466">
        <v>1</v>
      </c>
      <c r="O466" t="b">
        <v>0</v>
      </c>
      <c r="P466" t="s">
        <v>8270</v>
      </c>
      <c r="Q466" s="5">
        <f t="shared" si="28"/>
        <v>9.9009900990099011E-4</v>
      </c>
      <c r="R466" s="6">
        <f t="shared" si="29"/>
        <v>1</v>
      </c>
      <c r="S466" s="7" t="str">
        <f t="shared" si="30"/>
        <v>film &amp; video</v>
      </c>
      <c r="T466" t="str">
        <f t="shared" si="31"/>
        <v>animation</v>
      </c>
      <c r="U466">
        <f>YEAR(Table1[[#This Row],[Date Created Conversion]])</f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1">
        <f>(((J467/60)/60)/24)+DATE(1970,1,1)+(-5/24)</f>
        <v>41800.911736111106</v>
      </c>
      <c r="L467" s="11">
        <f>(((I467/60)/60)/24)+DATE(1970,1,1)+(-5/24)</f>
        <v>41816.911736111106</v>
      </c>
      <c r="M467" t="b">
        <v>0</v>
      </c>
      <c r="N467">
        <v>8</v>
      </c>
      <c r="O467" t="b">
        <v>0</v>
      </c>
      <c r="P467" t="s">
        <v>8270</v>
      </c>
      <c r="Q467" s="5">
        <f t="shared" si="28"/>
        <v>0.26953125</v>
      </c>
      <c r="R467" s="6">
        <f t="shared" si="29"/>
        <v>17.25</v>
      </c>
      <c r="S467" s="7" t="str">
        <f t="shared" si="30"/>
        <v>film &amp; video</v>
      </c>
      <c r="T467" t="str">
        <f t="shared" si="31"/>
        <v>animation</v>
      </c>
      <c r="U467">
        <f>YEAR(Table1[[#This Row],[Date Created Conversion]])</f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1">
        <f>(((J468/60)/60)/24)+DATE(1970,1,1)+(-5/24)</f>
        <v>41129.734537037039</v>
      </c>
      <c r="L468" s="11">
        <f>(((I468/60)/60)/24)+DATE(1970,1,1)+(-5/24)</f>
        <v>41159.734537037039</v>
      </c>
      <c r="M468" t="b">
        <v>0</v>
      </c>
      <c r="N468">
        <v>5</v>
      </c>
      <c r="O468" t="b">
        <v>0</v>
      </c>
      <c r="P468" t="s">
        <v>8270</v>
      </c>
      <c r="Q468" s="5">
        <f t="shared" si="28"/>
        <v>7.6E-3</v>
      </c>
      <c r="R468" s="6">
        <f t="shared" si="29"/>
        <v>15.2</v>
      </c>
      <c r="S468" s="7" t="str">
        <f t="shared" si="30"/>
        <v>film &amp; video</v>
      </c>
      <c r="T468" t="str">
        <f t="shared" si="31"/>
        <v>animation</v>
      </c>
      <c r="U468">
        <f>YEAR(Table1[[#This Row],[Date Created Conversion]])</f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1">
        <f>(((J469/60)/60)/24)+DATE(1970,1,1)+(-5/24)</f>
        <v>41135.471458333333</v>
      </c>
      <c r="L469" s="11">
        <f>(((I469/60)/60)/24)+DATE(1970,1,1)+(-5/24)</f>
        <v>41180.471458333333</v>
      </c>
      <c r="M469" t="b">
        <v>0</v>
      </c>
      <c r="N469">
        <v>39</v>
      </c>
      <c r="O469" t="b">
        <v>0</v>
      </c>
      <c r="P469" t="s">
        <v>8270</v>
      </c>
      <c r="Q469" s="5">
        <f t="shared" si="28"/>
        <v>0.21575</v>
      </c>
      <c r="R469" s="6">
        <f t="shared" si="29"/>
        <v>110.64102564102564</v>
      </c>
      <c r="S469" s="7" t="str">
        <f t="shared" si="30"/>
        <v>film &amp; video</v>
      </c>
      <c r="T469" t="str">
        <f t="shared" si="31"/>
        <v>animation</v>
      </c>
      <c r="U469">
        <f>YEAR(Table1[[#This Row],[Date Created Conversion]])</f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1">
        <f>(((J470/60)/60)/24)+DATE(1970,1,1)+(-5/24)</f>
        <v>41040.959293981476</v>
      </c>
      <c r="L470" s="11">
        <f>(((I470/60)/60)/24)+DATE(1970,1,1)+(-5/24)</f>
        <v>41100.952141203699</v>
      </c>
      <c r="M470" t="b">
        <v>0</v>
      </c>
      <c r="N470">
        <v>0</v>
      </c>
      <c r="O470" t="b">
        <v>0</v>
      </c>
      <c r="P470" t="s">
        <v>8270</v>
      </c>
      <c r="Q470" s="5">
        <f t="shared" si="28"/>
        <v>0</v>
      </c>
      <c r="R470" s="6" t="e">
        <f t="shared" si="29"/>
        <v>#DIV/0!</v>
      </c>
      <c r="S470" s="7" t="str">
        <f t="shared" si="30"/>
        <v>film &amp; video</v>
      </c>
      <c r="T470" t="str">
        <f t="shared" si="31"/>
        <v>animation</v>
      </c>
      <c r="U470">
        <f>YEAR(Table1[[#This Row],[Date Created Conversion]])</f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1">
        <f>(((J471/60)/60)/24)+DATE(1970,1,1)+(-5/24)</f>
        <v>41827.781527777777</v>
      </c>
      <c r="L471" s="11">
        <f>(((I471/60)/60)/24)+DATE(1970,1,1)+(-5/24)</f>
        <v>41887.781527777777</v>
      </c>
      <c r="M471" t="b">
        <v>0</v>
      </c>
      <c r="N471">
        <v>0</v>
      </c>
      <c r="O471" t="b">
        <v>0</v>
      </c>
      <c r="P471" t="s">
        <v>8270</v>
      </c>
      <c r="Q471" s="5">
        <f t="shared" si="28"/>
        <v>0</v>
      </c>
      <c r="R471" s="6" t="e">
        <f t="shared" si="29"/>
        <v>#DIV/0!</v>
      </c>
      <c r="S471" s="7" t="str">
        <f t="shared" si="30"/>
        <v>film &amp; video</v>
      </c>
      <c r="T471" t="str">
        <f t="shared" si="31"/>
        <v>animation</v>
      </c>
      <c r="U471">
        <f>YEAR(Table1[[#This Row],[Date Created Conversion]])</f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1">
        <f>(((J472/60)/60)/24)+DATE(1970,1,1)+(-5/24)</f>
        <v>41604.959363425922</v>
      </c>
      <c r="L472" s="11">
        <f>(((I472/60)/60)/24)+DATE(1970,1,1)+(-5/24)</f>
        <v>41654.958333333328</v>
      </c>
      <c r="M472" t="b">
        <v>0</v>
      </c>
      <c r="N472">
        <v>2</v>
      </c>
      <c r="O472" t="b">
        <v>0</v>
      </c>
      <c r="P472" t="s">
        <v>8270</v>
      </c>
      <c r="Q472" s="5">
        <f t="shared" si="28"/>
        <v>1.0200000000000001E-2</v>
      </c>
      <c r="R472" s="6">
        <f t="shared" si="29"/>
        <v>25.5</v>
      </c>
      <c r="S472" s="7" t="str">
        <f t="shared" si="30"/>
        <v>film &amp; video</v>
      </c>
      <c r="T472" t="str">
        <f t="shared" si="31"/>
        <v>animation</v>
      </c>
      <c r="U472">
        <f>YEAR(Table1[[#This Row],[Date Created Conversion]])</f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1">
        <f>(((J473/60)/60)/24)+DATE(1970,1,1)+(-5/24)</f>
        <v>41703.513645833329</v>
      </c>
      <c r="L473" s="11">
        <f>(((I473/60)/60)/24)+DATE(1970,1,1)+(-5/24)</f>
        <v>41748.471979166665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28"/>
        <v>0.11892727272727273</v>
      </c>
      <c r="R473" s="6">
        <f t="shared" si="29"/>
        <v>38.476470588235294</v>
      </c>
      <c r="S473" s="7" t="str">
        <f t="shared" si="30"/>
        <v>film &amp; video</v>
      </c>
      <c r="T473" t="str">
        <f t="shared" si="31"/>
        <v>animation</v>
      </c>
      <c r="U473">
        <f>YEAR(Table1[[#This Row],[Date Created Conversion]])</f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1">
        <f>(((J474/60)/60)/24)+DATE(1970,1,1)+(-5/24)</f>
        <v>41844.714328703703</v>
      </c>
      <c r="L474" s="11">
        <f>(((I474/60)/60)/24)+DATE(1970,1,1)+(-5/24)</f>
        <v>41874.714328703703</v>
      </c>
      <c r="M474" t="b">
        <v>0</v>
      </c>
      <c r="N474">
        <v>5</v>
      </c>
      <c r="O474" t="b">
        <v>0</v>
      </c>
      <c r="P474" t="s">
        <v>8270</v>
      </c>
      <c r="Q474" s="5">
        <f t="shared" si="28"/>
        <v>0.17624999999999999</v>
      </c>
      <c r="R474" s="6">
        <f t="shared" si="29"/>
        <v>28.2</v>
      </c>
      <c r="S474" s="7" t="str">
        <f t="shared" si="30"/>
        <v>film &amp; video</v>
      </c>
      <c r="T474" t="str">
        <f t="shared" si="31"/>
        <v>animation</v>
      </c>
      <c r="U474">
        <f>YEAR(Table1[[#This Row],[Date Created Conversion]])</f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1">
        <f>(((J475/60)/60)/24)+DATE(1970,1,1)+(-5/24)</f>
        <v>41869.489803240736</v>
      </c>
      <c r="L475" s="11">
        <f>(((I475/60)/60)/24)+DATE(1970,1,1)+(-5/24)</f>
        <v>41899.489803240736</v>
      </c>
      <c r="M475" t="b">
        <v>0</v>
      </c>
      <c r="N475">
        <v>14</v>
      </c>
      <c r="O475" t="b">
        <v>0</v>
      </c>
      <c r="P475" t="s">
        <v>8270</v>
      </c>
      <c r="Q475" s="5">
        <f t="shared" si="28"/>
        <v>2.87E-2</v>
      </c>
      <c r="R475" s="6">
        <f t="shared" si="29"/>
        <v>61.5</v>
      </c>
      <c r="S475" s="7" t="str">
        <f t="shared" si="30"/>
        <v>film &amp; video</v>
      </c>
      <c r="T475" t="str">
        <f t="shared" si="31"/>
        <v>animation</v>
      </c>
      <c r="U475">
        <f>YEAR(Table1[[#This Row],[Date Created Conversion]])</f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1">
        <f>(((J476/60)/60)/24)+DATE(1970,1,1)+(-5/24)</f>
        <v>42753.120706018519</v>
      </c>
      <c r="L476" s="11">
        <f>(((I476/60)/60)/24)+DATE(1970,1,1)+(-5/24)</f>
        <v>42783.120706018519</v>
      </c>
      <c r="M476" t="b">
        <v>0</v>
      </c>
      <c r="N476">
        <v>1</v>
      </c>
      <c r="O476" t="b">
        <v>0</v>
      </c>
      <c r="P476" t="s">
        <v>8270</v>
      </c>
      <c r="Q476" s="5">
        <f t="shared" si="28"/>
        <v>3.0303030303030303E-4</v>
      </c>
      <c r="R476" s="6">
        <f t="shared" si="29"/>
        <v>1</v>
      </c>
      <c r="S476" s="7" t="str">
        <f t="shared" si="30"/>
        <v>film &amp; video</v>
      </c>
      <c r="T476" t="str">
        <f t="shared" si="31"/>
        <v>animation</v>
      </c>
      <c r="U476">
        <f>YEAR(Table1[[#This Row],[Date Created Conversion]])</f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1">
        <f>(((J477/60)/60)/24)+DATE(1970,1,1)+(-5/24)</f>
        <v>42099.877812500003</v>
      </c>
      <c r="L477" s="11">
        <f>(((I477/60)/60)/24)+DATE(1970,1,1)+(-5/24)</f>
        <v>42129.877812500003</v>
      </c>
      <c r="M477" t="b">
        <v>0</v>
      </c>
      <c r="N477">
        <v>0</v>
      </c>
      <c r="O477" t="b">
        <v>0</v>
      </c>
      <c r="P477" t="s">
        <v>8270</v>
      </c>
      <c r="Q477" s="5">
        <f t="shared" si="28"/>
        <v>0</v>
      </c>
      <c r="R477" s="6" t="e">
        <f t="shared" si="29"/>
        <v>#DIV/0!</v>
      </c>
      <c r="S477" s="7" t="str">
        <f t="shared" si="30"/>
        <v>film &amp; video</v>
      </c>
      <c r="T477" t="str">
        <f t="shared" si="31"/>
        <v>animation</v>
      </c>
      <c r="U477">
        <f>YEAR(Table1[[#This Row],[Date Created Conversion]])</f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1">
        <f>(((J478/60)/60)/24)+DATE(1970,1,1)+(-5/24)</f>
        <v>41757.76667824074</v>
      </c>
      <c r="L478" s="11">
        <f>(((I478/60)/60)/24)+DATE(1970,1,1)+(-5/24)</f>
        <v>41792.957638888889</v>
      </c>
      <c r="M478" t="b">
        <v>0</v>
      </c>
      <c r="N478">
        <v>124</v>
      </c>
      <c r="O478" t="b">
        <v>0</v>
      </c>
      <c r="P478" t="s">
        <v>8270</v>
      </c>
      <c r="Q478" s="5">
        <f t="shared" si="28"/>
        <v>2.2302681818181819E-2</v>
      </c>
      <c r="R478" s="6">
        <f t="shared" si="29"/>
        <v>39.569274193548388</v>
      </c>
      <c r="S478" s="7" t="str">
        <f t="shared" si="30"/>
        <v>film &amp; video</v>
      </c>
      <c r="T478" t="str">
        <f t="shared" si="31"/>
        <v>animation</v>
      </c>
      <c r="U478">
        <f>YEAR(Table1[[#This Row],[Date Created Conversion]])</f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1">
        <f>(((J479/60)/60)/24)+DATE(1970,1,1)+(-5/24)</f>
        <v>40987.626550925925</v>
      </c>
      <c r="L479" s="11">
        <f>(((I479/60)/60)/24)+DATE(1970,1,1)+(-5/24)</f>
        <v>41047.626550925925</v>
      </c>
      <c r="M479" t="b">
        <v>0</v>
      </c>
      <c r="N479">
        <v>0</v>
      </c>
      <c r="O479" t="b">
        <v>0</v>
      </c>
      <c r="P479" t="s">
        <v>8270</v>
      </c>
      <c r="Q479" s="5">
        <f t="shared" si="28"/>
        <v>0</v>
      </c>
      <c r="R479" s="6" t="e">
        <f t="shared" si="29"/>
        <v>#DIV/0!</v>
      </c>
      <c r="S479" s="7" t="str">
        <f t="shared" si="30"/>
        <v>film &amp; video</v>
      </c>
      <c r="T479" t="str">
        <f t="shared" si="31"/>
        <v>animation</v>
      </c>
      <c r="U479">
        <f>YEAR(Table1[[#This Row],[Date Created Conversion]])</f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1">
        <f>(((J480/60)/60)/24)+DATE(1970,1,1)+(-5/24)</f>
        <v>42065.702650462961</v>
      </c>
      <c r="L480" s="11">
        <f>(((I480/60)/60)/24)+DATE(1970,1,1)+(-5/24)</f>
        <v>42095.660983796297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28"/>
        <v>0</v>
      </c>
      <c r="R480" s="6" t="e">
        <f t="shared" si="29"/>
        <v>#DIV/0!</v>
      </c>
      <c r="S480" s="7" t="str">
        <f t="shared" si="30"/>
        <v>film &amp; video</v>
      </c>
      <c r="T480" t="str">
        <f t="shared" si="31"/>
        <v>animation</v>
      </c>
      <c r="U480">
        <f>YEAR(Table1[[#This Row],[Date Created Conversion]])</f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1">
        <f>(((J481/60)/60)/24)+DATE(1970,1,1)+(-5/24)</f>
        <v>41904.199479166666</v>
      </c>
      <c r="L481" s="11">
        <f>(((I481/60)/60)/24)+DATE(1970,1,1)+(-5/24)</f>
        <v>41964.24114583333</v>
      </c>
      <c r="M481" t="b">
        <v>0</v>
      </c>
      <c r="N481">
        <v>55</v>
      </c>
      <c r="O481" t="b">
        <v>0</v>
      </c>
      <c r="P481" t="s">
        <v>8270</v>
      </c>
      <c r="Q481" s="5">
        <f t="shared" si="28"/>
        <v>0.3256</v>
      </c>
      <c r="R481" s="6">
        <f t="shared" si="29"/>
        <v>88.8</v>
      </c>
      <c r="S481" s="7" t="str">
        <f t="shared" si="30"/>
        <v>film &amp; video</v>
      </c>
      <c r="T481" t="str">
        <f t="shared" si="31"/>
        <v>animation</v>
      </c>
      <c r="U481">
        <f>YEAR(Table1[[#This Row],[Date Created Conversion]])</f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1">
        <f>(((J482/60)/60)/24)+DATE(1970,1,1)+(-5/24)</f>
        <v>41465.291840277772</v>
      </c>
      <c r="L482" s="11">
        <f>(((I482/60)/60)/24)+DATE(1970,1,1)+(-5/24)</f>
        <v>41495.291840277772</v>
      </c>
      <c r="M482" t="b">
        <v>0</v>
      </c>
      <c r="N482">
        <v>140</v>
      </c>
      <c r="O482" t="b">
        <v>0</v>
      </c>
      <c r="P482" t="s">
        <v>8270</v>
      </c>
      <c r="Q482" s="5">
        <f t="shared" si="28"/>
        <v>0.19409999999999999</v>
      </c>
      <c r="R482" s="6">
        <f t="shared" si="29"/>
        <v>55.457142857142856</v>
      </c>
      <c r="S482" s="7" t="str">
        <f t="shared" si="30"/>
        <v>film &amp; video</v>
      </c>
      <c r="T482" t="str">
        <f t="shared" si="31"/>
        <v>animation</v>
      </c>
      <c r="U482">
        <f>YEAR(Table1[[#This Row],[Date Created Conversion]])</f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1">
        <f>(((J483/60)/60)/24)+DATE(1970,1,1)+(-5/24)</f>
        <v>41162.46399305555</v>
      </c>
      <c r="L483" s="11">
        <f>(((I483/60)/60)/24)+DATE(1970,1,1)+(-5/24)</f>
        <v>41192.46399305555</v>
      </c>
      <c r="M483" t="b">
        <v>0</v>
      </c>
      <c r="N483">
        <v>21</v>
      </c>
      <c r="O483" t="b">
        <v>0</v>
      </c>
      <c r="P483" t="s">
        <v>8270</v>
      </c>
      <c r="Q483" s="5">
        <f t="shared" si="28"/>
        <v>6.0999999999999999E-2</v>
      </c>
      <c r="R483" s="6">
        <f t="shared" si="29"/>
        <v>87.142857142857139</v>
      </c>
      <c r="S483" s="7" t="str">
        <f t="shared" si="30"/>
        <v>film &amp; video</v>
      </c>
      <c r="T483" t="str">
        <f t="shared" si="31"/>
        <v>animation</v>
      </c>
      <c r="U483">
        <f>YEAR(Table1[[#This Row],[Date Created Conversion]])</f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1">
        <f>(((J484/60)/60)/24)+DATE(1970,1,1)+(-5/24)</f>
        <v>42447.68854166667</v>
      </c>
      <c r="L484" s="11">
        <f>(((I484/60)/60)/24)+DATE(1970,1,1)+(-5/24)</f>
        <v>42474.398611111108</v>
      </c>
      <c r="M484" t="b">
        <v>0</v>
      </c>
      <c r="N484">
        <v>1</v>
      </c>
      <c r="O484" t="b">
        <v>0</v>
      </c>
      <c r="P484" t="s">
        <v>8270</v>
      </c>
      <c r="Q484" s="5">
        <f t="shared" si="28"/>
        <v>1E-3</v>
      </c>
      <c r="R484" s="6">
        <f t="shared" si="29"/>
        <v>10</v>
      </c>
      <c r="S484" s="7" t="str">
        <f t="shared" si="30"/>
        <v>film &amp; video</v>
      </c>
      <c r="T484" t="str">
        <f t="shared" si="31"/>
        <v>animation</v>
      </c>
      <c r="U484">
        <f>YEAR(Table1[[#This Row],[Date Created Conversion]])</f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1">
        <f>(((J485/60)/60)/24)+DATE(1970,1,1)+(-5/24)</f>
        <v>41242.989259259259</v>
      </c>
      <c r="L485" s="11">
        <f>(((I485/60)/60)/24)+DATE(1970,1,1)+(-5/24)</f>
        <v>41302.989259259259</v>
      </c>
      <c r="M485" t="b">
        <v>0</v>
      </c>
      <c r="N485">
        <v>147</v>
      </c>
      <c r="O485" t="b">
        <v>0</v>
      </c>
      <c r="P485" t="s">
        <v>8270</v>
      </c>
      <c r="Q485" s="5">
        <f t="shared" si="28"/>
        <v>0.502</v>
      </c>
      <c r="R485" s="6">
        <f t="shared" si="29"/>
        <v>51.224489795918366</v>
      </c>
      <c r="S485" s="7" t="str">
        <f t="shared" si="30"/>
        <v>film &amp; video</v>
      </c>
      <c r="T485" t="str">
        <f t="shared" si="31"/>
        <v>animation</v>
      </c>
      <c r="U485">
        <f>YEAR(Table1[[#This Row],[Date Created Conversion]])</f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1">
        <f>(((J486/60)/60)/24)+DATE(1970,1,1)+(-5/24)</f>
        <v>42272.731157407405</v>
      </c>
      <c r="L486" s="11">
        <f>(((I486/60)/60)/24)+DATE(1970,1,1)+(-5/24)</f>
        <v>42313.772824074076</v>
      </c>
      <c r="M486" t="b">
        <v>0</v>
      </c>
      <c r="N486">
        <v>11</v>
      </c>
      <c r="O486" t="b">
        <v>0</v>
      </c>
      <c r="P486" t="s">
        <v>8270</v>
      </c>
      <c r="Q486" s="5">
        <f t="shared" si="28"/>
        <v>1.8625E-3</v>
      </c>
      <c r="R486" s="6">
        <f t="shared" si="29"/>
        <v>13.545454545454545</v>
      </c>
      <c r="S486" s="7" t="str">
        <f t="shared" si="30"/>
        <v>film &amp; video</v>
      </c>
      <c r="T486" t="str">
        <f t="shared" si="31"/>
        <v>animation</v>
      </c>
      <c r="U486">
        <f>YEAR(Table1[[#This Row],[Date Created Conversion]])</f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1">
        <f>(((J487/60)/60)/24)+DATE(1970,1,1)+(-5/24)</f>
        <v>41381.297442129624</v>
      </c>
      <c r="L487" s="11">
        <f>(((I487/60)/60)/24)+DATE(1970,1,1)+(-5/24)</f>
        <v>41411.297442129624</v>
      </c>
      <c r="M487" t="b">
        <v>0</v>
      </c>
      <c r="N487">
        <v>125</v>
      </c>
      <c r="O487" t="b">
        <v>0</v>
      </c>
      <c r="P487" t="s">
        <v>8270</v>
      </c>
      <c r="Q487" s="5">
        <f t="shared" si="28"/>
        <v>0.21906971229845085</v>
      </c>
      <c r="R487" s="6">
        <f t="shared" si="29"/>
        <v>66.520080000000007</v>
      </c>
      <c r="S487" s="7" t="str">
        <f t="shared" si="30"/>
        <v>film &amp; video</v>
      </c>
      <c r="T487" t="str">
        <f t="shared" si="31"/>
        <v>animation</v>
      </c>
      <c r="U487">
        <f>YEAR(Table1[[#This Row],[Date Created Conversion]])</f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1">
        <f>(((J488/60)/60)/24)+DATE(1970,1,1)+(-5/24)</f>
        <v>41761.734247685185</v>
      </c>
      <c r="L488" s="11">
        <f>(((I488/60)/60)/24)+DATE(1970,1,1)+(-5/24)</f>
        <v>41791.734247685185</v>
      </c>
      <c r="M488" t="b">
        <v>0</v>
      </c>
      <c r="N488">
        <v>1</v>
      </c>
      <c r="O488" t="b">
        <v>0</v>
      </c>
      <c r="P488" t="s">
        <v>8270</v>
      </c>
      <c r="Q488" s="5">
        <f t="shared" si="28"/>
        <v>9.0909090909090904E-5</v>
      </c>
      <c r="R488" s="6">
        <f t="shared" si="29"/>
        <v>50</v>
      </c>
      <c r="S488" s="7" t="str">
        <f t="shared" si="30"/>
        <v>film &amp; video</v>
      </c>
      <c r="T488" t="str">
        <f t="shared" si="31"/>
        <v>animation</v>
      </c>
      <c r="U488">
        <f>YEAR(Table1[[#This Row],[Date Created Conversion]])</f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1">
        <f>(((J489/60)/60)/24)+DATE(1970,1,1)+(-5/24)</f>
        <v>42669.386504629627</v>
      </c>
      <c r="L489" s="11">
        <f>(((I489/60)/60)/24)+DATE(1970,1,1)+(-5/24)</f>
        <v>42729.428171296291</v>
      </c>
      <c r="M489" t="b">
        <v>0</v>
      </c>
      <c r="N489">
        <v>0</v>
      </c>
      <c r="O489" t="b">
        <v>0</v>
      </c>
      <c r="P489" t="s">
        <v>8270</v>
      </c>
      <c r="Q489" s="5">
        <f t="shared" si="28"/>
        <v>0</v>
      </c>
      <c r="R489" s="6" t="e">
        <f t="shared" si="29"/>
        <v>#DIV/0!</v>
      </c>
      <c r="S489" s="7" t="str">
        <f t="shared" si="30"/>
        <v>film &amp; video</v>
      </c>
      <c r="T489" t="str">
        <f t="shared" si="31"/>
        <v>animation</v>
      </c>
      <c r="U489">
        <f>YEAR(Table1[[#This Row],[Date Created Conversion]])</f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1">
        <f>(((J490/60)/60)/24)+DATE(1970,1,1)+(-5/24)</f>
        <v>42713.84606481481</v>
      </c>
      <c r="L490" s="11">
        <f>(((I490/60)/60)/24)+DATE(1970,1,1)+(-5/24)</f>
        <v>42743.84606481481</v>
      </c>
      <c r="M490" t="b">
        <v>0</v>
      </c>
      <c r="N490">
        <v>0</v>
      </c>
      <c r="O490" t="b">
        <v>0</v>
      </c>
      <c r="P490" t="s">
        <v>8270</v>
      </c>
      <c r="Q490" s="5">
        <f t="shared" si="28"/>
        <v>0</v>
      </c>
      <c r="R490" s="6" t="e">
        <f t="shared" si="29"/>
        <v>#DIV/0!</v>
      </c>
      <c r="S490" s="7" t="str">
        <f t="shared" si="30"/>
        <v>film &amp; video</v>
      </c>
      <c r="T490" t="str">
        <f t="shared" si="31"/>
        <v>animation</v>
      </c>
      <c r="U490">
        <f>YEAR(Table1[[#This Row],[Date Created Conversion]])</f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1">
        <f>(((J491/60)/60)/24)+DATE(1970,1,1)+(-5/24)</f>
        <v>40882.273333333331</v>
      </c>
      <c r="L491" s="11">
        <f>(((I491/60)/60)/24)+DATE(1970,1,1)+(-5/24)</f>
        <v>40913.272916666661</v>
      </c>
      <c r="M491" t="b">
        <v>0</v>
      </c>
      <c r="N491">
        <v>3</v>
      </c>
      <c r="O491" t="b">
        <v>0</v>
      </c>
      <c r="P491" t="s">
        <v>8270</v>
      </c>
      <c r="Q491" s="5">
        <f t="shared" si="28"/>
        <v>2.8667813379201833E-3</v>
      </c>
      <c r="R491" s="6">
        <f t="shared" si="29"/>
        <v>71.666666666666671</v>
      </c>
      <c r="S491" s="7" t="str">
        <f t="shared" si="30"/>
        <v>film &amp; video</v>
      </c>
      <c r="T491" t="str">
        <f t="shared" si="31"/>
        <v>animation</v>
      </c>
      <c r="U491">
        <f>YEAR(Table1[[#This Row],[Date Created Conversion]])</f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1">
        <f>(((J492/60)/60)/24)+DATE(1970,1,1)+(-5/24)</f>
        <v>41113.760243055556</v>
      </c>
      <c r="L492" s="11">
        <f>(((I492/60)/60)/24)+DATE(1970,1,1)+(-5/24)</f>
        <v>41143.760243055556</v>
      </c>
      <c r="M492" t="b">
        <v>0</v>
      </c>
      <c r="N492">
        <v>0</v>
      </c>
      <c r="O492" t="b">
        <v>0</v>
      </c>
      <c r="P492" t="s">
        <v>8270</v>
      </c>
      <c r="Q492" s="5">
        <f t="shared" si="28"/>
        <v>0</v>
      </c>
      <c r="R492" s="6" t="e">
        <f t="shared" si="29"/>
        <v>#DIV/0!</v>
      </c>
      <c r="S492" s="7" t="str">
        <f t="shared" si="30"/>
        <v>film &amp; video</v>
      </c>
      <c r="T492" t="str">
        <f t="shared" si="31"/>
        <v>animation</v>
      </c>
      <c r="U492">
        <f>YEAR(Table1[[#This Row],[Date Created Conversion]])</f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1">
        <f>(((J493/60)/60)/24)+DATE(1970,1,1)+(-5/24)</f>
        <v>42366.774293981485</v>
      </c>
      <c r="L493" s="11">
        <f>(((I493/60)/60)/24)+DATE(1970,1,1)+(-5/24)</f>
        <v>42396.774293981485</v>
      </c>
      <c r="M493" t="b">
        <v>0</v>
      </c>
      <c r="N493">
        <v>0</v>
      </c>
      <c r="O493" t="b">
        <v>0</v>
      </c>
      <c r="P493" t="s">
        <v>8270</v>
      </c>
      <c r="Q493" s="5">
        <f t="shared" si="28"/>
        <v>0</v>
      </c>
      <c r="R493" s="6" t="e">
        <f t="shared" si="29"/>
        <v>#DIV/0!</v>
      </c>
      <c r="S493" s="7" t="str">
        <f t="shared" si="30"/>
        <v>film &amp; video</v>
      </c>
      <c r="T493" t="str">
        <f t="shared" si="31"/>
        <v>animation</v>
      </c>
      <c r="U493">
        <f>YEAR(Table1[[#This Row],[Date Created Conversion]])</f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1">
        <f>(((J494/60)/60)/24)+DATE(1970,1,1)+(-5/24)</f>
        <v>42595.826736111114</v>
      </c>
      <c r="L494" s="11">
        <f>(((I494/60)/60)/24)+DATE(1970,1,1)+(-5/24)</f>
        <v>42655.826736111114</v>
      </c>
      <c r="M494" t="b">
        <v>0</v>
      </c>
      <c r="N494">
        <v>0</v>
      </c>
      <c r="O494" t="b">
        <v>0</v>
      </c>
      <c r="P494" t="s">
        <v>8270</v>
      </c>
      <c r="Q494" s="5">
        <f t="shared" si="28"/>
        <v>0</v>
      </c>
      <c r="R494" s="6" t="e">
        <f t="shared" si="29"/>
        <v>#DIV/0!</v>
      </c>
      <c r="S494" s="7" t="str">
        <f t="shared" si="30"/>
        <v>film &amp; video</v>
      </c>
      <c r="T494" t="str">
        <f t="shared" si="31"/>
        <v>animation</v>
      </c>
      <c r="U494">
        <f>YEAR(Table1[[#This Row],[Date Created Conversion]])</f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1">
        <f>(((J495/60)/60)/24)+DATE(1970,1,1)+(-5/24)</f>
        <v>42114.517800925918</v>
      </c>
      <c r="L495" s="11">
        <f>(((I495/60)/60)/24)+DATE(1970,1,1)+(-5/24)</f>
        <v>42144.517800925918</v>
      </c>
      <c r="M495" t="b">
        <v>0</v>
      </c>
      <c r="N495">
        <v>0</v>
      </c>
      <c r="O495" t="b">
        <v>0</v>
      </c>
      <c r="P495" t="s">
        <v>8270</v>
      </c>
      <c r="Q495" s="5">
        <f t="shared" si="28"/>
        <v>0</v>
      </c>
      <c r="R495" s="6" t="e">
        <f t="shared" si="29"/>
        <v>#DIV/0!</v>
      </c>
      <c r="S495" s="7" t="str">
        <f t="shared" si="30"/>
        <v>film &amp; video</v>
      </c>
      <c r="T495" t="str">
        <f t="shared" si="31"/>
        <v>animation</v>
      </c>
      <c r="U495">
        <f>YEAR(Table1[[#This Row],[Date Created Conversion]])</f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1">
        <f>(((J496/60)/60)/24)+DATE(1970,1,1)+(-5/24)</f>
        <v>41799.62228009259</v>
      </c>
      <c r="L496" s="11">
        <f>(((I496/60)/60)/24)+DATE(1970,1,1)+(-5/24)</f>
        <v>41822.916666666664</v>
      </c>
      <c r="M496" t="b">
        <v>0</v>
      </c>
      <c r="N496">
        <v>3</v>
      </c>
      <c r="O496" t="b">
        <v>0</v>
      </c>
      <c r="P496" t="s">
        <v>8270</v>
      </c>
      <c r="Q496" s="5">
        <f t="shared" si="28"/>
        <v>1.5499999999999999E-3</v>
      </c>
      <c r="R496" s="6">
        <f t="shared" si="29"/>
        <v>10.333333333333334</v>
      </c>
      <c r="S496" s="7" t="str">
        <f t="shared" si="30"/>
        <v>film &amp; video</v>
      </c>
      <c r="T496" t="str">
        <f t="shared" si="31"/>
        <v>animation</v>
      </c>
      <c r="U496">
        <f>YEAR(Table1[[#This Row],[Date Created Conversion]])</f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1">
        <f>(((J497/60)/60)/24)+DATE(1970,1,1)+(-5/24)</f>
        <v>42171.619270833333</v>
      </c>
      <c r="L497" s="11">
        <f>(((I497/60)/60)/24)+DATE(1970,1,1)+(-5/24)</f>
        <v>42201.619270833333</v>
      </c>
      <c r="M497" t="b">
        <v>0</v>
      </c>
      <c r="N497">
        <v>0</v>
      </c>
      <c r="O497" t="b">
        <v>0</v>
      </c>
      <c r="P497" t="s">
        <v>8270</v>
      </c>
      <c r="Q497" s="5">
        <f t="shared" si="28"/>
        <v>0</v>
      </c>
      <c r="R497" s="6" t="e">
        <f t="shared" si="29"/>
        <v>#DIV/0!</v>
      </c>
      <c r="S497" s="7" t="str">
        <f t="shared" si="30"/>
        <v>film &amp; video</v>
      </c>
      <c r="T497" t="str">
        <f t="shared" si="31"/>
        <v>animation</v>
      </c>
      <c r="U497">
        <f>YEAR(Table1[[#This Row],[Date Created Conversion]])</f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1">
        <f>(((J498/60)/60)/24)+DATE(1970,1,1)+(-5/24)</f>
        <v>41620.723078703704</v>
      </c>
      <c r="L498" s="11">
        <f>(((I498/60)/60)/24)+DATE(1970,1,1)+(-5/24)</f>
        <v>41680.723078703704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28"/>
        <v>1.6666666666666667E-5</v>
      </c>
      <c r="R498" s="6">
        <f t="shared" si="29"/>
        <v>1</v>
      </c>
      <c r="S498" s="7" t="str">
        <f t="shared" si="30"/>
        <v>film &amp; video</v>
      </c>
      <c r="T498" t="str">
        <f t="shared" si="31"/>
        <v>animation</v>
      </c>
      <c r="U498">
        <f>YEAR(Table1[[#This Row],[Date Created Conversion]])</f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1">
        <f>(((J499/60)/60)/24)+DATE(1970,1,1)+(-5/24)</f>
        <v>41944.829456018517</v>
      </c>
      <c r="L499" s="11">
        <f>(((I499/60)/60)/24)+DATE(1970,1,1)+(-5/24)</f>
        <v>41997.999999999993</v>
      </c>
      <c r="M499" t="b">
        <v>0</v>
      </c>
      <c r="N499">
        <v>3</v>
      </c>
      <c r="O499" t="b">
        <v>0</v>
      </c>
      <c r="P499" t="s">
        <v>8270</v>
      </c>
      <c r="Q499" s="5">
        <f t="shared" si="28"/>
        <v>6.6964285714285711E-3</v>
      </c>
      <c r="R499" s="6">
        <f t="shared" si="29"/>
        <v>10</v>
      </c>
      <c r="S499" s="7" t="str">
        <f t="shared" si="30"/>
        <v>film &amp; video</v>
      </c>
      <c r="T499" t="str">
        <f t="shared" si="31"/>
        <v>animation</v>
      </c>
      <c r="U499">
        <f>YEAR(Table1[[#This Row],[Date Created Conversion]])</f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1">
        <f>(((J500/60)/60)/24)+DATE(1970,1,1)+(-5/24)</f>
        <v>40858.553807870368</v>
      </c>
      <c r="L500" s="11">
        <f>(((I500/60)/60)/24)+DATE(1970,1,1)+(-5/24)</f>
        <v>40900.553807870368</v>
      </c>
      <c r="M500" t="b">
        <v>0</v>
      </c>
      <c r="N500">
        <v>22</v>
      </c>
      <c r="O500" t="b">
        <v>0</v>
      </c>
      <c r="P500" t="s">
        <v>8270</v>
      </c>
      <c r="Q500" s="5">
        <f t="shared" si="28"/>
        <v>4.5985132395404561E-2</v>
      </c>
      <c r="R500" s="6">
        <f t="shared" si="29"/>
        <v>136.09090909090909</v>
      </c>
      <c r="S500" s="7" t="str">
        <f t="shared" si="30"/>
        <v>film &amp; video</v>
      </c>
      <c r="T500" t="str">
        <f t="shared" si="31"/>
        <v>animation</v>
      </c>
      <c r="U500">
        <f>YEAR(Table1[[#This Row],[Date Created Conversion]])</f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1">
        <f>(((J501/60)/60)/24)+DATE(1970,1,1)+(-5/24)</f>
        <v>40043.687129629623</v>
      </c>
      <c r="L501" s="11">
        <f>(((I501/60)/60)/24)+DATE(1970,1,1)+(-5/24)</f>
        <v>40098.665972222218</v>
      </c>
      <c r="M501" t="b">
        <v>0</v>
      </c>
      <c r="N501">
        <v>26</v>
      </c>
      <c r="O501" t="b">
        <v>0</v>
      </c>
      <c r="P501" t="s">
        <v>8270</v>
      </c>
      <c r="Q501" s="5">
        <f t="shared" si="28"/>
        <v>9.5500000000000002E-2</v>
      </c>
      <c r="R501" s="6">
        <f t="shared" si="29"/>
        <v>73.461538461538467</v>
      </c>
      <c r="S501" s="7" t="str">
        <f t="shared" si="30"/>
        <v>film &amp; video</v>
      </c>
      <c r="T501" t="str">
        <f t="shared" si="31"/>
        <v>animation</v>
      </c>
      <c r="U501">
        <f>YEAR(Table1[[#This Row],[Date Created Conversion]])</f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1">
        <f>(((J502/60)/60)/24)+DATE(1970,1,1)+(-5/24)</f>
        <v>40247.677673611113</v>
      </c>
      <c r="L502" s="11">
        <f>(((I502/60)/60)/24)+DATE(1970,1,1)+(-5/24)</f>
        <v>40306.719444444439</v>
      </c>
      <c r="M502" t="b">
        <v>0</v>
      </c>
      <c r="N502">
        <v>4</v>
      </c>
      <c r="O502" t="b">
        <v>0</v>
      </c>
      <c r="P502" t="s">
        <v>8270</v>
      </c>
      <c r="Q502" s="5">
        <f t="shared" si="28"/>
        <v>3.307692307692308E-2</v>
      </c>
      <c r="R502" s="6">
        <f t="shared" si="29"/>
        <v>53.75</v>
      </c>
      <c r="S502" s="7" t="str">
        <f t="shared" si="30"/>
        <v>film &amp; video</v>
      </c>
      <c r="T502" t="str">
        <f t="shared" si="31"/>
        <v>animation</v>
      </c>
      <c r="U502">
        <f>YEAR(Table1[[#This Row],[Date Created Conversion]])</f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1">
        <f>(((J503/60)/60)/24)+DATE(1970,1,1)+(-5/24)</f>
        <v>40703.026053240741</v>
      </c>
      <c r="L503" s="11">
        <f>(((I503/60)/60)/24)+DATE(1970,1,1)+(-5/24)</f>
        <v>40733.026053240741</v>
      </c>
      <c r="M503" t="b">
        <v>0</v>
      </c>
      <c r="N503">
        <v>0</v>
      </c>
      <c r="O503" t="b">
        <v>0</v>
      </c>
      <c r="P503" t="s">
        <v>8270</v>
      </c>
      <c r="Q503" s="5">
        <f t="shared" si="28"/>
        <v>0</v>
      </c>
      <c r="R503" s="6" t="e">
        <f t="shared" si="29"/>
        <v>#DIV/0!</v>
      </c>
      <c r="S503" s="7" t="str">
        <f t="shared" si="30"/>
        <v>film &amp; video</v>
      </c>
      <c r="T503" t="str">
        <f t="shared" si="31"/>
        <v>animation</v>
      </c>
      <c r="U503">
        <f>YEAR(Table1[[#This Row],[Date Created Conversion]])</f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1">
        <f>(((J504/60)/60)/24)+DATE(1970,1,1)+(-5/24)</f>
        <v>40956.345196759255</v>
      </c>
      <c r="L504" s="11">
        <f>(((I504/60)/60)/24)+DATE(1970,1,1)+(-5/24)</f>
        <v>40986.303530092591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28"/>
        <v>1.15E-2</v>
      </c>
      <c r="R504" s="6">
        <f t="shared" si="29"/>
        <v>57.5</v>
      </c>
      <c r="S504" s="7" t="str">
        <f t="shared" si="30"/>
        <v>film &amp; video</v>
      </c>
      <c r="T504" t="str">
        <f t="shared" si="31"/>
        <v>animation</v>
      </c>
      <c r="U504">
        <f>YEAR(Table1[[#This Row],[Date Created Conversion]])</f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1">
        <f>(((J505/60)/60)/24)+DATE(1970,1,1)+(-5/24)</f>
        <v>41991.318321759252</v>
      </c>
      <c r="L505" s="11">
        <f>(((I505/60)/60)/24)+DATE(1970,1,1)+(-5/24)</f>
        <v>42021.318321759252</v>
      </c>
      <c r="M505" t="b">
        <v>0</v>
      </c>
      <c r="N505">
        <v>9</v>
      </c>
      <c r="O505" t="b">
        <v>0</v>
      </c>
      <c r="P505" t="s">
        <v>8270</v>
      </c>
      <c r="Q505" s="5">
        <f t="shared" si="28"/>
        <v>1.7538461538461537E-2</v>
      </c>
      <c r="R505" s="6">
        <f t="shared" si="29"/>
        <v>12.666666666666666</v>
      </c>
      <c r="S505" s="7" t="str">
        <f t="shared" si="30"/>
        <v>film &amp; video</v>
      </c>
      <c r="T505" t="str">
        <f t="shared" si="31"/>
        <v>animation</v>
      </c>
      <c r="U505">
        <f>YEAR(Table1[[#This Row],[Date Created Conversion]])</f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1">
        <f>(((J506/60)/60)/24)+DATE(1970,1,1)+(-5/24)</f>
        <v>40949.775312499994</v>
      </c>
      <c r="L506" s="11">
        <f>(((I506/60)/60)/24)+DATE(1970,1,1)+(-5/24)</f>
        <v>41009.73364583333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28"/>
        <v>1.3673469387755101E-2</v>
      </c>
      <c r="R506" s="6">
        <f t="shared" si="29"/>
        <v>67</v>
      </c>
      <c r="S506" s="7" t="str">
        <f t="shared" si="30"/>
        <v>film &amp; video</v>
      </c>
      <c r="T506" t="str">
        <f t="shared" si="31"/>
        <v>animation</v>
      </c>
      <c r="U506">
        <f>YEAR(Table1[[#This Row],[Date Created Conversion]])</f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1">
        <f>(((J507/60)/60)/24)+DATE(1970,1,1)+(-5/24)</f>
        <v>42317.889884259253</v>
      </c>
      <c r="L507" s="11">
        <f>(((I507/60)/60)/24)+DATE(1970,1,1)+(-5/24)</f>
        <v>42362.889884259253</v>
      </c>
      <c r="M507" t="b">
        <v>0</v>
      </c>
      <c r="N507">
        <v>14</v>
      </c>
      <c r="O507" t="b">
        <v>0</v>
      </c>
      <c r="P507" t="s">
        <v>8270</v>
      </c>
      <c r="Q507" s="5">
        <f t="shared" si="28"/>
        <v>4.3333333333333331E-3</v>
      </c>
      <c r="R507" s="6">
        <f t="shared" si="29"/>
        <v>3.7142857142857144</v>
      </c>
      <c r="S507" s="7" t="str">
        <f t="shared" si="30"/>
        <v>film &amp; video</v>
      </c>
      <c r="T507" t="str">
        <f t="shared" si="31"/>
        <v>animation</v>
      </c>
      <c r="U507">
        <f>YEAR(Table1[[#This Row],[Date Created Conversion]])</f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1">
        <f>(((J508/60)/60)/24)+DATE(1970,1,1)+(-5/24)</f>
        <v>41466.343981481477</v>
      </c>
      <c r="L508" s="11">
        <f>(((I508/60)/60)/24)+DATE(1970,1,1)+(-5/24)</f>
        <v>41496.343981481477</v>
      </c>
      <c r="M508" t="b">
        <v>0</v>
      </c>
      <c r="N508">
        <v>1</v>
      </c>
      <c r="O508" t="b">
        <v>0</v>
      </c>
      <c r="P508" t="s">
        <v>8270</v>
      </c>
      <c r="Q508" s="5">
        <f t="shared" si="28"/>
        <v>1.25E-3</v>
      </c>
      <c r="R508" s="6">
        <f t="shared" si="29"/>
        <v>250</v>
      </c>
      <c r="S508" s="7" t="str">
        <f t="shared" si="30"/>
        <v>film &amp; video</v>
      </c>
      <c r="T508" t="str">
        <f t="shared" si="31"/>
        <v>animation</v>
      </c>
      <c r="U508">
        <f>YEAR(Table1[[#This Row],[Date Created Conversion]])</f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1">
        <f>(((J509/60)/60)/24)+DATE(1970,1,1)+(-5/24)</f>
        <v>41156.750659722216</v>
      </c>
      <c r="L509" s="11">
        <f>(((I509/60)/60)/24)+DATE(1970,1,1)+(-5/24)</f>
        <v>41201.750659722216</v>
      </c>
      <c r="M509" t="b">
        <v>0</v>
      </c>
      <c r="N509">
        <v>10</v>
      </c>
      <c r="O509" t="b">
        <v>0</v>
      </c>
      <c r="P509" t="s">
        <v>8270</v>
      </c>
      <c r="Q509" s="5">
        <f t="shared" si="28"/>
        <v>3.2000000000000001E-2</v>
      </c>
      <c r="R509" s="6">
        <f t="shared" si="29"/>
        <v>64</v>
      </c>
      <c r="S509" s="7" t="str">
        <f t="shared" si="30"/>
        <v>film &amp; video</v>
      </c>
      <c r="T509" t="str">
        <f t="shared" si="31"/>
        <v>animation</v>
      </c>
      <c r="U509">
        <f>YEAR(Table1[[#This Row],[Date Created Conversion]])</f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1">
        <f>(((J510/60)/60)/24)+DATE(1970,1,1)+(-5/24)</f>
        <v>40994.815983796296</v>
      </c>
      <c r="L510" s="11">
        <f>(((I510/60)/60)/24)+DATE(1970,1,1)+(-5/24)</f>
        <v>41054.384722222218</v>
      </c>
      <c r="M510" t="b">
        <v>0</v>
      </c>
      <c r="N510">
        <v>3</v>
      </c>
      <c r="O510" t="b">
        <v>0</v>
      </c>
      <c r="P510" t="s">
        <v>8270</v>
      </c>
      <c r="Q510" s="5">
        <f t="shared" si="28"/>
        <v>8.0000000000000002E-3</v>
      </c>
      <c r="R510" s="6">
        <f t="shared" si="29"/>
        <v>133.33333333333334</v>
      </c>
      <c r="S510" s="7" t="str">
        <f t="shared" si="30"/>
        <v>film &amp; video</v>
      </c>
      <c r="T510" t="str">
        <f t="shared" si="31"/>
        <v>animation</v>
      </c>
      <c r="U510">
        <f>YEAR(Table1[[#This Row],[Date Created Conversion]])</f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1">
        <f>(((J511/60)/60)/24)+DATE(1970,1,1)+(-5/24)</f>
        <v>42153.423263888886</v>
      </c>
      <c r="L511" s="11">
        <f>(((I511/60)/60)/24)+DATE(1970,1,1)+(-5/24)</f>
        <v>42183.423263888886</v>
      </c>
      <c r="M511" t="b">
        <v>0</v>
      </c>
      <c r="N511">
        <v>1</v>
      </c>
      <c r="O511" t="b">
        <v>0</v>
      </c>
      <c r="P511" t="s">
        <v>8270</v>
      </c>
      <c r="Q511" s="5">
        <f t="shared" si="28"/>
        <v>2E-3</v>
      </c>
      <c r="R511" s="6">
        <f t="shared" si="29"/>
        <v>10</v>
      </c>
      <c r="S511" s="7" t="str">
        <f t="shared" si="30"/>
        <v>film &amp; video</v>
      </c>
      <c r="T511" t="str">
        <f t="shared" si="31"/>
        <v>animation</v>
      </c>
      <c r="U511">
        <f>YEAR(Table1[[#This Row],[Date Created Conversion]])</f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1">
        <f>(((J512/60)/60)/24)+DATE(1970,1,1)+(-5/24)</f>
        <v>42399.968043981477</v>
      </c>
      <c r="L512" s="11">
        <f>(((I512/60)/60)/24)+DATE(1970,1,1)+(-5/24)</f>
        <v>42429.968043981477</v>
      </c>
      <c r="M512" t="b">
        <v>0</v>
      </c>
      <c r="N512">
        <v>0</v>
      </c>
      <c r="O512" t="b">
        <v>0</v>
      </c>
      <c r="P512" t="s">
        <v>8270</v>
      </c>
      <c r="Q512" s="5">
        <f t="shared" si="28"/>
        <v>0</v>
      </c>
      <c r="R512" s="6" t="e">
        <f t="shared" si="29"/>
        <v>#DIV/0!</v>
      </c>
      <c r="S512" s="7" t="str">
        <f t="shared" si="30"/>
        <v>film &amp; video</v>
      </c>
      <c r="T512" t="str">
        <f t="shared" si="31"/>
        <v>animation</v>
      </c>
      <c r="U512">
        <f>YEAR(Table1[[#This Row],[Date Created Conversion]])</f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1">
        <f>(((J513/60)/60)/24)+DATE(1970,1,1)+(-5/24)</f>
        <v>41340.09469907407</v>
      </c>
      <c r="L513" s="11">
        <f>(((I513/60)/60)/24)+DATE(1970,1,1)+(-5/24)</f>
        <v>41370.053032407406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28"/>
        <v>0.03</v>
      </c>
      <c r="R513" s="6">
        <f t="shared" si="29"/>
        <v>30</v>
      </c>
      <c r="S513" s="7" t="str">
        <f t="shared" si="30"/>
        <v>film &amp; video</v>
      </c>
      <c r="T513" t="str">
        <f t="shared" si="31"/>
        <v>animation</v>
      </c>
      <c r="U513">
        <f>YEAR(Table1[[#This Row],[Date Created Conversion]])</f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1">
        <f>(((J514/60)/60)/24)+DATE(1970,1,1)+(-5/24)</f>
        <v>42649.533877314818</v>
      </c>
      <c r="L514" s="11">
        <f>(((I514/60)/60)/24)+DATE(1970,1,1)+(-5/24)</f>
        <v>42694.575543981475</v>
      </c>
      <c r="M514" t="b">
        <v>0</v>
      </c>
      <c r="N514">
        <v>2</v>
      </c>
      <c r="O514" t="b">
        <v>0</v>
      </c>
      <c r="P514" t="s">
        <v>8270</v>
      </c>
      <c r="Q514" s="5">
        <f t="shared" si="28"/>
        <v>1.3749999999999999E-3</v>
      </c>
      <c r="R514" s="6">
        <f t="shared" si="29"/>
        <v>5.5</v>
      </c>
      <c r="S514" s="7" t="str">
        <f t="shared" si="30"/>
        <v>film &amp; video</v>
      </c>
      <c r="T514" t="str">
        <f t="shared" si="31"/>
        <v>animation</v>
      </c>
      <c r="U514">
        <f>YEAR(Table1[[#This Row],[Date Created Conversion]])</f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1">
        <f>(((J515/60)/60)/24)+DATE(1970,1,1)+(-5/24)</f>
        <v>42552.445659722223</v>
      </c>
      <c r="L515" s="11">
        <f>(((I515/60)/60)/24)+DATE(1970,1,1)+(-5/24)</f>
        <v>42597.083333333336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32">E515/D515</f>
        <v>0.13924</v>
      </c>
      <c r="R515" s="6">
        <f t="shared" ref="R515:R578" si="33">E515/N515</f>
        <v>102.38235294117646</v>
      </c>
      <c r="S515" s="7" t="str">
        <f t="shared" ref="S515:S578" si="34">LEFT(P515, SEARCH("/",P515,1)-1)</f>
        <v>film &amp; video</v>
      </c>
      <c r="T515" t="str">
        <f t="shared" ref="T515:T578" si="35">RIGHT(P515,LEN(P515)-SEARCH("/",P515,1))</f>
        <v>animation</v>
      </c>
      <c r="U515">
        <f>YEAR(Table1[[#This Row],[Date Created Conversion]])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1">
        <f>(((J516/60)/60)/24)+DATE(1970,1,1)+(-5/24)</f>
        <v>41830.405636574069</v>
      </c>
      <c r="L516" s="11">
        <f>(((I516/60)/60)/24)+DATE(1970,1,1)+(-5/24)</f>
        <v>41860.405636574069</v>
      </c>
      <c r="M516" t="b">
        <v>0</v>
      </c>
      <c r="N516">
        <v>3</v>
      </c>
      <c r="O516" t="b">
        <v>0</v>
      </c>
      <c r="P516" t="s">
        <v>8270</v>
      </c>
      <c r="Q516" s="5">
        <f t="shared" si="32"/>
        <v>3.3333333333333333E-2</v>
      </c>
      <c r="R516" s="6">
        <f t="shared" si="33"/>
        <v>16.666666666666668</v>
      </c>
      <c r="S516" s="7" t="str">
        <f t="shared" si="34"/>
        <v>film &amp; video</v>
      </c>
      <c r="T516" t="str">
        <f t="shared" si="35"/>
        <v>animation</v>
      </c>
      <c r="U516">
        <f>YEAR(Table1[[#This Row],[Date Created Conversion]])</f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1">
        <f>(((J517/60)/60)/24)+DATE(1970,1,1)+(-5/24)</f>
        <v>42327.282418981478</v>
      </c>
      <c r="L517" s="11">
        <f>(((I517/60)/60)/24)+DATE(1970,1,1)+(-5/24)</f>
        <v>42367.282418981478</v>
      </c>
      <c r="M517" t="b">
        <v>0</v>
      </c>
      <c r="N517">
        <v>34</v>
      </c>
      <c r="O517" t="b">
        <v>0</v>
      </c>
      <c r="P517" t="s">
        <v>8270</v>
      </c>
      <c r="Q517" s="5">
        <f t="shared" si="32"/>
        <v>0.25413402061855672</v>
      </c>
      <c r="R517" s="6">
        <f t="shared" si="33"/>
        <v>725.02941176470586</v>
      </c>
      <c r="S517" s="7" t="str">
        <f t="shared" si="34"/>
        <v>film &amp; video</v>
      </c>
      <c r="T517" t="str">
        <f t="shared" si="35"/>
        <v>animation</v>
      </c>
      <c r="U517">
        <f>YEAR(Table1[[#This Row],[Date Created Conversion]])</f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1">
        <f>(((J518/60)/60)/24)+DATE(1970,1,1)+(-5/24)</f>
        <v>42091.570370370369</v>
      </c>
      <c r="L518" s="11">
        <f>(((I518/60)/60)/24)+DATE(1970,1,1)+(-5/24)</f>
        <v>42151.570370370369</v>
      </c>
      <c r="M518" t="b">
        <v>0</v>
      </c>
      <c r="N518">
        <v>0</v>
      </c>
      <c r="O518" t="b">
        <v>0</v>
      </c>
      <c r="P518" t="s">
        <v>8270</v>
      </c>
      <c r="Q518" s="5">
        <f t="shared" si="32"/>
        <v>0</v>
      </c>
      <c r="R518" s="6" t="e">
        <f t="shared" si="33"/>
        <v>#DIV/0!</v>
      </c>
      <c r="S518" s="7" t="str">
        <f t="shared" si="34"/>
        <v>film &amp; video</v>
      </c>
      <c r="T518" t="str">
        <f t="shared" si="35"/>
        <v>animation</v>
      </c>
      <c r="U518">
        <f>YEAR(Table1[[#This Row],[Date Created Conversion]])</f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1">
        <f>(((J519/60)/60)/24)+DATE(1970,1,1)+(-5/24)</f>
        <v>42738.406956018516</v>
      </c>
      <c r="L519" s="11">
        <f>(((I519/60)/60)/24)+DATE(1970,1,1)+(-5/24)</f>
        <v>42768.406956018516</v>
      </c>
      <c r="M519" t="b">
        <v>0</v>
      </c>
      <c r="N519">
        <v>3</v>
      </c>
      <c r="O519" t="b">
        <v>0</v>
      </c>
      <c r="P519" t="s">
        <v>8270</v>
      </c>
      <c r="Q519" s="5">
        <f t="shared" si="32"/>
        <v>1.3666666666666667E-2</v>
      </c>
      <c r="R519" s="6">
        <f t="shared" si="33"/>
        <v>68.333333333333329</v>
      </c>
      <c r="S519" s="7" t="str">
        <f t="shared" si="34"/>
        <v>film &amp; video</v>
      </c>
      <c r="T519" t="str">
        <f t="shared" si="35"/>
        <v>animation</v>
      </c>
      <c r="U519">
        <f>YEAR(Table1[[#This Row],[Date Created Conversion]])</f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1">
        <f>(((J520/60)/60)/24)+DATE(1970,1,1)+(-5/24)</f>
        <v>42223.407685185179</v>
      </c>
      <c r="L520" s="11">
        <f>(((I520/60)/60)/24)+DATE(1970,1,1)+(-5/24)</f>
        <v>42253.406944444439</v>
      </c>
      <c r="M520" t="b">
        <v>0</v>
      </c>
      <c r="N520">
        <v>0</v>
      </c>
      <c r="O520" t="b">
        <v>0</v>
      </c>
      <c r="P520" t="s">
        <v>8270</v>
      </c>
      <c r="Q520" s="5">
        <f t="shared" si="32"/>
        <v>0</v>
      </c>
      <c r="R520" s="6" t="e">
        <f t="shared" si="33"/>
        <v>#DIV/0!</v>
      </c>
      <c r="S520" s="7" t="str">
        <f t="shared" si="34"/>
        <v>film &amp; video</v>
      </c>
      <c r="T520" t="str">
        <f t="shared" si="35"/>
        <v>animation</v>
      </c>
      <c r="U520">
        <f>YEAR(Table1[[#This Row],[Date Created Conversion]])</f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1">
        <f>(((J521/60)/60)/24)+DATE(1970,1,1)+(-5/24)</f>
        <v>41218.183113425926</v>
      </c>
      <c r="L521" s="11">
        <f>(((I521/60)/60)/24)+DATE(1970,1,1)+(-5/24)</f>
        <v>41248.183113425926</v>
      </c>
      <c r="M521" t="b">
        <v>0</v>
      </c>
      <c r="N521">
        <v>70</v>
      </c>
      <c r="O521" t="b">
        <v>0</v>
      </c>
      <c r="P521" t="s">
        <v>8270</v>
      </c>
      <c r="Q521" s="5">
        <f t="shared" si="32"/>
        <v>0.22881426547787684</v>
      </c>
      <c r="R521" s="6">
        <f t="shared" si="33"/>
        <v>39.228571428571428</v>
      </c>
      <c r="S521" s="7" t="str">
        <f t="shared" si="34"/>
        <v>film &amp; video</v>
      </c>
      <c r="T521" t="str">
        <f t="shared" si="35"/>
        <v>animation</v>
      </c>
      <c r="U521">
        <f>YEAR(Table1[[#This Row],[Date Created Conversion]])</f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1">
        <f>(((J522/60)/60)/24)+DATE(1970,1,1)+(-5/24)</f>
        <v>42318.493761574071</v>
      </c>
      <c r="L522" s="11">
        <f>(((I522/60)/60)/24)+DATE(1970,1,1)+(-5/24)</f>
        <v>42348.493761574071</v>
      </c>
      <c r="M522" t="b">
        <v>0</v>
      </c>
      <c r="N522">
        <v>34</v>
      </c>
      <c r="O522" t="b">
        <v>1</v>
      </c>
      <c r="P522" t="s">
        <v>8271</v>
      </c>
      <c r="Q522" s="5">
        <f t="shared" si="32"/>
        <v>1.0209999999999999</v>
      </c>
      <c r="R522" s="6">
        <f t="shared" si="33"/>
        <v>150.14705882352942</v>
      </c>
      <c r="S522" s="7" t="str">
        <f t="shared" si="34"/>
        <v>theater</v>
      </c>
      <c r="T522" t="str">
        <f t="shared" si="35"/>
        <v>plays</v>
      </c>
      <c r="U522">
        <f>YEAR(Table1[[#This Row],[Date Created Conversion]])</f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1">
        <f>(((J523/60)/60)/24)+DATE(1970,1,1)+(-5/24)</f>
        <v>42645.884479166663</v>
      </c>
      <c r="L523" s="11">
        <f>(((I523/60)/60)/24)+DATE(1970,1,1)+(-5/24)</f>
        <v>42674.999305555553</v>
      </c>
      <c r="M523" t="b">
        <v>0</v>
      </c>
      <c r="N523">
        <v>56</v>
      </c>
      <c r="O523" t="b">
        <v>1</v>
      </c>
      <c r="P523" t="s">
        <v>8271</v>
      </c>
      <c r="Q523" s="5">
        <f t="shared" si="32"/>
        <v>1.0464</v>
      </c>
      <c r="R523" s="6">
        <f t="shared" si="33"/>
        <v>93.428571428571431</v>
      </c>
      <c r="S523" s="7" t="str">
        <f t="shared" si="34"/>
        <v>theater</v>
      </c>
      <c r="T523" t="str">
        <f t="shared" si="35"/>
        <v>plays</v>
      </c>
      <c r="U523">
        <f>YEAR(Table1[[#This Row],[Date Created Conversion]])</f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1">
        <f>(((J524/60)/60)/24)+DATE(1970,1,1)+(-5/24)</f>
        <v>42429.832465277774</v>
      </c>
      <c r="L524" s="11">
        <f>(((I524/60)/60)/24)+DATE(1970,1,1)+(-5/24)</f>
        <v>42449.790798611109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32"/>
        <v>1.1466666666666667</v>
      </c>
      <c r="R524" s="6">
        <f t="shared" si="33"/>
        <v>110.96774193548387</v>
      </c>
      <c r="S524" s="7" t="str">
        <f t="shared" si="34"/>
        <v>theater</v>
      </c>
      <c r="T524" t="str">
        <f t="shared" si="35"/>
        <v>plays</v>
      </c>
      <c r="U524">
        <f>YEAR(Table1[[#This Row],[Date Created Conversion]])</f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1">
        <f>(((J525/60)/60)/24)+DATE(1970,1,1)+(-5/24)</f>
        <v>42237.924490740734</v>
      </c>
      <c r="L525" s="11">
        <f>(((I525/60)/60)/24)+DATE(1970,1,1)+(-5/24)</f>
        <v>42267.924490740734</v>
      </c>
      <c r="M525" t="b">
        <v>0</v>
      </c>
      <c r="N525">
        <v>84</v>
      </c>
      <c r="O525" t="b">
        <v>1</v>
      </c>
      <c r="P525" t="s">
        <v>8271</v>
      </c>
      <c r="Q525" s="5">
        <f t="shared" si="32"/>
        <v>1.206</v>
      </c>
      <c r="R525" s="6">
        <f t="shared" si="33"/>
        <v>71.785714285714292</v>
      </c>
      <c r="S525" s="7" t="str">
        <f t="shared" si="34"/>
        <v>theater</v>
      </c>
      <c r="T525" t="str">
        <f t="shared" si="35"/>
        <v>plays</v>
      </c>
      <c r="U525">
        <f>YEAR(Table1[[#This Row],[Date Created Conversion]])</f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1">
        <f>(((J526/60)/60)/24)+DATE(1970,1,1)+(-5/24)</f>
        <v>42492.508900462963</v>
      </c>
      <c r="L526" s="11">
        <f>(((I526/60)/60)/24)+DATE(1970,1,1)+(-5/24)</f>
        <v>42522.508900462963</v>
      </c>
      <c r="M526" t="b">
        <v>0</v>
      </c>
      <c r="N526">
        <v>130</v>
      </c>
      <c r="O526" t="b">
        <v>1</v>
      </c>
      <c r="P526" t="s">
        <v>8271</v>
      </c>
      <c r="Q526" s="5">
        <f t="shared" si="32"/>
        <v>1.0867285714285715</v>
      </c>
      <c r="R526" s="6">
        <f t="shared" si="33"/>
        <v>29.258076923076924</v>
      </c>
      <c r="S526" s="7" t="str">
        <f t="shared" si="34"/>
        <v>theater</v>
      </c>
      <c r="T526" t="str">
        <f t="shared" si="35"/>
        <v>plays</v>
      </c>
      <c r="U526">
        <f>YEAR(Table1[[#This Row],[Date Created Conversion]])</f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1">
        <f>(((J527/60)/60)/24)+DATE(1970,1,1)+(-5/24)</f>
        <v>41850.192604166667</v>
      </c>
      <c r="L527" s="11">
        <f>(((I527/60)/60)/24)+DATE(1970,1,1)+(-5/24)</f>
        <v>41895.192604166667</v>
      </c>
      <c r="M527" t="b">
        <v>0</v>
      </c>
      <c r="N527">
        <v>12</v>
      </c>
      <c r="O527" t="b">
        <v>1</v>
      </c>
      <c r="P527" t="s">
        <v>8271</v>
      </c>
      <c r="Q527" s="5">
        <f t="shared" si="32"/>
        <v>1</v>
      </c>
      <c r="R527" s="6">
        <f t="shared" si="33"/>
        <v>1000</v>
      </c>
      <c r="S527" s="7" t="str">
        <f t="shared" si="34"/>
        <v>theater</v>
      </c>
      <c r="T527" t="str">
        <f t="shared" si="35"/>
        <v>plays</v>
      </c>
      <c r="U527">
        <f>YEAR(Table1[[#This Row],[Date Created Conversion]])</f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1">
        <f>(((J528/60)/60)/24)+DATE(1970,1,1)+(-5/24)</f>
        <v>42192.383611111109</v>
      </c>
      <c r="L528" s="11">
        <f>(((I528/60)/60)/24)+DATE(1970,1,1)+(-5/24)</f>
        <v>42223.499999999993</v>
      </c>
      <c r="M528" t="b">
        <v>0</v>
      </c>
      <c r="N528">
        <v>23</v>
      </c>
      <c r="O528" t="b">
        <v>1</v>
      </c>
      <c r="P528" t="s">
        <v>8271</v>
      </c>
      <c r="Q528" s="5">
        <f t="shared" si="32"/>
        <v>1.1399999999999999</v>
      </c>
      <c r="R528" s="6">
        <f t="shared" si="33"/>
        <v>74.347826086956516</v>
      </c>
      <c r="S528" s="7" t="str">
        <f t="shared" si="34"/>
        <v>theater</v>
      </c>
      <c r="T528" t="str">
        <f t="shared" si="35"/>
        <v>plays</v>
      </c>
      <c r="U528">
        <f>YEAR(Table1[[#This Row],[Date Created Conversion]])</f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1">
        <f>(((J529/60)/60)/24)+DATE(1970,1,1)+(-5/24)</f>
        <v>42752.997291666667</v>
      </c>
      <c r="L529" s="11">
        <f>(((I529/60)/60)/24)+DATE(1970,1,1)+(-5/24)</f>
        <v>42783.461805555555</v>
      </c>
      <c r="M529" t="b">
        <v>0</v>
      </c>
      <c r="N529">
        <v>158</v>
      </c>
      <c r="O529" t="b">
        <v>1</v>
      </c>
      <c r="P529" t="s">
        <v>8271</v>
      </c>
      <c r="Q529" s="5">
        <f t="shared" si="32"/>
        <v>1.0085</v>
      </c>
      <c r="R529" s="6">
        <f t="shared" si="33"/>
        <v>63.829113924050631</v>
      </c>
      <c r="S529" s="7" t="str">
        <f t="shared" si="34"/>
        <v>theater</v>
      </c>
      <c r="T529" t="str">
        <f t="shared" si="35"/>
        <v>plays</v>
      </c>
      <c r="U529">
        <f>YEAR(Table1[[#This Row],[Date Created Conversion]])</f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1">
        <f>(((J530/60)/60)/24)+DATE(1970,1,1)+(-5/24)</f>
        <v>42155.71188657407</v>
      </c>
      <c r="L530" s="11">
        <f>(((I530/60)/60)/24)+DATE(1970,1,1)+(-5/24)</f>
        <v>42176.680555555555</v>
      </c>
      <c r="M530" t="b">
        <v>0</v>
      </c>
      <c r="N530">
        <v>30</v>
      </c>
      <c r="O530" t="b">
        <v>1</v>
      </c>
      <c r="P530" t="s">
        <v>8271</v>
      </c>
      <c r="Q530" s="5">
        <f t="shared" si="32"/>
        <v>1.1565217391304348</v>
      </c>
      <c r="R530" s="6">
        <f t="shared" si="33"/>
        <v>44.333333333333336</v>
      </c>
      <c r="S530" s="7" t="str">
        <f t="shared" si="34"/>
        <v>theater</v>
      </c>
      <c r="T530" t="str">
        <f t="shared" si="35"/>
        <v>plays</v>
      </c>
      <c r="U530">
        <f>YEAR(Table1[[#This Row],[Date Created Conversion]])</f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1">
        <f>(((J531/60)/60)/24)+DATE(1970,1,1)+(-5/24)</f>
        <v>42724.822847222218</v>
      </c>
      <c r="L531" s="11">
        <f>(((I531/60)/60)/24)+DATE(1970,1,1)+(-5/24)</f>
        <v>42745.999999999993</v>
      </c>
      <c r="M531" t="b">
        <v>0</v>
      </c>
      <c r="N531">
        <v>18</v>
      </c>
      <c r="O531" t="b">
        <v>1</v>
      </c>
      <c r="P531" t="s">
        <v>8271</v>
      </c>
      <c r="Q531" s="5">
        <f t="shared" si="32"/>
        <v>1.3041666666666667</v>
      </c>
      <c r="R531" s="6">
        <f t="shared" si="33"/>
        <v>86.944444444444443</v>
      </c>
      <c r="S531" s="7" t="str">
        <f t="shared" si="34"/>
        <v>theater</v>
      </c>
      <c r="T531" t="str">
        <f t="shared" si="35"/>
        <v>plays</v>
      </c>
      <c r="U531">
        <f>YEAR(Table1[[#This Row],[Date Created Conversion]])</f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1">
        <f>(((J532/60)/60)/24)+DATE(1970,1,1)+(-5/24)</f>
        <v>42157.382731481477</v>
      </c>
      <c r="L532" s="11">
        <f>(((I532/60)/60)/24)+DATE(1970,1,1)+(-5/24)</f>
        <v>42178.874999999993</v>
      </c>
      <c r="M532" t="b">
        <v>0</v>
      </c>
      <c r="N532">
        <v>29</v>
      </c>
      <c r="O532" t="b">
        <v>1</v>
      </c>
      <c r="P532" t="s">
        <v>8271</v>
      </c>
      <c r="Q532" s="5">
        <f t="shared" si="32"/>
        <v>1.0778267254038179</v>
      </c>
      <c r="R532" s="6">
        <f t="shared" si="33"/>
        <v>126.55172413793103</v>
      </c>
      <c r="S532" s="7" t="str">
        <f t="shared" si="34"/>
        <v>theater</v>
      </c>
      <c r="T532" t="str">
        <f t="shared" si="35"/>
        <v>plays</v>
      </c>
      <c r="U532">
        <f>YEAR(Table1[[#This Row],[Date Created Conversion]])</f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1">
        <f>(((J533/60)/60)/24)+DATE(1970,1,1)+(-5/24)</f>
        <v>42675.856817129628</v>
      </c>
      <c r="L533" s="11">
        <f>(((I533/60)/60)/24)+DATE(1970,1,1)+(-5/24)</f>
        <v>42721.082638888889</v>
      </c>
      <c r="M533" t="b">
        <v>0</v>
      </c>
      <c r="N533">
        <v>31</v>
      </c>
      <c r="O533" t="b">
        <v>1</v>
      </c>
      <c r="P533" t="s">
        <v>8271</v>
      </c>
      <c r="Q533" s="5">
        <f t="shared" si="32"/>
        <v>1</v>
      </c>
      <c r="R533" s="6">
        <f t="shared" si="33"/>
        <v>129.03225806451613</v>
      </c>
      <c r="S533" s="7" t="str">
        <f t="shared" si="34"/>
        <v>theater</v>
      </c>
      <c r="T533" t="str">
        <f t="shared" si="35"/>
        <v>plays</v>
      </c>
      <c r="U533">
        <f>YEAR(Table1[[#This Row],[Date Created Conversion]])</f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1">
        <f>(((J534/60)/60)/24)+DATE(1970,1,1)+(-5/24)</f>
        <v>42472.798703703702</v>
      </c>
      <c r="L534" s="11">
        <f>(((I534/60)/60)/24)+DATE(1970,1,1)+(-5/24)</f>
        <v>42502.798703703702</v>
      </c>
      <c r="M534" t="b">
        <v>0</v>
      </c>
      <c r="N534">
        <v>173</v>
      </c>
      <c r="O534" t="b">
        <v>1</v>
      </c>
      <c r="P534" t="s">
        <v>8271</v>
      </c>
      <c r="Q534" s="5">
        <f t="shared" si="32"/>
        <v>1.2324999999999999</v>
      </c>
      <c r="R534" s="6">
        <f t="shared" si="33"/>
        <v>71.242774566473983</v>
      </c>
      <c r="S534" s="7" t="str">
        <f t="shared" si="34"/>
        <v>theater</v>
      </c>
      <c r="T534" t="str">
        <f t="shared" si="35"/>
        <v>plays</v>
      </c>
      <c r="U534">
        <f>YEAR(Table1[[#This Row],[Date Created Conversion]])</f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1">
        <f>(((J535/60)/60)/24)+DATE(1970,1,1)+(-5/24)</f>
        <v>42482.226446759254</v>
      </c>
      <c r="L535" s="11">
        <f>(((I535/60)/60)/24)+DATE(1970,1,1)+(-5/24)</f>
        <v>42506.226446759254</v>
      </c>
      <c r="M535" t="b">
        <v>0</v>
      </c>
      <c r="N535">
        <v>17</v>
      </c>
      <c r="O535" t="b">
        <v>1</v>
      </c>
      <c r="P535" t="s">
        <v>8271</v>
      </c>
      <c r="Q535" s="5">
        <f t="shared" si="32"/>
        <v>1.002</v>
      </c>
      <c r="R535" s="6">
        <f t="shared" si="33"/>
        <v>117.88235294117646</v>
      </c>
      <c r="S535" s="7" t="str">
        <f t="shared" si="34"/>
        <v>theater</v>
      </c>
      <c r="T535" t="str">
        <f t="shared" si="35"/>
        <v>plays</v>
      </c>
      <c r="U535">
        <f>YEAR(Table1[[#This Row],[Date Created Conversion]])</f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1">
        <f>(((J536/60)/60)/24)+DATE(1970,1,1)+(-5/24)</f>
        <v>42270.602662037032</v>
      </c>
      <c r="L536" s="11">
        <f>(((I536/60)/60)/24)+DATE(1970,1,1)+(-5/24)</f>
        <v>42309.749999999993</v>
      </c>
      <c r="M536" t="b">
        <v>0</v>
      </c>
      <c r="N536">
        <v>48</v>
      </c>
      <c r="O536" t="b">
        <v>1</v>
      </c>
      <c r="P536" t="s">
        <v>8271</v>
      </c>
      <c r="Q536" s="5">
        <f t="shared" si="32"/>
        <v>1.0466666666666666</v>
      </c>
      <c r="R536" s="6">
        <f t="shared" si="33"/>
        <v>327.08333333333331</v>
      </c>
      <c r="S536" s="7" t="str">
        <f t="shared" si="34"/>
        <v>theater</v>
      </c>
      <c r="T536" t="str">
        <f t="shared" si="35"/>
        <v>plays</v>
      </c>
      <c r="U536">
        <f>YEAR(Table1[[#This Row],[Date Created Conversion]])</f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1">
        <f>(((J537/60)/60)/24)+DATE(1970,1,1)+(-5/24)</f>
        <v>42711.336863425917</v>
      </c>
      <c r="L537" s="11">
        <f>(((I537/60)/60)/24)+DATE(1970,1,1)+(-5/24)</f>
        <v>42741.336863425917</v>
      </c>
      <c r="M537" t="b">
        <v>0</v>
      </c>
      <c r="N537">
        <v>59</v>
      </c>
      <c r="O537" t="b">
        <v>1</v>
      </c>
      <c r="P537" t="s">
        <v>8271</v>
      </c>
      <c r="Q537" s="5">
        <f t="shared" si="32"/>
        <v>1.0249999999999999</v>
      </c>
      <c r="R537" s="6">
        <f t="shared" si="33"/>
        <v>34.745762711864408</v>
      </c>
      <c r="S537" s="7" t="str">
        <f t="shared" si="34"/>
        <v>theater</v>
      </c>
      <c r="T537" t="str">
        <f t="shared" si="35"/>
        <v>plays</v>
      </c>
      <c r="U537">
        <f>YEAR(Table1[[#This Row],[Date Created Conversion]])</f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1">
        <f>(((J538/60)/60)/24)+DATE(1970,1,1)+(-5/24)</f>
        <v>42179.136655092596</v>
      </c>
      <c r="L538" s="11">
        <f>(((I538/60)/60)/24)+DATE(1970,1,1)+(-5/24)</f>
        <v>42219.541666666664</v>
      </c>
      <c r="M538" t="b">
        <v>0</v>
      </c>
      <c r="N538">
        <v>39</v>
      </c>
      <c r="O538" t="b">
        <v>1</v>
      </c>
      <c r="P538" t="s">
        <v>8271</v>
      </c>
      <c r="Q538" s="5">
        <f t="shared" si="32"/>
        <v>1.1825757575757576</v>
      </c>
      <c r="R538" s="6">
        <f t="shared" si="33"/>
        <v>100.06410256410257</v>
      </c>
      <c r="S538" s="7" t="str">
        <f t="shared" si="34"/>
        <v>theater</v>
      </c>
      <c r="T538" t="str">
        <f t="shared" si="35"/>
        <v>plays</v>
      </c>
      <c r="U538">
        <f>YEAR(Table1[[#This Row],[Date Created Conversion]])</f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1">
        <f>(((J539/60)/60)/24)+DATE(1970,1,1)+(-5/24)</f>
        <v>42282.560081018521</v>
      </c>
      <c r="L539" s="11">
        <f>(((I539/60)/60)/24)+DATE(1970,1,1)+(-5/24)</f>
        <v>42312.601747685178</v>
      </c>
      <c r="M539" t="b">
        <v>0</v>
      </c>
      <c r="N539">
        <v>59</v>
      </c>
      <c r="O539" t="b">
        <v>1</v>
      </c>
      <c r="P539" t="s">
        <v>8271</v>
      </c>
      <c r="Q539" s="5">
        <f t="shared" si="32"/>
        <v>1.2050000000000001</v>
      </c>
      <c r="R539" s="6">
        <f t="shared" si="33"/>
        <v>40.847457627118644</v>
      </c>
      <c r="S539" s="7" t="str">
        <f t="shared" si="34"/>
        <v>theater</v>
      </c>
      <c r="T539" t="str">
        <f t="shared" si="35"/>
        <v>plays</v>
      </c>
      <c r="U539">
        <f>YEAR(Table1[[#This Row],[Date Created Conversion]])</f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1">
        <f>(((J540/60)/60)/24)+DATE(1970,1,1)+(-5/24)</f>
        <v>42473.586377314808</v>
      </c>
      <c r="L540" s="11">
        <f>(((I540/60)/60)/24)+DATE(1970,1,1)+(-5/24)</f>
        <v>42503.586377314808</v>
      </c>
      <c r="M540" t="b">
        <v>0</v>
      </c>
      <c r="N540">
        <v>60</v>
      </c>
      <c r="O540" t="b">
        <v>1</v>
      </c>
      <c r="P540" t="s">
        <v>8271</v>
      </c>
      <c r="Q540" s="5">
        <f t="shared" si="32"/>
        <v>3.0242</v>
      </c>
      <c r="R540" s="6">
        <f t="shared" si="33"/>
        <v>252.01666666666668</v>
      </c>
      <c r="S540" s="7" t="str">
        <f t="shared" si="34"/>
        <v>theater</v>
      </c>
      <c r="T540" t="str">
        <f t="shared" si="35"/>
        <v>plays</v>
      </c>
      <c r="U540">
        <f>YEAR(Table1[[#This Row],[Date Created Conversion]])</f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1">
        <f>(((J541/60)/60)/24)+DATE(1970,1,1)+(-5/24)</f>
        <v>42534.841516203705</v>
      </c>
      <c r="L541" s="11">
        <f>(((I541/60)/60)/24)+DATE(1970,1,1)+(-5/24)</f>
        <v>42555.841516203705</v>
      </c>
      <c r="M541" t="b">
        <v>0</v>
      </c>
      <c r="N541">
        <v>20</v>
      </c>
      <c r="O541" t="b">
        <v>1</v>
      </c>
      <c r="P541" t="s">
        <v>8271</v>
      </c>
      <c r="Q541" s="5">
        <f t="shared" si="32"/>
        <v>1.00644</v>
      </c>
      <c r="R541" s="6">
        <f t="shared" si="33"/>
        <v>25.161000000000001</v>
      </c>
      <c r="S541" s="7" t="str">
        <f t="shared" si="34"/>
        <v>theater</v>
      </c>
      <c r="T541" t="str">
        <f t="shared" si="35"/>
        <v>plays</v>
      </c>
      <c r="U541">
        <f>YEAR(Table1[[#This Row],[Date Created Conversion]])</f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1">
        <f>(((J542/60)/60)/24)+DATE(1970,1,1)+(-5/24)</f>
        <v>42009.608865740738</v>
      </c>
      <c r="L542" s="11">
        <f>(((I542/60)/60)/24)+DATE(1970,1,1)+(-5/24)</f>
        <v>42039.608865740738</v>
      </c>
      <c r="M542" t="b">
        <v>0</v>
      </c>
      <c r="N542">
        <v>1</v>
      </c>
      <c r="O542" t="b">
        <v>0</v>
      </c>
      <c r="P542" t="s">
        <v>8272</v>
      </c>
      <c r="Q542" s="5">
        <f t="shared" si="32"/>
        <v>6.666666666666667E-5</v>
      </c>
      <c r="R542" s="6">
        <f t="shared" si="33"/>
        <v>1</v>
      </c>
      <c r="S542" s="7" t="str">
        <f t="shared" si="34"/>
        <v>technology</v>
      </c>
      <c r="T542" t="str">
        <f t="shared" si="35"/>
        <v>web</v>
      </c>
      <c r="U542">
        <f>YEAR(Table1[[#This Row],[Date Created Conversion]])</f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1">
        <f>(((J543/60)/60)/24)+DATE(1970,1,1)+(-5/24)</f>
        <v>42275.838356481479</v>
      </c>
      <c r="L543" s="11">
        <f>(((I543/60)/60)/24)+DATE(1970,1,1)+(-5/24)</f>
        <v>42305.838356481479</v>
      </c>
      <c r="M543" t="b">
        <v>0</v>
      </c>
      <c r="N543">
        <v>1</v>
      </c>
      <c r="O543" t="b">
        <v>0</v>
      </c>
      <c r="P543" t="s">
        <v>8272</v>
      </c>
      <c r="Q543" s="5">
        <f t="shared" si="32"/>
        <v>5.5555555555555558E-3</v>
      </c>
      <c r="R543" s="6">
        <f t="shared" si="33"/>
        <v>25</v>
      </c>
      <c r="S543" s="7" t="str">
        <f t="shared" si="34"/>
        <v>technology</v>
      </c>
      <c r="T543" t="str">
        <f t="shared" si="35"/>
        <v>web</v>
      </c>
      <c r="U543">
        <f>YEAR(Table1[[#This Row],[Date Created Conversion]])</f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1">
        <f>(((J544/60)/60)/24)+DATE(1970,1,1)+(-5/24)</f>
        <v>42433.529120370367</v>
      </c>
      <c r="L544" s="11">
        <f>(((I544/60)/60)/24)+DATE(1970,1,1)+(-5/24)</f>
        <v>42493.487453703703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32"/>
        <v>3.9999999999999998E-6</v>
      </c>
      <c r="R544" s="6">
        <f t="shared" si="33"/>
        <v>1</v>
      </c>
      <c r="S544" s="7" t="str">
        <f t="shared" si="34"/>
        <v>technology</v>
      </c>
      <c r="T544" t="str">
        <f t="shared" si="35"/>
        <v>web</v>
      </c>
      <c r="U544">
        <f>YEAR(Table1[[#This Row],[Date Created Conversion]])</f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1">
        <f>(((J545/60)/60)/24)+DATE(1970,1,1)+(-5/24)</f>
        <v>41913.88381944444</v>
      </c>
      <c r="L545" s="11">
        <f>(((I545/60)/60)/24)+DATE(1970,1,1)+(-5/24)</f>
        <v>41943.88381944444</v>
      </c>
      <c r="M545" t="b">
        <v>0</v>
      </c>
      <c r="N545">
        <v>2</v>
      </c>
      <c r="O545" t="b">
        <v>0</v>
      </c>
      <c r="P545" t="s">
        <v>8272</v>
      </c>
      <c r="Q545" s="5">
        <f t="shared" si="32"/>
        <v>3.1818181818181819E-3</v>
      </c>
      <c r="R545" s="6">
        <f t="shared" si="33"/>
        <v>35</v>
      </c>
      <c r="S545" s="7" t="str">
        <f t="shared" si="34"/>
        <v>technology</v>
      </c>
      <c r="T545" t="str">
        <f t="shared" si="35"/>
        <v>web</v>
      </c>
      <c r="U545">
        <f>YEAR(Table1[[#This Row],[Date Created Conversion]])</f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1">
        <f>(((J546/60)/60)/24)+DATE(1970,1,1)+(-5/24)</f>
        <v>42525.448611111111</v>
      </c>
      <c r="L546" s="11">
        <f>(((I546/60)/60)/24)+DATE(1970,1,1)+(-5/24)</f>
        <v>42555.448611111111</v>
      </c>
      <c r="M546" t="b">
        <v>0</v>
      </c>
      <c r="N546">
        <v>2</v>
      </c>
      <c r="O546" t="b">
        <v>0</v>
      </c>
      <c r="P546" t="s">
        <v>8272</v>
      </c>
      <c r="Q546" s="5">
        <f t="shared" si="32"/>
        <v>1.2E-2</v>
      </c>
      <c r="R546" s="6">
        <f t="shared" si="33"/>
        <v>3</v>
      </c>
      <c r="S546" s="7" t="str">
        <f t="shared" si="34"/>
        <v>technology</v>
      </c>
      <c r="T546" t="str">
        <f t="shared" si="35"/>
        <v>web</v>
      </c>
      <c r="U546">
        <f>YEAR(Table1[[#This Row],[Date Created Conversion]])</f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1">
        <f>(((J547/60)/60)/24)+DATE(1970,1,1)+(-5/24)</f>
        <v>42283.38413194444</v>
      </c>
      <c r="L547" s="11">
        <f>(((I547/60)/60)/24)+DATE(1970,1,1)+(-5/24)</f>
        <v>42323.425798611112</v>
      </c>
      <c r="M547" t="b">
        <v>0</v>
      </c>
      <c r="N547">
        <v>34</v>
      </c>
      <c r="O547" t="b">
        <v>0</v>
      </c>
      <c r="P547" t="s">
        <v>8272</v>
      </c>
      <c r="Q547" s="5">
        <f t="shared" si="32"/>
        <v>0.27383999999999997</v>
      </c>
      <c r="R547" s="6">
        <f t="shared" si="33"/>
        <v>402.70588235294116</v>
      </c>
      <c r="S547" s="7" t="str">
        <f t="shared" si="34"/>
        <v>technology</v>
      </c>
      <c r="T547" t="str">
        <f t="shared" si="35"/>
        <v>web</v>
      </c>
      <c r="U547">
        <f>YEAR(Table1[[#This Row],[Date Created Conversion]])</f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1">
        <f>(((J548/60)/60)/24)+DATE(1970,1,1)+(-5/24)</f>
        <v>42249.459664351853</v>
      </c>
      <c r="L548" s="11">
        <f>(((I548/60)/60)/24)+DATE(1970,1,1)+(-5/24)</f>
        <v>42294.459664351853</v>
      </c>
      <c r="M548" t="b">
        <v>0</v>
      </c>
      <c r="N548">
        <v>2</v>
      </c>
      <c r="O548" t="b">
        <v>0</v>
      </c>
      <c r="P548" t="s">
        <v>8272</v>
      </c>
      <c r="Q548" s="5">
        <f t="shared" si="32"/>
        <v>8.6666666666666663E-4</v>
      </c>
      <c r="R548" s="6">
        <f t="shared" si="33"/>
        <v>26</v>
      </c>
      <c r="S548" s="7" t="str">
        <f t="shared" si="34"/>
        <v>technology</v>
      </c>
      <c r="T548" t="str">
        <f t="shared" si="35"/>
        <v>web</v>
      </c>
      <c r="U548">
        <f>YEAR(Table1[[#This Row],[Date Created Conversion]])</f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1">
        <f>(((J549/60)/60)/24)+DATE(1970,1,1)+(-5/24)</f>
        <v>42380.488009259258</v>
      </c>
      <c r="L549" s="11">
        <f>(((I549/60)/60)/24)+DATE(1970,1,1)+(-5/24)</f>
        <v>42410.488009259258</v>
      </c>
      <c r="M549" t="b">
        <v>0</v>
      </c>
      <c r="N549">
        <v>0</v>
      </c>
      <c r="O549" t="b">
        <v>0</v>
      </c>
      <c r="P549" t="s">
        <v>8272</v>
      </c>
      <c r="Q549" s="5">
        <f t="shared" si="32"/>
        <v>0</v>
      </c>
      <c r="R549" s="6" t="e">
        <f t="shared" si="33"/>
        <v>#DIV/0!</v>
      </c>
      <c r="S549" s="7" t="str">
        <f t="shared" si="34"/>
        <v>technology</v>
      </c>
      <c r="T549" t="str">
        <f t="shared" si="35"/>
        <v>web</v>
      </c>
      <c r="U549">
        <f>YEAR(Table1[[#This Row],[Date Created Conversion]])</f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1">
        <f>(((J550/60)/60)/24)+DATE(1970,1,1)+(-5/24)</f>
        <v>42276.695</v>
      </c>
      <c r="L550" s="11">
        <f>(((I550/60)/60)/24)+DATE(1970,1,1)+(-5/24)</f>
        <v>42306.695</v>
      </c>
      <c r="M550" t="b">
        <v>0</v>
      </c>
      <c r="N550">
        <v>1</v>
      </c>
      <c r="O550" t="b">
        <v>0</v>
      </c>
      <c r="P550" t="s">
        <v>8272</v>
      </c>
      <c r="Q550" s="5">
        <f t="shared" si="32"/>
        <v>8.9999999999999998E-4</v>
      </c>
      <c r="R550" s="6">
        <f t="shared" si="33"/>
        <v>9</v>
      </c>
      <c r="S550" s="7" t="str">
        <f t="shared" si="34"/>
        <v>technology</v>
      </c>
      <c r="T550" t="str">
        <f t="shared" si="35"/>
        <v>web</v>
      </c>
      <c r="U550">
        <f>YEAR(Table1[[#This Row],[Date Created Conversion]])</f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1">
        <f>(((J551/60)/60)/24)+DATE(1970,1,1)+(-5/24)</f>
        <v>42163.428495370368</v>
      </c>
      <c r="L551" s="11">
        <f>(((I551/60)/60)/24)+DATE(1970,1,1)+(-5/24)</f>
        <v>42193.428495370368</v>
      </c>
      <c r="M551" t="b">
        <v>0</v>
      </c>
      <c r="N551">
        <v>8</v>
      </c>
      <c r="O551" t="b">
        <v>0</v>
      </c>
      <c r="P551" t="s">
        <v>8272</v>
      </c>
      <c r="Q551" s="5">
        <f t="shared" si="32"/>
        <v>2.7199999999999998E-2</v>
      </c>
      <c r="R551" s="6">
        <f t="shared" si="33"/>
        <v>8.5</v>
      </c>
      <c r="S551" s="7" t="str">
        <f t="shared" si="34"/>
        <v>technology</v>
      </c>
      <c r="T551" t="str">
        <f t="shared" si="35"/>
        <v>web</v>
      </c>
      <c r="U551">
        <f>YEAR(Table1[[#This Row],[Date Created Conversion]])</f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1">
        <f>(((J552/60)/60)/24)+DATE(1970,1,1)+(-5/24)</f>
        <v>42753.47042824074</v>
      </c>
      <c r="L552" s="11">
        <f>(((I552/60)/60)/24)+DATE(1970,1,1)+(-5/24)</f>
        <v>42765.999999999993</v>
      </c>
      <c r="M552" t="b">
        <v>0</v>
      </c>
      <c r="N552">
        <v>4</v>
      </c>
      <c r="O552" t="b">
        <v>0</v>
      </c>
      <c r="P552" t="s">
        <v>8272</v>
      </c>
      <c r="Q552" s="5">
        <f t="shared" si="32"/>
        <v>7.0000000000000001E-3</v>
      </c>
      <c r="R552" s="6">
        <f t="shared" si="33"/>
        <v>8.75</v>
      </c>
      <c r="S552" s="7" t="str">
        <f t="shared" si="34"/>
        <v>technology</v>
      </c>
      <c r="T552" t="str">
        <f t="shared" si="35"/>
        <v>web</v>
      </c>
      <c r="U552">
        <f>YEAR(Table1[[#This Row],[Date Created Conversion]])</f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1">
        <f>(((J553/60)/60)/24)+DATE(1970,1,1)+(-5/24)</f>
        <v>42173.067407407405</v>
      </c>
      <c r="L553" s="11">
        <f>(((I553/60)/60)/24)+DATE(1970,1,1)+(-5/24)</f>
        <v>42217.536805555552</v>
      </c>
      <c r="M553" t="b">
        <v>0</v>
      </c>
      <c r="N553">
        <v>28</v>
      </c>
      <c r="O553" t="b">
        <v>0</v>
      </c>
      <c r="P553" t="s">
        <v>8272</v>
      </c>
      <c r="Q553" s="5">
        <f t="shared" si="32"/>
        <v>5.0413333333333331E-2</v>
      </c>
      <c r="R553" s="6">
        <f t="shared" si="33"/>
        <v>135.03571428571428</v>
      </c>
      <c r="S553" s="7" t="str">
        <f t="shared" si="34"/>
        <v>technology</v>
      </c>
      <c r="T553" t="str">
        <f t="shared" si="35"/>
        <v>web</v>
      </c>
      <c r="U553">
        <f>YEAR(Table1[[#This Row],[Date Created Conversion]])</f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1">
        <f>(((J554/60)/60)/24)+DATE(1970,1,1)+(-5/24)</f>
        <v>42318.408518518518</v>
      </c>
      <c r="L554" s="11">
        <f>(((I554/60)/60)/24)+DATE(1970,1,1)+(-5/24)</f>
        <v>42378.408518518518</v>
      </c>
      <c r="M554" t="b">
        <v>0</v>
      </c>
      <c r="N554">
        <v>0</v>
      </c>
      <c r="O554" t="b">
        <v>0</v>
      </c>
      <c r="P554" t="s">
        <v>8272</v>
      </c>
      <c r="Q554" s="5">
        <f t="shared" si="32"/>
        <v>0</v>
      </c>
      <c r="R554" s="6" t="e">
        <f t="shared" si="33"/>
        <v>#DIV/0!</v>
      </c>
      <c r="S554" s="7" t="str">
        <f t="shared" si="34"/>
        <v>technology</v>
      </c>
      <c r="T554" t="str">
        <f t="shared" si="35"/>
        <v>web</v>
      </c>
      <c r="U554">
        <f>YEAR(Table1[[#This Row],[Date Created Conversion]])</f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1">
        <f>(((J555/60)/60)/24)+DATE(1970,1,1)+(-5/24)</f>
        <v>41927.511469907404</v>
      </c>
      <c r="L555" s="11">
        <f>(((I555/60)/60)/24)+DATE(1970,1,1)+(-5/24)</f>
        <v>41957.553136574068</v>
      </c>
      <c r="M555" t="b">
        <v>0</v>
      </c>
      <c r="N555">
        <v>6</v>
      </c>
      <c r="O555" t="b">
        <v>0</v>
      </c>
      <c r="P555" t="s">
        <v>8272</v>
      </c>
      <c r="Q555" s="5">
        <f t="shared" si="32"/>
        <v>4.9199999999999999E-3</v>
      </c>
      <c r="R555" s="6">
        <f t="shared" si="33"/>
        <v>20.5</v>
      </c>
      <c r="S555" s="7" t="str">
        <f t="shared" si="34"/>
        <v>technology</v>
      </c>
      <c r="T555" t="str">
        <f t="shared" si="35"/>
        <v>web</v>
      </c>
      <c r="U555">
        <f>YEAR(Table1[[#This Row],[Date Created Conversion]])</f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1">
        <f>(((J556/60)/60)/24)+DATE(1970,1,1)+(-5/24)</f>
        <v>41901.476527777777</v>
      </c>
      <c r="L556" s="11">
        <f>(((I556/60)/60)/24)+DATE(1970,1,1)+(-5/24)</f>
        <v>41931.476527777777</v>
      </c>
      <c r="M556" t="b">
        <v>0</v>
      </c>
      <c r="N556">
        <v>22</v>
      </c>
      <c r="O556" t="b">
        <v>0</v>
      </c>
      <c r="P556" t="s">
        <v>8272</v>
      </c>
      <c r="Q556" s="5">
        <f t="shared" si="32"/>
        <v>0.36589147286821705</v>
      </c>
      <c r="R556" s="6">
        <f t="shared" si="33"/>
        <v>64.36363636363636</v>
      </c>
      <c r="S556" s="7" t="str">
        <f t="shared" si="34"/>
        <v>technology</v>
      </c>
      <c r="T556" t="str">
        <f t="shared" si="35"/>
        <v>web</v>
      </c>
      <c r="U556">
        <f>YEAR(Table1[[#This Row],[Date Created Conversion]])</f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1">
        <f>(((J557/60)/60)/24)+DATE(1970,1,1)+(-5/24)</f>
        <v>42503.145173611112</v>
      </c>
      <c r="L557" s="11">
        <f>(((I557/60)/60)/24)+DATE(1970,1,1)+(-5/24)</f>
        <v>42533.145173611112</v>
      </c>
      <c r="M557" t="b">
        <v>0</v>
      </c>
      <c r="N557">
        <v>0</v>
      </c>
      <c r="O557" t="b">
        <v>0</v>
      </c>
      <c r="P557" t="s">
        <v>8272</v>
      </c>
      <c r="Q557" s="5">
        <f t="shared" si="32"/>
        <v>0</v>
      </c>
      <c r="R557" s="6" t="e">
        <f t="shared" si="33"/>
        <v>#DIV/0!</v>
      </c>
      <c r="S557" s="7" t="str">
        <f t="shared" si="34"/>
        <v>technology</v>
      </c>
      <c r="T557" t="str">
        <f t="shared" si="35"/>
        <v>web</v>
      </c>
      <c r="U557">
        <f>YEAR(Table1[[#This Row],[Date Created Conversion]])</f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1">
        <f>(((J558/60)/60)/24)+DATE(1970,1,1)+(-5/24)</f>
        <v>42345.651817129627</v>
      </c>
      <c r="L558" s="11">
        <f>(((I558/60)/60)/24)+DATE(1970,1,1)+(-5/24)</f>
        <v>42375.651817129627</v>
      </c>
      <c r="M558" t="b">
        <v>0</v>
      </c>
      <c r="N558">
        <v>1</v>
      </c>
      <c r="O558" t="b">
        <v>0</v>
      </c>
      <c r="P558" t="s">
        <v>8272</v>
      </c>
      <c r="Q558" s="5">
        <f t="shared" si="32"/>
        <v>2.5000000000000001E-2</v>
      </c>
      <c r="R558" s="6">
        <f t="shared" si="33"/>
        <v>200</v>
      </c>
      <c r="S558" s="7" t="str">
        <f t="shared" si="34"/>
        <v>technology</v>
      </c>
      <c r="T558" t="str">
        <f t="shared" si="35"/>
        <v>web</v>
      </c>
      <c r="U558">
        <f>YEAR(Table1[[#This Row],[Date Created Conversion]])</f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1">
        <f>(((J559/60)/60)/24)+DATE(1970,1,1)+(-5/24)</f>
        <v>42676.733831018515</v>
      </c>
      <c r="L559" s="11">
        <f>(((I559/60)/60)/24)+DATE(1970,1,1)+(-5/24)</f>
        <v>42706.775497685179</v>
      </c>
      <c r="M559" t="b">
        <v>0</v>
      </c>
      <c r="N559">
        <v>20</v>
      </c>
      <c r="O559" t="b">
        <v>0</v>
      </c>
      <c r="P559" t="s">
        <v>8272</v>
      </c>
      <c r="Q559" s="5">
        <f t="shared" si="32"/>
        <v>9.1066666666666674E-3</v>
      </c>
      <c r="R559" s="6">
        <f t="shared" si="33"/>
        <v>68.3</v>
      </c>
      <c r="S559" s="7" t="str">
        <f t="shared" si="34"/>
        <v>technology</v>
      </c>
      <c r="T559" t="str">
        <f t="shared" si="35"/>
        <v>web</v>
      </c>
      <c r="U559">
        <f>YEAR(Table1[[#This Row],[Date Created Conversion]])</f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1">
        <f>(((J560/60)/60)/24)+DATE(1970,1,1)+(-5/24)</f>
        <v>42057.674826388888</v>
      </c>
      <c r="L560" s="11">
        <f>(((I560/60)/60)/24)+DATE(1970,1,1)+(-5/24)</f>
        <v>42087.633159722223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32"/>
        <v>0</v>
      </c>
      <c r="R560" s="6" t="e">
        <f t="shared" si="33"/>
        <v>#DIV/0!</v>
      </c>
      <c r="S560" s="7" t="str">
        <f t="shared" si="34"/>
        <v>technology</v>
      </c>
      <c r="T560" t="str">
        <f t="shared" si="35"/>
        <v>web</v>
      </c>
      <c r="U560">
        <f>YEAR(Table1[[#This Row],[Date Created Conversion]])</f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1">
        <f>(((J561/60)/60)/24)+DATE(1970,1,1)+(-5/24)</f>
        <v>42321.074768518512</v>
      </c>
      <c r="L561" s="11">
        <f>(((I561/60)/60)/24)+DATE(1970,1,1)+(-5/24)</f>
        <v>42351.074768518512</v>
      </c>
      <c r="M561" t="b">
        <v>0</v>
      </c>
      <c r="N561">
        <v>1</v>
      </c>
      <c r="O561" t="b">
        <v>0</v>
      </c>
      <c r="P561" t="s">
        <v>8272</v>
      </c>
      <c r="Q561" s="5">
        <f t="shared" si="32"/>
        <v>2.0833333333333335E-4</v>
      </c>
      <c r="R561" s="6">
        <f t="shared" si="33"/>
        <v>50</v>
      </c>
      <c r="S561" s="7" t="str">
        <f t="shared" si="34"/>
        <v>technology</v>
      </c>
      <c r="T561" t="str">
        <f t="shared" si="35"/>
        <v>web</v>
      </c>
      <c r="U561">
        <f>YEAR(Table1[[#This Row],[Date Created Conversion]])</f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1">
        <f>(((J562/60)/60)/24)+DATE(1970,1,1)+(-5/24)</f>
        <v>41960.563020833331</v>
      </c>
      <c r="L562" s="11">
        <f>(((I562/60)/60)/24)+DATE(1970,1,1)+(-5/24)</f>
        <v>41990.563020833331</v>
      </c>
      <c r="M562" t="b">
        <v>0</v>
      </c>
      <c r="N562">
        <v>3</v>
      </c>
      <c r="O562" t="b">
        <v>0</v>
      </c>
      <c r="P562" t="s">
        <v>8272</v>
      </c>
      <c r="Q562" s="5">
        <f t="shared" si="32"/>
        <v>1.2E-4</v>
      </c>
      <c r="R562" s="6">
        <f t="shared" si="33"/>
        <v>4</v>
      </c>
      <c r="S562" s="7" t="str">
        <f t="shared" si="34"/>
        <v>technology</v>
      </c>
      <c r="T562" t="str">
        <f t="shared" si="35"/>
        <v>web</v>
      </c>
      <c r="U562">
        <f>YEAR(Table1[[#This Row],[Date Created Conversion]])</f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1">
        <f>(((J563/60)/60)/24)+DATE(1970,1,1)+(-5/24)</f>
        <v>42268.450381944444</v>
      </c>
      <c r="L563" s="11">
        <f>(((I563/60)/60)/24)+DATE(1970,1,1)+(-5/24)</f>
        <v>42303.450381944444</v>
      </c>
      <c r="M563" t="b">
        <v>0</v>
      </c>
      <c r="N563">
        <v>2</v>
      </c>
      <c r="O563" t="b">
        <v>0</v>
      </c>
      <c r="P563" t="s">
        <v>8272</v>
      </c>
      <c r="Q563" s="5">
        <f t="shared" si="32"/>
        <v>3.6666666666666666E-3</v>
      </c>
      <c r="R563" s="6">
        <f t="shared" si="33"/>
        <v>27.5</v>
      </c>
      <c r="S563" s="7" t="str">
        <f t="shared" si="34"/>
        <v>technology</v>
      </c>
      <c r="T563" t="str">
        <f t="shared" si="35"/>
        <v>web</v>
      </c>
      <c r="U563">
        <f>YEAR(Table1[[#This Row],[Date Created Conversion]])</f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1">
        <f>(((J564/60)/60)/24)+DATE(1970,1,1)+(-5/24)</f>
        <v>42692.18072916667</v>
      </c>
      <c r="L564" s="11">
        <f>(((I564/60)/60)/24)+DATE(1970,1,1)+(-5/24)</f>
        <v>42722.18072916667</v>
      </c>
      <c r="M564" t="b">
        <v>0</v>
      </c>
      <c r="N564">
        <v>0</v>
      </c>
      <c r="O564" t="b">
        <v>0</v>
      </c>
      <c r="P564" t="s">
        <v>8272</v>
      </c>
      <c r="Q564" s="5">
        <f t="shared" si="32"/>
        <v>0</v>
      </c>
      <c r="R564" s="6" t="e">
        <f t="shared" si="33"/>
        <v>#DIV/0!</v>
      </c>
      <c r="S564" s="7" t="str">
        <f t="shared" si="34"/>
        <v>technology</v>
      </c>
      <c r="T564" t="str">
        <f t="shared" si="35"/>
        <v>web</v>
      </c>
      <c r="U564">
        <f>YEAR(Table1[[#This Row],[Date Created Conversion]])</f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1">
        <f>(((J565/60)/60)/24)+DATE(1970,1,1)+(-5/24)</f>
        <v>42021.861655092587</v>
      </c>
      <c r="L565" s="11">
        <f>(((I565/60)/60)/24)+DATE(1970,1,1)+(-5/24)</f>
        <v>42051.861655092587</v>
      </c>
      <c r="M565" t="b">
        <v>0</v>
      </c>
      <c r="N565">
        <v>2</v>
      </c>
      <c r="O565" t="b">
        <v>0</v>
      </c>
      <c r="P565" t="s">
        <v>8272</v>
      </c>
      <c r="Q565" s="5">
        <f t="shared" si="32"/>
        <v>9.0666666666666662E-4</v>
      </c>
      <c r="R565" s="6">
        <f t="shared" si="33"/>
        <v>34</v>
      </c>
      <c r="S565" s="7" t="str">
        <f t="shared" si="34"/>
        <v>technology</v>
      </c>
      <c r="T565" t="str">
        <f t="shared" si="35"/>
        <v>web</v>
      </c>
      <c r="U565">
        <f>YEAR(Table1[[#This Row],[Date Created Conversion]])</f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1">
        <f>(((J566/60)/60)/24)+DATE(1970,1,1)+(-5/24)</f>
        <v>42411.734664351847</v>
      </c>
      <c r="L566" s="11">
        <f>(((I566/60)/60)/24)+DATE(1970,1,1)+(-5/24)</f>
        <v>42441.734664351847</v>
      </c>
      <c r="M566" t="b">
        <v>0</v>
      </c>
      <c r="N566">
        <v>1</v>
      </c>
      <c r="O566" t="b">
        <v>0</v>
      </c>
      <c r="P566" t="s">
        <v>8272</v>
      </c>
      <c r="Q566" s="5">
        <f t="shared" si="32"/>
        <v>5.5555555555555558E-5</v>
      </c>
      <c r="R566" s="6">
        <f t="shared" si="33"/>
        <v>1</v>
      </c>
      <c r="S566" s="7" t="str">
        <f t="shared" si="34"/>
        <v>technology</v>
      </c>
      <c r="T566" t="str">
        <f t="shared" si="35"/>
        <v>web</v>
      </c>
      <c r="U566">
        <f>YEAR(Table1[[#This Row],[Date Created Conversion]])</f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1">
        <f>(((J567/60)/60)/24)+DATE(1970,1,1)+(-5/24)</f>
        <v>42165.576956018522</v>
      </c>
      <c r="L567" s="11">
        <f>(((I567/60)/60)/24)+DATE(1970,1,1)+(-5/24)</f>
        <v>42195.576956018522</v>
      </c>
      <c r="M567" t="b">
        <v>0</v>
      </c>
      <c r="N567">
        <v>0</v>
      </c>
      <c r="O567" t="b">
        <v>0</v>
      </c>
      <c r="P567" t="s">
        <v>8272</v>
      </c>
      <c r="Q567" s="5">
        <f t="shared" si="32"/>
        <v>0</v>
      </c>
      <c r="R567" s="6" t="e">
        <f t="shared" si="33"/>
        <v>#DIV/0!</v>
      </c>
      <c r="S567" s="7" t="str">
        <f t="shared" si="34"/>
        <v>technology</v>
      </c>
      <c r="T567" t="str">
        <f t="shared" si="35"/>
        <v>web</v>
      </c>
      <c r="U567">
        <f>YEAR(Table1[[#This Row],[Date Created Conversion]])</f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1">
        <f>(((J568/60)/60)/24)+DATE(1970,1,1)+(-5/24)</f>
        <v>42535.476076388884</v>
      </c>
      <c r="L568" s="11">
        <f>(((I568/60)/60)/24)+DATE(1970,1,1)+(-5/24)</f>
        <v>42565.476076388884</v>
      </c>
      <c r="M568" t="b">
        <v>0</v>
      </c>
      <c r="N568">
        <v>1</v>
      </c>
      <c r="O568" t="b">
        <v>0</v>
      </c>
      <c r="P568" t="s">
        <v>8272</v>
      </c>
      <c r="Q568" s="5">
        <f t="shared" si="32"/>
        <v>2.0000000000000001E-4</v>
      </c>
      <c r="R568" s="6">
        <f t="shared" si="33"/>
        <v>1</v>
      </c>
      <c r="S568" s="7" t="str">
        <f t="shared" si="34"/>
        <v>technology</v>
      </c>
      <c r="T568" t="str">
        <f t="shared" si="35"/>
        <v>web</v>
      </c>
      <c r="U568">
        <f>YEAR(Table1[[#This Row],[Date Created Conversion]])</f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1">
        <f>(((J569/60)/60)/24)+DATE(1970,1,1)+(-5/24)</f>
        <v>41975.634189814817</v>
      </c>
      <c r="L569" s="11">
        <f>(((I569/60)/60)/24)+DATE(1970,1,1)+(-5/24)</f>
        <v>42005.634189814817</v>
      </c>
      <c r="M569" t="b">
        <v>0</v>
      </c>
      <c r="N569">
        <v>0</v>
      </c>
      <c r="O569" t="b">
        <v>0</v>
      </c>
      <c r="P569" t="s">
        <v>8272</v>
      </c>
      <c r="Q569" s="5">
        <f t="shared" si="32"/>
        <v>0</v>
      </c>
      <c r="R569" s="6" t="e">
        <f t="shared" si="33"/>
        <v>#DIV/0!</v>
      </c>
      <c r="S569" s="7" t="str">
        <f t="shared" si="34"/>
        <v>technology</v>
      </c>
      <c r="T569" t="str">
        <f t="shared" si="35"/>
        <v>web</v>
      </c>
      <c r="U569">
        <f>YEAR(Table1[[#This Row],[Date Created Conversion]])</f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1">
        <f>(((J570/60)/60)/24)+DATE(1970,1,1)+(-5/24)</f>
        <v>42348.713229166664</v>
      </c>
      <c r="L570" s="11">
        <f>(((I570/60)/60)/24)+DATE(1970,1,1)+(-5/24)</f>
        <v>42385.249999999993</v>
      </c>
      <c r="M570" t="b">
        <v>0</v>
      </c>
      <c r="N570">
        <v>5</v>
      </c>
      <c r="O570" t="b">
        <v>0</v>
      </c>
      <c r="P570" t="s">
        <v>8272</v>
      </c>
      <c r="Q570" s="5">
        <f t="shared" si="32"/>
        <v>0.01</v>
      </c>
      <c r="R570" s="6">
        <f t="shared" si="33"/>
        <v>49</v>
      </c>
      <c r="S570" s="7" t="str">
        <f t="shared" si="34"/>
        <v>technology</v>
      </c>
      <c r="T570" t="str">
        <f t="shared" si="35"/>
        <v>web</v>
      </c>
      <c r="U570">
        <f>YEAR(Table1[[#This Row],[Date Created Conversion]])</f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1">
        <f>(((J571/60)/60)/24)+DATE(1970,1,1)+(-5/24)</f>
        <v>42340.639027777775</v>
      </c>
      <c r="L571" s="11">
        <f>(((I571/60)/60)/24)+DATE(1970,1,1)+(-5/24)</f>
        <v>42370.639027777775</v>
      </c>
      <c r="M571" t="b">
        <v>0</v>
      </c>
      <c r="N571">
        <v>1</v>
      </c>
      <c r="O571" t="b">
        <v>0</v>
      </c>
      <c r="P571" t="s">
        <v>8272</v>
      </c>
      <c r="Q571" s="5">
        <f t="shared" si="32"/>
        <v>8.0000000000000002E-3</v>
      </c>
      <c r="R571" s="6">
        <f t="shared" si="33"/>
        <v>20</v>
      </c>
      <c r="S571" s="7" t="str">
        <f t="shared" si="34"/>
        <v>technology</v>
      </c>
      <c r="T571" t="str">
        <f t="shared" si="35"/>
        <v>web</v>
      </c>
      <c r="U571">
        <f>YEAR(Table1[[#This Row],[Date Created Conversion]])</f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1">
        <f>(((J572/60)/60)/24)+DATE(1970,1,1)+(-5/24)</f>
        <v>42388.589918981481</v>
      </c>
      <c r="L572" s="11">
        <f>(((I572/60)/60)/24)+DATE(1970,1,1)+(-5/24)</f>
        <v>42418.589918981481</v>
      </c>
      <c r="M572" t="b">
        <v>0</v>
      </c>
      <c r="N572">
        <v>1</v>
      </c>
      <c r="O572" t="b">
        <v>0</v>
      </c>
      <c r="P572" t="s">
        <v>8272</v>
      </c>
      <c r="Q572" s="5">
        <f t="shared" si="32"/>
        <v>1.6705882352941177E-3</v>
      </c>
      <c r="R572" s="6">
        <f t="shared" si="33"/>
        <v>142</v>
      </c>
      <c r="S572" s="7" t="str">
        <f t="shared" si="34"/>
        <v>technology</v>
      </c>
      <c r="T572" t="str">
        <f t="shared" si="35"/>
        <v>web</v>
      </c>
      <c r="U572">
        <f>YEAR(Table1[[#This Row],[Date Created Conversion]])</f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1">
        <f>(((J573/60)/60)/24)+DATE(1970,1,1)+(-5/24)</f>
        <v>42192.607905092591</v>
      </c>
      <c r="L573" s="11">
        <f>(((I573/60)/60)/24)+DATE(1970,1,1)+(-5/24)</f>
        <v>42211.957638888889</v>
      </c>
      <c r="M573" t="b">
        <v>0</v>
      </c>
      <c r="N573">
        <v>2</v>
      </c>
      <c r="O573" t="b">
        <v>0</v>
      </c>
      <c r="P573" t="s">
        <v>8272</v>
      </c>
      <c r="Q573" s="5">
        <f t="shared" si="32"/>
        <v>4.2399999999999998E-3</v>
      </c>
      <c r="R573" s="6">
        <f t="shared" si="33"/>
        <v>53</v>
      </c>
      <c r="S573" s="7" t="str">
        <f t="shared" si="34"/>
        <v>technology</v>
      </c>
      <c r="T573" t="str">
        <f t="shared" si="35"/>
        <v>web</v>
      </c>
      <c r="U573">
        <f>YEAR(Table1[[#This Row],[Date Created Conversion]])</f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1">
        <f>(((J574/60)/60)/24)+DATE(1970,1,1)+(-5/24)</f>
        <v>42282.507962962954</v>
      </c>
      <c r="L574" s="11">
        <f>(((I574/60)/60)/24)+DATE(1970,1,1)+(-5/24)</f>
        <v>42312.549629629626</v>
      </c>
      <c r="M574" t="b">
        <v>0</v>
      </c>
      <c r="N574">
        <v>0</v>
      </c>
      <c r="O574" t="b">
        <v>0</v>
      </c>
      <c r="P574" t="s">
        <v>8272</v>
      </c>
      <c r="Q574" s="5">
        <f t="shared" si="32"/>
        <v>0</v>
      </c>
      <c r="R574" s="6" t="e">
        <f t="shared" si="33"/>
        <v>#DIV/0!</v>
      </c>
      <c r="S574" s="7" t="str">
        <f t="shared" si="34"/>
        <v>technology</v>
      </c>
      <c r="T574" t="str">
        <f t="shared" si="35"/>
        <v>web</v>
      </c>
      <c r="U574">
        <f>YEAR(Table1[[#This Row],[Date Created Conversion]])</f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1">
        <f>(((J575/60)/60)/24)+DATE(1970,1,1)+(-5/24)</f>
        <v>41962.841793981475</v>
      </c>
      <c r="L575" s="11">
        <f>(((I575/60)/60)/24)+DATE(1970,1,1)+(-5/24)</f>
        <v>42021.841666666667</v>
      </c>
      <c r="M575" t="b">
        <v>0</v>
      </c>
      <c r="N575">
        <v>9</v>
      </c>
      <c r="O575" t="b">
        <v>0</v>
      </c>
      <c r="P575" t="s">
        <v>8272</v>
      </c>
      <c r="Q575" s="5">
        <f t="shared" si="32"/>
        <v>3.892538925389254E-3</v>
      </c>
      <c r="R575" s="6">
        <f t="shared" si="33"/>
        <v>38.444444444444443</v>
      </c>
      <c r="S575" s="7" t="str">
        <f t="shared" si="34"/>
        <v>technology</v>
      </c>
      <c r="T575" t="str">
        <f t="shared" si="35"/>
        <v>web</v>
      </c>
      <c r="U575">
        <f>YEAR(Table1[[#This Row],[Date Created Conversion]])</f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1">
        <f>(((J576/60)/60)/24)+DATE(1970,1,1)+(-5/24)</f>
        <v>42632.235034722216</v>
      </c>
      <c r="L576" s="11">
        <f>(((I576/60)/60)/24)+DATE(1970,1,1)+(-5/24)</f>
        <v>42662.235034722216</v>
      </c>
      <c r="M576" t="b">
        <v>0</v>
      </c>
      <c r="N576">
        <v>4</v>
      </c>
      <c r="O576" t="b">
        <v>0</v>
      </c>
      <c r="P576" t="s">
        <v>8272</v>
      </c>
      <c r="Q576" s="5">
        <f t="shared" si="32"/>
        <v>7.1556350626118068E-3</v>
      </c>
      <c r="R576" s="6">
        <f t="shared" si="33"/>
        <v>20</v>
      </c>
      <c r="S576" s="7" t="str">
        <f t="shared" si="34"/>
        <v>technology</v>
      </c>
      <c r="T576" t="str">
        <f t="shared" si="35"/>
        <v>web</v>
      </c>
      <c r="U576">
        <f>YEAR(Table1[[#This Row],[Date Created Conversion]])</f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1">
        <f>(((J577/60)/60)/24)+DATE(1970,1,1)+(-5/24)</f>
        <v>42138.484293981477</v>
      </c>
      <c r="L577" s="11">
        <f>(((I577/60)/60)/24)+DATE(1970,1,1)+(-5/24)</f>
        <v>42168.484293981477</v>
      </c>
      <c r="M577" t="b">
        <v>0</v>
      </c>
      <c r="N577">
        <v>4</v>
      </c>
      <c r="O577" t="b">
        <v>0</v>
      </c>
      <c r="P577" t="s">
        <v>8272</v>
      </c>
      <c r="Q577" s="5">
        <f t="shared" si="32"/>
        <v>4.3166666666666666E-3</v>
      </c>
      <c r="R577" s="6">
        <f t="shared" si="33"/>
        <v>64.75</v>
      </c>
      <c r="S577" s="7" t="str">
        <f t="shared" si="34"/>
        <v>technology</v>
      </c>
      <c r="T577" t="str">
        <f t="shared" si="35"/>
        <v>web</v>
      </c>
      <c r="U577">
        <f>YEAR(Table1[[#This Row],[Date Created Conversion]])</f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1">
        <f>(((J578/60)/60)/24)+DATE(1970,1,1)+(-5/24)</f>
        <v>42031.263333333329</v>
      </c>
      <c r="L578" s="11">
        <f>(((I578/60)/60)/24)+DATE(1970,1,1)+(-5/24)</f>
        <v>42091.221666666665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32"/>
        <v>1.2500000000000001E-5</v>
      </c>
      <c r="R578" s="6">
        <f t="shared" si="33"/>
        <v>1</v>
      </c>
      <c r="S578" s="7" t="str">
        <f t="shared" si="34"/>
        <v>technology</v>
      </c>
      <c r="T578" t="str">
        <f t="shared" si="35"/>
        <v>web</v>
      </c>
      <c r="U578">
        <f>YEAR(Table1[[#This Row],[Date Created Conversion]])</f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1">
        <f>(((J579/60)/60)/24)+DATE(1970,1,1)+(-5/24)</f>
        <v>42450.380810185183</v>
      </c>
      <c r="L579" s="11">
        <f>(((I579/60)/60)/24)+DATE(1970,1,1)+(-5/24)</f>
        <v>42510.380810185183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36">E579/D579</f>
        <v>2E-3</v>
      </c>
      <c r="R579" s="6">
        <f t="shared" ref="R579:R642" si="37">E579/N579</f>
        <v>10</v>
      </c>
      <c r="S579" s="7" t="str">
        <f t="shared" ref="S579:S642" si="38">LEFT(P579, SEARCH("/",P579,1)-1)</f>
        <v>technology</v>
      </c>
      <c r="T579" t="str">
        <f t="shared" ref="T579:T642" si="39">RIGHT(P579,LEN(P579)-SEARCH("/",P579,1))</f>
        <v>web</v>
      </c>
      <c r="U579">
        <f>YEAR(Table1[[#This Row],[Date Created Conversion]])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1">
        <f>(((J580/60)/60)/24)+DATE(1970,1,1)+(-5/24)</f>
        <v>42230.370289351849</v>
      </c>
      <c r="L580" s="11">
        <f>(((I580/60)/60)/24)+DATE(1970,1,1)+(-5/24)</f>
        <v>42254.370289351849</v>
      </c>
      <c r="M580" t="b">
        <v>0</v>
      </c>
      <c r="N580">
        <v>7</v>
      </c>
      <c r="O580" t="b">
        <v>0</v>
      </c>
      <c r="P580" t="s">
        <v>8272</v>
      </c>
      <c r="Q580" s="5">
        <f t="shared" si="36"/>
        <v>1.12E-4</v>
      </c>
      <c r="R580" s="6">
        <f t="shared" si="37"/>
        <v>2</v>
      </c>
      <c r="S580" s="7" t="str">
        <f t="shared" si="38"/>
        <v>technology</v>
      </c>
      <c r="T580" t="str">
        <f t="shared" si="39"/>
        <v>web</v>
      </c>
      <c r="U580">
        <f>YEAR(Table1[[#This Row],[Date Created Conversion]])</f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1">
        <f>(((J581/60)/60)/24)+DATE(1970,1,1)+(-5/24)</f>
        <v>41968.643784722219</v>
      </c>
      <c r="L581" s="11">
        <f>(((I581/60)/60)/24)+DATE(1970,1,1)+(-5/24)</f>
        <v>41998.643784722219</v>
      </c>
      <c r="M581" t="b">
        <v>0</v>
      </c>
      <c r="N581">
        <v>5</v>
      </c>
      <c r="O581" t="b">
        <v>0</v>
      </c>
      <c r="P581" t="s">
        <v>8272</v>
      </c>
      <c r="Q581" s="5">
        <f t="shared" si="36"/>
        <v>1.4583333333333334E-2</v>
      </c>
      <c r="R581" s="6">
        <f t="shared" si="37"/>
        <v>35</v>
      </c>
      <c r="S581" s="7" t="str">
        <f t="shared" si="38"/>
        <v>technology</v>
      </c>
      <c r="T581" t="str">
        <f t="shared" si="39"/>
        <v>web</v>
      </c>
      <c r="U581">
        <f>YEAR(Table1[[#This Row],[Date Created Conversion]])</f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1">
        <f>(((J582/60)/60)/24)+DATE(1970,1,1)+(-5/24)</f>
        <v>42605.699849537035</v>
      </c>
      <c r="L582" s="11">
        <f>(((I582/60)/60)/24)+DATE(1970,1,1)+(-5/24)</f>
        <v>42635.699849537035</v>
      </c>
      <c r="M582" t="b">
        <v>0</v>
      </c>
      <c r="N582">
        <v>1</v>
      </c>
      <c r="O582" t="b">
        <v>0</v>
      </c>
      <c r="P582" t="s">
        <v>8272</v>
      </c>
      <c r="Q582" s="5">
        <f t="shared" si="36"/>
        <v>3.3333333333333332E-4</v>
      </c>
      <c r="R582" s="6">
        <f t="shared" si="37"/>
        <v>1</v>
      </c>
      <c r="S582" s="7" t="str">
        <f t="shared" si="38"/>
        <v>technology</v>
      </c>
      <c r="T582" t="str">
        <f t="shared" si="39"/>
        <v>web</v>
      </c>
      <c r="U582">
        <f>YEAR(Table1[[#This Row],[Date Created Conversion]])</f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1">
        <f>(((J583/60)/60)/24)+DATE(1970,1,1)+(-5/24)</f>
        <v>42187.804444444446</v>
      </c>
      <c r="L583" s="11">
        <f>(((I583/60)/60)/24)+DATE(1970,1,1)+(-5/24)</f>
        <v>42217.804444444446</v>
      </c>
      <c r="M583" t="b">
        <v>0</v>
      </c>
      <c r="N583">
        <v>0</v>
      </c>
      <c r="O583" t="b">
        <v>0</v>
      </c>
      <c r="P583" t="s">
        <v>8272</v>
      </c>
      <c r="Q583" s="5">
        <f t="shared" si="36"/>
        <v>0</v>
      </c>
      <c r="R583" s="6" t="e">
        <f t="shared" si="37"/>
        <v>#DIV/0!</v>
      </c>
      <c r="S583" s="7" t="str">
        <f t="shared" si="38"/>
        <v>technology</v>
      </c>
      <c r="T583" t="str">
        <f t="shared" si="39"/>
        <v>web</v>
      </c>
      <c r="U583">
        <f>YEAR(Table1[[#This Row],[Date Created Conversion]])</f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1">
        <f>(((J584/60)/60)/24)+DATE(1970,1,1)+(-5/24)</f>
        <v>42055.531469907401</v>
      </c>
      <c r="L584" s="11">
        <f>(((I584/60)/60)/24)+DATE(1970,1,1)+(-5/24)</f>
        <v>42078.541666666664</v>
      </c>
      <c r="M584" t="b">
        <v>0</v>
      </c>
      <c r="N584">
        <v>0</v>
      </c>
      <c r="O584" t="b">
        <v>0</v>
      </c>
      <c r="P584" t="s">
        <v>8272</v>
      </c>
      <c r="Q584" s="5">
        <f t="shared" si="36"/>
        <v>0</v>
      </c>
      <c r="R584" s="6" t="e">
        <f t="shared" si="37"/>
        <v>#DIV/0!</v>
      </c>
      <c r="S584" s="7" t="str">
        <f t="shared" si="38"/>
        <v>technology</v>
      </c>
      <c r="T584" t="str">
        <f t="shared" si="39"/>
        <v>web</v>
      </c>
      <c r="U584">
        <f>YEAR(Table1[[#This Row],[Date Created Conversion]])</f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1">
        <f>(((J585/60)/60)/24)+DATE(1970,1,1)+(-5/24)</f>
        <v>42052.730173611104</v>
      </c>
      <c r="L585" s="11">
        <f>(((I585/60)/60)/24)+DATE(1970,1,1)+(-5/24)</f>
        <v>42082.688506944447</v>
      </c>
      <c r="M585" t="b">
        <v>0</v>
      </c>
      <c r="N585">
        <v>1</v>
      </c>
      <c r="O585" t="b">
        <v>0</v>
      </c>
      <c r="P585" t="s">
        <v>8272</v>
      </c>
      <c r="Q585" s="5">
        <f t="shared" si="36"/>
        <v>1.1111111111111112E-4</v>
      </c>
      <c r="R585" s="6">
        <f t="shared" si="37"/>
        <v>1</v>
      </c>
      <c r="S585" s="7" t="str">
        <f t="shared" si="38"/>
        <v>technology</v>
      </c>
      <c r="T585" t="str">
        <f t="shared" si="39"/>
        <v>web</v>
      </c>
      <c r="U585">
        <f>YEAR(Table1[[#This Row],[Date Created Conversion]])</f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1">
        <f>(((J586/60)/60)/24)+DATE(1970,1,1)+(-5/24)</f>
        <v>42049.508287037032</v>
      </c>
      <c r="L586" s="11">
        <f>(((I586/60)/60)/24)+DATE(1970,1,1)+(-5/24)</f>
        <v>42079.466620370367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36"/>
        <v>0.01</v>
      </c>
      <c r="R586" s="6">
        <f t="shared" si="37"/>
        <v>5</v>
      </c>
      <c r="S586" s="7" t="str">
        <f t="shared" si="38"/>
        <v>technology</v>
      </c>
      <c r="T586" t="str">
        <f t="shared" si="39"/>
        <v>web</v>
      </c>
      <c r="U586">
        <f>YEAR(Table1[[#This Row],[Date Created Conversion]])</f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1">
        <f>(((J587/60)/60)/24)+DATE(1970,1,1)+(-5/24)</f>
        <v>42283.182604166665</v>
      </c>
      <c r="L587" s="11">
        <f>(((I587/60)/60)/24)+DATE(1970,1,1)+(-5/24)</f>
        <v>42338.791666666664</v>
      </c>
      <c r="M587" t="b">
        <v>0</v>
      </c>
      <c r="N587">
        <v>0</v>
      </c>
      <c r="O587" t="b">
        <v>0</v>
      </c>
      <c r="P587" t="s">
        <v>8272</v>
      </c>
      <c r="Q587" s="5">
        <f t="shared" si="36"/>
        <v>0</v>
      </c>
      <c r="R587" s="6" t="e">
        <f t="shared" si="37"/>
        <v>#DIV/0!</v>
      </c>
      <c r="S587" s="7" t="str">
        <f t="shared" si="38"/>
        <v>technology</v>
      </c>
      <c r="T587" t="str">
        <f t="shared" si="39"/>
        <v>web</v>
      </c>
      <c r="U587">
        <f>YEAR(Table1[[#This Row],[Date Created Conversion]])</f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1">
        <f>(((J588/60)/60)/24)+DATE(1970,1,1)+(-5/24)</f>
        <v>42020.645914351851</v>
      </c>
      <c r="L588" s="11">
        <f>(((I588/60)/60)/24)+DATE(1970,1,1)+(-5/24)</f>
        <v>42050.645914351851</v>
      </c>
      <c r="M588" t="b">
        <v>0</v>
      </c>
      <c r="N588">
        <v>4</v>
      </c>
      <c r="O588" t="b">
        <v>0</v>
      </c>
      <c r="P588" t="s">
        <v>8272</v>
      </c>
      <c r="Q588" s="5">
        <f t="shared" si="36"/>
        <v>5.5999999999999999E-3</v>
      </c>
      <c r="R588" s="6">
        <f t="shared" si="37"/>
        <v>14</v>
      </c>
      <c r="S588" s="7" t="str">
        <f t="shared" si="38"/>
        <v>technology</v>
      </c>
      <c r="T588" t="str">
        <f t="shared" si="39"/>
        <v>web</v>
      </c>
      <c r="U588">
        <f>YEAR(Table1[[#This Row],[Date Created Conversion]])</f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1">
        <f>(((J589/60)/60)/24)+DATE(1970,1,1)+(-5/24)</f>
        <v>42080.548993055556</v>
      </c>
      <c r="L589" s="11">
        <f>(((I589/60)/60)/24)+DATE(1970,1,1)+(-5/24)</f>
        <v>42110.548993055556</v>
      </c>
      <c r="M589" t="b">
        <v>0</v>
      </c>
      <c r="N589">
        <v>7</v>
      </c>
      <c r="O589" t="b">
        <v>0</v>
      </c>
      <c r="P589" t="s">
        <v>8272</v>
      </c>
      <c r="Q589" s="5">
        <f t="shared" si="36"/>
        <v>9.0833333333333335E-2</v>
      </c>
      <c r="R589" s="6">
        <f t="shared" si="37"/>
        <v>389.28571428571428</v>
      </c>
      <c r="S589" s="7" t="str">
        <f t="shared" si="38"/>
        <v>technology</v>
      </c>
      <c r="T589" t="str">
        <f t="shared" si="39"/>
        <v>web</v>
      </c>
      <c r="U589">
        <f>YEAR(Table1[[#This Row],[Date Created Conversion]])</f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1">
        <f>(((J590/60)/60)/24)+DATE(1970,1,1)+(-5/24)</f>
        <v>42631.56118055556</v>
      </c>
      <c r="L590" s="11">
        <f>(((I590/60)/60)/24)+DATE(1970,1,1)+(-5/24)</f>
        <v>42691.602847222217</v>
      </c>
      <c r="M590" t="b">
        <v>0</v>
      </c>
      <c r="N590">
        <v>2</v>
      </c>
      <c r="O590" t="b">
        <v>0</v>
      </c>
      <c r="P590" t="s">
        <v>8272</v>
      </c>
      <c r="Q590" s="5">
        <f t="shared" si="36"/>
        <v>3.3444444444444443E-2</v>
      </c>
      <c r="R590" s="6">
        <f t="shared" si="37"/>
        <v>150.5</v>
      </c>
      <c r="S590" s="7" t="str">
        <f t="shared" si="38"/>
        <v>technology</v>
      </c>
      <c r="T590" t="str">
        <f t="shared" si="39"/>
        <v>web</v>
      </c>
      <c r="U590">
        <f>YEAR(Table1[[#This Row],[Date Created Conversion]])</f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1">
        <f>(((J591/60)/60)/24)+DATE(1970,1,1)+(-5/24)</f>
        <v>42178.406238425923</v>
      </c>
      <c r="L591" s="11">
        <f>(((I591/60)/60)/24)+DATE(1970,1,1)+(-5/24)</f>
        <v>42193.406238425923</v>
      </c>
      <c r="M591" t="b">
        <v>0</v>
      </c>
      <c r="N591">
        <v>1</v>
      </c>
      <c r="O591" t="b">
        <v>0</v>
      </c>
      <c r="P591" t="s">
        <v>8272</v>
      </c>
      <c r="Q591" s="5">
        <f t="shared" si="36"/>
        <v>1.3333333333333334E-4</v>
      </c>
      <c r="R591" s="6">
        <f t="shared" si="37"/>
        <v>1</v>
      </c>
      <c r="S591" s="7" t="str">
        <f t="shared" si="38"/>
        <v>technology</v>
      </c>
      <c r="T591" t="str">
        <f t="shared" si="39"/>
        <v>web</v>
      </c>
      <c r="U591">
        <f>YEAR(Table1[[#This Row],[Date Created Conversion]])</f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1">
        <f>(((J592/60)/60)/24)+DATE(1970,1,1)+(-5/24)</f>
        <v>42377.34642361111</v>
      </c>
      <c r="L592" s="11">
        <f>(((I592/60)/60)/24)+DATE(1970,1,1)+(-5/24)</f>
        <v>42408.334027777775</v>
      </c>
      <c r="M592" t="b">
        <v>0</v>
      </c>
      <c r="N592">
        <v>9</v>
      </c>
      <c r="O592" t="b">
        <v>0</v>
      </c>
      <c r="P592" t="s">
        <v>8272</v>
      </c>
      <c r="Q592" s="5">
        <f t="shared" si="36"/>
        <v>4.4600000000000001E-2</v>
      </c>
      <c r="R592" s="6">
        <f t="shared" si="37"/>
        <v>24.777777777777779</v>
      </c>
      <c r="S592" s="7" t="str">
        <f t="shared" si="38"/>
        <v>technology</v>
      </c>
      <c r="T592" t="str">
        <f t="shared" si="39"/>
        <v>web</v>
      </c>
      <c r="U592">
        <f>YEAR(Table1[[#This Row],[Date Created Conversion]])</f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1">
        <f>(((J593/60)/60)/24)+DATE(1970,1,1)+(-5/24)</f>
        <v>42177.334837962961</v>
      </c>
      <c r="L593" s="11">
        <f>(((I593/60)/60)/24)+DATE(1970,1,1)+(-5/24)</f>
        <v>42207.334837962961</v>
      </c>
      <c r="M593" t="b">
        <v>0</v>
      </c>
      <c r="N593">
        <v>2</v>
      </c>
      <c r="O593" t="b">
        <v>0</v>
      </c>
      <c r="P593" t="s">
        <v>8272</v>
      </c>
      <c r="Q593" s="5">
        <f t="shared" si="36"/>
        <v>6.0999999999999997E-4</v>
      </c>
      <c r="R593" s="6">
        <f t="shared" si="37"/>
        <v>30.5</v>
      </c>
      <c r="S593" s="7" t="str">
        <f t="shared" si="38"/>
        <v>technology</v>
      </c>
      <c r="T593" t="str">
        <f t="shared" si="39"/>
        <v>web</v>
      </c>
      <c r="U593">
        <f>YEAR(Table1[[#This Row],[Date Created Conversion]])</f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1">
        <f>(((J594/60)/60)/24)+DATE(1970,1,1)+(-5/24)</f>
        <v>41946.023842592593</v>
      </c>
      <c r="L594" s="11">
        <f>(((I594/60)/60)/24)+DATE(1970,1,1)+(-5/24)</f>
        <v>41976.023842592585</v>
      </c>
      <c r="M594" t="b">
        <v>0</v>
      </c>
      <c r="N594">
        <v>1</v>
      </c>
      <c r="O594" t="b">
        <v>0</v>
      </c>
      <c r="P594" t="s">
        <v>8272</v>
      </c>
      <c r="Q594" s="5">
        <f t="shared" si="36"/>
        <v>3.3333333333333333E-2</v>
      </c>
      <c r="R594" s="6">
        <f t="shared" si="37"/>
        <v>250</v>
      </c>
      <c r="S594" s="7" t="str">
        <f t="shared" si="38"/>
        <v>technology</v>
      </c>
      <c r="T594" t="str">
        <f t="shared" si="39"/>
        <v>web</v>
      </c>
      <c r="U594">
        <f>YEAR(Table1[[#This Row],[Date Created Conversion]])</f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1">
        <f>(((J595/60)/60)/24)+DATE(1970,1,1)+(-5/24)</f>
        <v>42070.469270833331</v>
      </c>
      <c r="L595" s="11">
        <f>(((I595/60)/60)/24)+DATE(1970,1,1)+(-5/24)</f>
        <v>42100.427604166667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36"/>
        <v>0.23</v>
      </c>
      <c r="R595" s="6">
        <f t="shared" si="37"/>
        <v>16.428571428571427</v>
      </c>
      <c r="S595" s="7" t="str">
        <f t="shared" si="38"/>
        <v>technology</v>
      </c>
      <c r="T595" t="str">
        <f t="shared" si="39"/>
        <v>web</v>
      </c>
      <c r="U595">
        <f>YEAR(Table1[[#This Row],[Date Created Conversion]])</f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1">
        <f>(((J596/60)/60)/24)+DATE(1970,1,1)+(-5/24)</f>
        <v>42446.571828703702</v>
      </c>
      <c r="L596" s="11">
        <f>(((I596/60)/60)/24)+DATE(1970,1,1)+(-5/24)</f>
        <v>42476.571828703702</v>
      </c>
      <c r="M596" t="b">
        <v>0</v>
      </c>
      <c r="N596">
        <v>2</v>
      </c>
      <c r="O596" t="b">
        <v>0</v>
      </c>
      <c r="P596" t="s">
        <v>8272</v>
      </c>
      <c r="Q596" s="5">
        <f t="shared" si="36"/>
        <v>1.0399999999999999E-3</v>
      </c>
      <c r="R596" s="6">
        <f t="shared" si="37"/>
        <v>13</v>
      </c>
      <c r="S596" s="7" t="str">
        <f t="shared" si="38"/>
        <v>technology</v>
      </c>
      <c r="T596" t="str">
        <f t="shared" si="39"/>
        <v>web</v>
      </c>
      <c r="U596">
        <f>YEAR(Table1[[#This Row],[Date Created Conversion]])</f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1">
        <f>(((J597/60)/60)/24)+DATE(1970,1,1)+(-5/24)</f>
        <v>42082.861550925918</v>
      </c>
      <c r="L597" s="11">
        <f>(((I597/60)/60)/24)+DATE(1970,1,1)+(-5/24)</f>
        <v>42127.861550925918</v>
      </c>
      <c r="M597" t="b">
        <v>0</v>
      </c>
      <c r="N597">
        <v>8</v>
      </c>
      <c r="O597" t="b">
        <v>0</v>
      </c>
      <c r="P597" t="s">
        <v>8272</v>
      </c>
      <c r="Q597" s="5">
        <f t="shared" si="36"/>
        <v>4.2599999999999999E-3</v>
      </c>
      <c r="R597" s="6">
        <f t="shared" si="37"/>
        <v>53.25</v>
      </c>
      <c r="S597" s="7" t="str">
        <f t="shared" si="38"/>
        <v>technology</v>
      </c>
      <c r="T597" t="str">
        <f t="shared" si="39"/>
        <v>web</v>
      </c>
      <c r="U597">
        <f>YEAR(Table1[[#This Row],[Date Created Conversion]])</f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1">
        <f>(((J598/60)/60)/24)+DATE(1970,1,1)+(-5/24)</f>
        <v>42646.688564814809</v>
      </c>
      <c r="L598" s="11">
        <f>(((I598/60)/60)/24)+DATE(1970,1,1)+(-5/24)</f>
        <v>42676.688564814809</v>
      </c>
      <c r="M598" t="b">
        <v>0</v>
      </c>
      <c r="N598">
        <v>2</v>
      </c>
      <c r="O598" t="b">
        <v>0</v>
      </c>
      <c r="P598" t="s">
        <v>8272</v>
      </c>
      <c r="Q598" s="5">
        <f t="shared" si="36"/>
        <v>2.9999999999999997E-4</v>
      </c>
      <c r="R598" s="6">
        <f t="shared" si="37"/>
        <v>3</v>
      </c>
      <c r="S598" s="7" t="str">
        <f t="shared" si="38"/>
        <v>technology</v>
      </c>
      <c r="T598" t="str">
        <f t="shared" si="39"/>
        <v>web</v>
      </c>
      <c r="U598">
        <f>YEAR(Table1[[#This Row],[Date Created Conversion]])</f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1">
        <f>(((J599/60)/60)/24)+DATE(1970,1,1)+(-5/24)</f>
        <v>42545.496932870366</v>
      </c>
      <c r="L599" s="11">
        <f>(((I599/60)/60)/24)+DATE(1970,1,1)+(-5/24)</f>
        <v>42582.458333333336</v>
      </c>
      <c r="M599" t="b">
        <v>0</v>
      </c>
      <c r="N599">
        <v>2</v>
      </c>
      <c r="O599" t="b">
        <v>0</v>
      </c>
      <c r="P599" t="s">
        <v>8272</v>
      </c>
      <c r="Q599" s="5">
        <f t="shared" si="36"/>
        <v>2.6666666666666666E-3</v>
      </c>
      <c r="R599" s="6">
        <f t="shared" si="37"/>
        <v>10</v>
      </c>
      <c r="S599" s="7" t="str">
        <f t="shared" si="38"/>
        <v>technology</v>
      </c>
      <c r="T599" t="str">
        <f t="shared" si="39"/>
        <v>web</v>
      </c>
      <c r="U599">
        <f>YEAR(Table1[[#This Row],[Date Created Conversion]])</f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1">
        <f>(((J600/60)/60)/24)+DATE(1970,1,1)+(-5/24)</f>
        <v>41947.793761574074</v>
      </c>
      <c r="L600" s="11">
        <f>(((I600/60)/60)/24)+DATE(1970,1,1)+(-5/24)</f>
        <v>41977.793761574074</v>
      </c>
      <c r="M600" t="b">
        <v>0</v>
      </c>
      <c r="N600">
        <v>7</v>
      </c>
      <c r="O600" t="b">
        <v>0</v>
      </c>
      <c r="P600" t="s">
        <v>8272</v>
      </c>
      <c r="Q600" s="5">
        <f t="shared" si="36"/>
        <v>0.34</v>
      </c>
      <c r="R600" s="6">
        <f t="shared" si="37"/>
        <v>121.42857142857143</v>
      </c>
      <c r="S600" s="7" t="str">
        <f t="shared" si="38"/>
        <v>technology</v>
      </c>
      <c r="T600" t="str">
        <f t="shared" si="39"/>
        <v>web</v>
      </c>
      <c r="U600">
        <f>YEAR(Table1[[#This Row],[Date Created Conversion]])</f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1">
        <f>(((J601/60)/60)/24)+DATE(1970,1,1)+(-5/24)</f>
        <v>42047.604189814818</v>
      </c>
      <c r="L601" s="11">
        <f>(((I601/60)/60)/24)+DATE(1970,1,1)+(-5/24)</f>
        <v>42071.427777777775</v>
      </c>
      <c r="M601" t="b">
        <v>0</v>
      </c>
      <c r="N601">
        <v>2</v>
      </c>
      <c r="O601" t="b">
        <v>0</v>
      </c>
      <c r="P601" t="s">
        <v>8272</v>
      </c>
      <c r="Q601" s="5">
        <f t="shared" si="36"/>
        <v>6.2E-4</v>
      </c>
      <c r="R601" s="6">
        <f t="shared" si="37"/>
        <v>15.5</v>
      </c>
      <c r="S601" s="7" t="str">
        <f t="shared" si="38"/>
        <v>technology</v>
      </c>
      <c r="T601" t="str">
        <f t="shared" si="39"/>
        <v>web</v>
      </c>
      <c r="U601">
        <f>YEAR(Table1[[#This Row],[Date Created Conversion]])</f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1">
        <f>(((J602/60)/60)/24)+DATE(1970,1,1)+(-5/24)</f>
        <v>42073.589837962958</v>
      </c>
      <c r="L602" s="11">
        <f>(((I602/60)/60)/24)+DATE(1970,1,1)+(-5/24)</f>
        <v>42133.589837962958</v>
      </c>
      <c r="M602" t="b">
        <v>0</v>
      </c>
      <c r="N602">
        <v>1</v>
      </c>
      <c r="O602" t="b">
        <v>0</v>
      </c>
      <c r="P602" t="s">
        <v>8272</v>
      </c>
      <c r="Q602" s="5">
        <f t="shared" si="36"/>
        <v>0.02</v>
      </c>
      <c r="R602" s="6">
        <f t="shared" si="37"/>
        <v>100</v>
      </c>
      <c r="S602" s="7" t="str">
        <f t="shared" si="38"/>
        <v>technology</v>
      </c>
      <c r="T602" t="str">
        <f t="shared" si="39"/>
        <v>web</v>
      </c>
      <c r="U602">
        <f>YEAR(Table1[[#This Row],[Date Created Conversion]])</f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1">
        <f>(((J603/60)/60)/24)+DATE(1970,1,1)+(-5/24)</f>
        <v>41969.64975694444</v>
      </c>
      <c r="L603" s="11">
        <f>(((I603/60)/60)/24)+DATE(1970,1,1)+(-5/24)</f>
        <v>41999.64975694444</v>
      </c>
      <c r="M603" t="b">
        <v>0</v>
      </c>
      <c r="N603">
        <v>6</v>
      </c>
      <c r="O603" t="b">
        <v>0</v>
      </c>
      <c r="P603" t="s">
        <v>8272</v>
      </c>
      <c r="Q603" s="5">
        <f t="shared" si="36"/>
        <v>1.4E-2</v>
      </c>
      <c r="R603" s="6">
        <f t="shared" si="37"/>
        <v>23.333333333333332</v>
      </c>
      <c r="S603" s="7" t="str">
        <f t="shared" si="38"/>
        <v>technology</v>
      </c>
      <c r="T603" t="str">
        <f t="shared" si="39"/>
        <v>web</v>
      </c>
      <c r="U603">
        <f>YEAR(Table1[[#This Row],[Date Created Conversion]])</f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1">
        <f>(((J604/60)/60)/24)+DATE(1970,1,1)+(-5/24)</f>
        <v>42143.585821759254</v>
      </c>
      <c r="L604" s="11">
        <f>(((I604/60)/60)/24)+DATE(1970,1,1)+(-5/24)</f>
        <v>42173.585821759254</v>
      </c>
      <c r="M604" t="b">
        <v>0</v>
      </c>
      <c r="N604">
        <v>0</v>
      </c>
      <c r="O604" t="b">
        <v>0</v>
      </c>
      <c r="P604" t="s">
        <v>8272</v>
      </c>
      <c r="Q604" s="5">
        <f t="shared" si="36"/>
        <v>0</v>
      </c>
      <c r="R604" s="6" t="e">
        <f t="shared" si="37"/>
        <v>#DIV/0!</v>
      </c>
      <c r="S604" s="7" t="str">
        <f t="shared" si="38"/>
        <v>technology</v>
      </c>
      <c r="T604" t="str">
        <f t="shared" si="39"/>
        <v>web</v>
      </c>
      <c r="U604">
        <f>YEAR(Table1[[#This Row],[Date Created Conversion]])</f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1">
        <f>(((J605/60)/60)/24)+DATE(1970,1,1)+(-5/24)</f>
        <v>41835.430821759255</v>
      </c>
      <c r="L605" s="11">
        <f>(((I605/60)/60)/24)+DATE(1970,1,1)+(-5/24)</f>
        <v>41865.430821759255</v>
      </c>
      <c r="M605" t="b">
        <v>0</v>
      </c>
      <c r="N605">
        <v>13</v>
      </c>
      <c r="O605" t="b">
        <v>0</v>
      </c>
      <c r="P605" t="s">
        <v>8272</v>
      </c>
      <c r="Q605" s="5">
        <f t="shared" si="36"/>
        <v>3.9334666666666664E-2</v>
      </c>
      <c r="R605" s="6">
        <f t="shared" si="37"/>
        <v>45.386153846153846</v>
      </c>
      <c r="S605" s="7" t="str">
        <f t="shared" si="38"/>
        <v>technology</v>
      </c>
      <c r="T605" t="str">
        <f t="shared" si="39"/>
        <v>web</v>
      </c>
      <c r="U605">
        <f>YEAR(Table1[[#This Row],[Date Created Conversion]])</f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1">
        <f>(((J606/60)/60)/24)+DATE(1970,1,1)+(-5/24)</f>
        <v>41848.827037037037</v>
      </c>
      <c r="L606" s="11">
        <f>(((I606/60)/60)/24)+DATE(1970,1,1)+(-5/24)</f>
        <v>41878.827037037037</v>
      </c>
      <c r="M606" t="b">
        <v>0</v>
      </c>
      <c r="N606">
        <v>0</v>
      </c>
      <c r="O606" t="b">
        <v>0</v>
      </c>
      <c r="P606" t="s">
        <v>8272</v>
      </c>
      <c r="Q606" s="5">
        <f t="shared" si="36"/>
        <v>0</v>
      </c>
      <c r="R606" s="6" t="e">
        <f t="shared" si="37"/>
        <v>#DIV/0!</v>
      </c>
      <c r="S606" s="7" t="str">
        <f t="shared" si="38"/>
        <v>technology</v>
      </c>
      <c r="T606" t="str">
        <f t="shared" si="39"/>
        <v>web</v>
      </c>
      <c r="U606">
        <f>YEAR(Table1[[#This Row],[Date Created Conversion]])</f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1">
        <f>(((J607/60)/60)/24)+DATE(1970,1,1)+(-5/24)</f>
        <v>42194.14939814814</v>
      </c>
      <c r="L607" s="11">
        <f>(((I607/60)/60)/24)+DATE(1970,1,1)+(-5/24)</f>
        <v>42239.14939814814</v>
      </c>
      <c r="M607" t="b">
        <v>0</v>
      </c>
      <c r="N607">
        <v>8</v>
      </c>
      <c r="O607" t="b">
        <v>0</v>
      </c>
      <c r="P607" t="s">
        <v>8272</v>
      </c>
      <c r="Q607" s="5">
        <f t="shared" si="36"/>
        <v>2.6200000000000001E-2</v>
      </c>
      <c r="R607" s="6">
        <f t="shared" si="37"/>
        <v>16.375</v>
      </c>
      <c r="S607" s="7" t="str">
        <f t="shared" si="38"/>
        <v>technology</v>
      </c>
      <c r="T607" t="str">
        <f t="shared" si="39"/>
        <v>web</v>
      </c>
      <c r="U607">
        <f>YEAR(Table1[[#This Row],[Date Created Conversion]])</f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1">
        <f>(((J608/60)/60)/24)+DATE(1970,1,1)+(-5/24)</f>
        <v>42102.442233796297</v>
      </c>
      <c r="L608" s="11">
        <f>(((I608/60)/60)/24)+DATE(1970,1,1)+(-5/24)</f>
        <v>42148.416666666664</v>
      </c>
      <c r="M608" t="b">
        <v>0</v>
      </c>
      <c r="N608">
        <v>1</v>
      </c>
      <c r="O608" t="b">
        <v>0</v>
      </c>
      <c r="P608" t="s">
        <v>8272</v>
      </c>
      <c r="Q608" s="5">
        <f t="shared" si="36"/>
        <v>2E-3</v>
      </c>
      <c r="R608" s="6">
        <f t="shared" si="37"/>
        <v>10</v>
      </c>
      <c r="S608" s="7" t="str">
        <f t="shared" si="38"/>
        <v>technology</v>
      </c>
      <c r="T608" t="str">
        <f t="shared" si="39"/>
        <v>web</v>
      </c>
      <c r="U608">
        <f>YEAR(Table1[[#This Row],[Date Created Conversion]])</f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1">
        <f>(((J609/60)/60)/24)+DATE(1970,1,1)+(-5/24)</f>
        <v>42300.617314814815</v>
      </c>
      <c r="L609" s="11">
        <f>(((I609/60)/60)/24)+DATE(1970,1,1)+(-5/24)</f>
        <v>42330.65898148148</v>
      </c>
      <c r="M609" t="b">
        <v>0</v>
      </c>
      <c r="N609">
        <v>0</v>
      </c>
      <c r="O609" t="b">
        <v>0</v>
      </c>
      <c r="P609" t="s">
        <v>8272</v>
      </c>
      <c r="Q609" s="5">
        <f t="shared" si="36"/>
        <v>0</v>
      </c>
      <c r="R609" s="6" t="e">
        <f t="shared" si="37"/>
        <v>#DIV/0!</v>
      </c>
      <c r="S609" s="7" t="str">
        <f t="shared" si="38"/>
        <v>technology</v>
      </c>
      <c r="T609" t="str">
        <f t="shared" si="39"/>
        <v>web</v>
      </c>
      <c r="U609">
        <f>YEAR(Table1[[#This Row],[Date Created Conversion]])</f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1">
        <f>(((J610/60)/60)/24)+DATE(1970,1,1)+(-5/24)</f>
        <v>42140.712731481479</v>
      </c>
      <c r="L610" s="11">
        <f>(((I610/60)/60)/24)+DATE(1970,1,1)+(-5/24)</f>
        <v>42170.712731481479</v>
      </c>
      <c r="M610" t="b">
        <v>0</v>
      </c>
      <c r="N610">
        <v>5</v>
      </c>
      <c r="O610" t="b">
        <v>0</v>
      </c>
      <c r="P610" t="s">
        <v>8272</v>
      </c>
      <c r="Q610" s="5">
        <f t="shared" si="36"/>
        <v>9.7400000000000004E-3</v>
      </c>
      <c r="R610" s="6">
        <f t="shared" si="37"/>
        <v>292.2</v>
      </c>
      <c r="S610" s="7" t="str">
        <f t="shared" si="38"/>
        <v>technology</v>
      </c>
      <c r="T610" t="str">
        <f t="shared" si="39"/>
        <v>web</v>
      </c>
      <c r="U610">
        <f>YEAR(Table1[[#This Row],[Date Created Conversion]])</f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1">
        <f>(((J611/60)/60)/24)+DATE(1970,1,1)+(-5/24)</f>
        <v>42306.825740740744</v>
      </c>
      <c r="L611" s="11">
        <f>(((I611/60)/60)/24)+DATE(1970,1,1)+(-5/24)</f>
        <v>42336.867407407401</v>
      </c>
      <c r="M611" t="b">
        <v>0</v>
      </c>
      <c r="N611">
        <v>1</v>
      </c>
      <c r="O611" t="b">
        <v>0</v>
      </c>
      <c r="P611" t="s">
        <v>8272</v>
      </c>
      <c r="Q611" s="5">
        <f t="shared" si="36"/>
        <v>6.41025641025641E-3</v>
      </c>
      <c r="R611" s="6">
        <f t="shared" si="37"/>
        <v>5</v>
      </c>
      <c r="S611" s="7" t="str">
        <f t="shared" si="38"/>
        <v>technology</v>
      </c>
      <c r="T611" t="str">
        <f t="shared" si="39"/>
        <v>web</v>
      </c>
      <c r="U611">
        <f>YEAR(Table1[[#This Row],[Date Created Conversion]])</f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1">
        <f>(((J612/60)/60)/24)+DATE(1970,1,1)+(-5/24)</f>
        <v>42086.622523148144</v>
      </c>
      <c r="L612" s="11">
        <f>(((I612/60)/60)/24)+DATE(1970,1,1)+(-5/24)</f>
        <v>42116.622523148144</v>
      </c>
      <c r="M612" t="b">
        <v>0</v>
      </c>
      <c r="N612">
        <v>0</v>
      </c>
      <c r="O612" t="b">
        <v>0</v>
      </c>
      <c r="P612" t="s">
        <v>8272</v>
      </c>
      <c r="Q612" s="5">
        <f t="shared" si="36"/>
        <v>0</v>
      </c>
      <c r="R612" s="6" t="e">
        <f t="shared" si="37"/>
        <v>#DIV/0!</v>
      </c>
      <c r="S612" s="7" t="str">
        <f t="shared" si="38"/>
        <v>technology</v>
      </c>
      <c r="T612" t="str">
        <f t="shared" si="39"/>
        <v>web</v>
      </c>
      <c r="U612">
        <f>YEAR(Table1[[#This Row],[Date Created Conversion]])</f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1">
        <f>(((J613/60)/60)/24)+DATE(1970,1,1)+(-5/24)</f>
        <v>42328.352280092593</v>
      </c>
      <c r="L613" s="11">
        <f>(((I613/60)/60)/24)+DATE(1970,1,1)+(-5/24)</f>
        <v>42388.352280092593</v>
      </c>
      <c r="M613" t="b">
        <v>0</v>
      </c>
      <c r="N613">
        <v>0</v>
      </c>
      <c r="O613" t="b">
        <v>0</v>
      </c>
      <c r="P613" t="s">
        <v>8272</v>
      </c>
      <c r="Q613" s="5">
        <f t="shared" si="36"/>
        <v>0</v>
      </c>
      <c r="R613" s="6" t="e">
        <f t="shared" si="37"/>
        <v>#DIV/0!</v>
      </c>
      <c r="S613" s="7" t="str">
        <f t="shared" si="38"/>
        <v>technology</v>
      </c>
      <c r="T613" t="str">
        <f t="shared" si="39"/>
        <v>web</v>
      </c>
      <c r="U613">
        <f>YEAR(Table1[[#This Row],[Date Created Conversion]])</f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1">
        <f>(((J614/60)/60)/24)+DATE(1970,1,1)+(-5/24)</f>
        <v>42584.823449074065</v>
      </c>
      <c r="L614" s="11">
        <f>(((I614/60)/60)/24)+DATE(1970,1,1)+(-5/24)</f>
        <v>42614.823449074065</v>
      </c>
      <c r="M614" t="b">
        <v>0</v>
      </c>
      <c r="N614">
        <v>0</v>
      </c>
      <c r="O614" t="b">
        <v>0</v>
      </c>
      <c r="P614" t="s">
        <v>8272</v>
      </c>
      <c r="Q614" s="5">
        <f t="shared" si="36"/>
        <v>0</v>
      </c>
      <c r="R614" s="6" t="e">
        <f t="shared" si="37"/>
        <v>#DIV/0!</v>
      </c>
      <c r="S614" s="7" t="str">
        <f t="shared" si="38"/>
        <v>technology</v>
      </c>
      <c r="T614" t="str">
        <f t="shared" si="39"/>
        <v>web</v>
      </c>
      <c r="U614">
        <f>YEAR(Table1[[#This Row],[Date Created Conversion]])</f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1">
        <f>(((J615/60)/60)/24)+DATE(1970,1,1)+(-5/24)</f>
        <v>42247.288425925923</v>
      </c>
      <c r="L615" s="11">
        <f>(((I615/60)/60)/24)+DATE(1970,1,1)+(-5/24)</f>
        <v>42277.999305555553</v>
      </c>
      <c r="M615" t="b">
        <v>0</v>
      </c>
      <c r="N615">
        <v>121</v>
      </c>
      <c r="O615" t="b">
        <v>0</v>
      </c>
      <c r="P615" t="s">
        <v>8272</v>
      </c>
      <c r="Q615" s="5">
        <f t="shared" si="36"/>
        <v>0.21363333333333334</v>
      </c>
      <c r="R615" s="6">
        <f t="shared" si="37"/>
        <v>105.93388429752066</v>
      </c>
      <c r="S615" s="7" t="str">
        <f t="shared" si="38"/>
        <v>technology</v>
      </c>
      <c r="T615" t="str">
        <f t="shared" si="39"/>
        <v>web</v>
      </c>
      <c r="U615">
        <f>YEAR(Table1[[#This Row],[Date Created Conversion]])</f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1">
        <f>(((J616/60)/60)/24)+DATE(1970,1,1)+(-5/24)</f>
        <v>42514.853472222218</v>
      </c>
      <c r="L616" s="11">
        <f>(((I616/60)/60)/24)+DATE(1970,1,1)+(-5/24)</f>
        <v>42544.853472222218</v>
      </c>
      <c r="M616" t="b">
        <v>0</v>
      </c>
      <c r="N616">
        <v>0</v>
      </c>
      <c r="O616" t="b">
        <v>0</v>
      </c>
      <c r="P616" t="s">
        <v>8272</v>
      </c>
      <c r="Q616" s="5">
        <f t="shared" si="36"/>
        <v>0</v>
      </c>
      <c r="R616" s="6" t="e">
        <f t="shared" si="37"/>
        <v>#DIV/0!</v>
      </c>
      <c r="S616" s="7" t="str">
        <f t="shared" si="38"/>
        <v>technology</v>
      </c>
      <c r="T616" t="str">
        <f t="shared" si="39"/>
        <v>web</v>
      </c>
      <c r="U616">
        <f>YEAR(Table1[[#This Row],[Date Created Conversion]])</f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1">
        <f>(((J617/60)/60)/24)+DATE(1970,1,1)+(-5/24)</f>
        <v>42241.913877314808</v>
      </c>
      <c r="L617" s="11">
        <f>(((I617/60)/60)/24)+DATE(1970,1,1)+(-5/24)</f>
        <v>42271.913877314808</v>
      </c>
      <c r="M617" t="b">
        <v>0</v>
      </c>
      <c r="N617">
        <v>0</v>
      </c>
      <c r="O617" t="b">
        <v>0</v>
      </c>
      <c r="P617" t="s">
        <v>8272</v>
      </c>
      <c r="Q617" s="5">
        <f t="shared" si="36"/>
        <v>0</v>
      </c>
      <c r="R617" s="6" t="e">
        <f t="shared" si="37"/>
        <v>#DIV/0!</v>
      </c>
      <c r="S617" s="7" t="str">
        <f t="shared" si="38"/>
        <v>technology</v>
      </c>
      <c r="T617" t="str">
        <f t="shared" si="39"/>
        <v>web</v>
      </c>
      <c r="U617">
        <f>YEAR(Table1[[#This Row],[Date Created Conversion]])</f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1">
        <f>(((J618/60)/60)/24)+DATE(1970,1,1)+(-5/24)</f>
        <v>42761.167905092596</v>
      </c>
      <c r="L618" s="11">
        <f>(((I618/60)/60)/24)+DATE(1970,1,1)+(-5/24)</f>
        <v>42791.167905092596</v>
      </c>
      <c r="M618" t="b">
        <v>0</v>
      </c>
      <c r="N618">
        <v>0</v>
      </c>
      <c r="O618" t="b">
        <v>0</v>
      </c>
      <c r="P618" t="s">
        <v>8272</v>
      </c>
      <c r="Q618" s="5">
        <f t="shared" si="36"/>
        <v>0</v>
      </c>
      <c r="R618" s="6" t="e">
        <f t="shared" si="37"/>
        <v>#DIV/0!</v>
      </c>
      <c r="S618" s="7" t="str">
        <f t="shared" si="38"/>
        <v>technology</v>
      </c>
      <c r="T618" t="str">
        <f t="shared" si="39"/>
        <v>web</v>
      </c>
      <c r="U618">
        <f>YEAR(Table1[[#This Row],[Date Created Conversion]])</f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1">
        <f>(((J619/60)/60)/24)+DATE(1970,1,1)+(-5/24)</f>
        <v>42087.134756944441</v>
      </c>
      <c r="L619" s="11">
        <f>(((I619/60)/60)/24)+DATE(1970,1,1)+(-5/24)</f>
        <v>42132.134756944441</v>
      </c>
      <c r="M619" t="b">
        <v>0</v>
      </c>
      <c r="N619">
        <v>3</v>
      </c>
      <c r="O619" t="b">
        <v>0</v>
      </c>
      <c r="P619" t="s">
        <v>8272</v>
      </c>
      <c r="Q619" s="5">
        <f t="shared" si="36"/>
        <v>0.03</v>
      </c>
      <c r="R619" s="6">
        <f t="shared" si="37"/>
        <v>20</v>
      </c>
      <c r="S619" s="7" t="str">
        <f t="shared" si="38"/>
        <v>technology</v>
      </c>
      <c r="T619" t="str">
        <f t="shared" si="39"/>
        <v>web</v>
      </c>
      <c r="U619">
        <f>YEAR(Table1[[#This Row],[Date Created Conversion]])</f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1">
        <f>(((J620/60)/60)/24)+DATE(1970,1,1)+(-5/24)</f>
        <v>42317.60188657407</v>
      </c>
      <c r="L620" s="11">
        <f>(((I620/60)/60)/24)+DATE(1970,1,1)+(-5/24)</f>
        <v>42347.60188657407</v>
      </c>
      <c r="M620" t="b">
        <v>0</v>
      </c>
      <c r="N620">
        <v>0</v>
      </c>
      <c r="O620" t="b">
        <v>0</v>
      </c>
      <c r="P620" t="s">
        <v>8272</v>
      </c>
      <c r="Q620" s="5">
        <f t="shared" si="36"/>
        <v>0</v>
      </c>
      <c r="R620" s="6" t="e">
        <f t="shared" si="37"/>
        <v>#DIV/0!</v>
      </c>
      <c r="S620" s="7" t="str">
        <f t="shared" si="38"/>
        <v>technology</v>
      </c>
      <c r="T620" t="str">
        <f t="shared" si="39"/>
        <v>web</v>
      </c>
      <c r="U620">
        <f>YEAR(Table1[[#This Row],[Date Created Conversion]])</f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1">
        <f>(((J621/60)/60)/24)+DATE(1970,1,1)+(-5/24)</f>
        <v>41908.442013888889</v>
      </c>
      <c r="L621" s="11">
        <f>(((I621/60)/60)/24)+DATE(1970,1,1)+(-5/24)</f>
        <v>41968.483680555553</v>
      </c>
      <c r="M621" t="b">
        <v>0</v>
      </c>
      <c r="N621">
        <v>1</v>
      </c>
      <c r="O621" t="b">
        <v>0</v>
      </c>
      <c r="P621" t="s">
        <v>8272</v>
      </c>
      <c r="Q621" s="5">
        <f t="shared" si="36"/>
        <v>3.9999999999999998E-7</v>
      </c>
      <c r="R621" s="6">
        <f t="shared" si="37"/>
        <v>1</v>
      </c>
      <c r="S621" s="7" t="str">
        <f t="shared" si="38"/>
        <v>technology</v>
      </c>
      <c r="T621" t="str">
        <f t="shared" si="39"/>
        <v>web</v>
      </c>
      <c r="U621">
        <f>YEAR(Table1[[#This Row],[Date Created Conversion]])</f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1">
        <f>(((J622/60)/60)/24)+DATE(1970,1,1)+(-5/24)</f>
        <v>41831.508541666662</v>
      </c>
      <c r="L622" s="11">
        <f>(((I622/60)/60)/24)+DATE(1970,1,1)+(-5/24)</f>
        <v>41876.508541666662</v>
      </c>
      <c r="M622" t="b">
        <v>0</v>
      </c>
      <c r="N622">
        <v>1</v>
      </c>
      <c r="O622" t="b">
        <v>0</v>
      </c>
      <c r="P622" t="s">
        <v>8272</v>
      </c>
      <c r="Q622" s="5">
        <f t="shared" si="36"/>
        <v>0.01</v>
      </c>
      <c r="R622" s="6">
        <f t="shared" si="37"/>
        <v>300</v>
      </c>
      <c r="S622" s="7" t="str">
        <f t="shared" si="38"/>
        <v>technology</v>
      </c>
      <c r="T622" t="str">
        <f t="shared" si="39"/>
        <v>web</v>
      </c>
      <c r="U622">
        <f>YEAR(Table1[[#This Row],[Date Created Conversion]])</f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1">
        <f>(((J623/60)/60)/24)+DATE(1970,1,1)+(-5/24)</f>
        <v>42528.779363425921</v>
      </c>
      <c r="L623" s="11">
        <f>(((I623/60)/60)/24)+DATE(1970,1,1)+(-5/24)</f>
        <v>42558.779363425921</v>
      </c>
      <c r="M623" t="b">
        <v>0</v>
      </c>
      <c r="N623">
        <v>3</v>
      </c>
      <c r="O623" t="b">
        <v>0</v>
      </c>
      <c r="P623" t="s">
        <v>8272</v>
      </c>
      <c r="Q623" s="5">
        <f t="shared" si="36"/>
        <v>1.044E-2</v>
      </c>
      <c r="R623" s="6">
        <f t="shared" si="37"/>
        <v>87</v>
      </c>
      <c r="S623" s="7" t="str">
        <f t="shared" si="38"/>
        <v>technology</v>
      </c>
      <c r="T623" t="str">
        <f t="shared" si="39"/>
        <v>web</v>
      </c>
      <c r="U623">
        <f>YEAR(Table1[[#This Row],[Date Created Conversion]])</f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1">
        <f>(((J624/60)/60)/24)+DATE(1970,1,1)+(-5/24)</f>
        <v>42532.566412037035</v>
      </c>
      <c r="L624" s="11">
        <f>(((I624/60)/60)/24)+DATE(1970,1,1)+(-5/24)</f>
        <v>42552.566412037035</v>
      </c>
      <c r="M624" t="b">
        <v>0</v>
      </c>
      <c r="N624">
        <v>9</v>
      </c>
      <c r="O624" t="b">
        <v>0</v>
      </c>
      <c r="P624" t="s">
        <v>8272</v>
      </c>
      <c r="Q624" s="5">
        <f t="shared" si="36"/>
        <v>5.6833333333333333E-2</v>
      </c>
      <c r="R624" s="6">
        <f t="shared" si="37"/>
        <v>37.888888888888886</v>
      </c>
      <c r="S624" s="7" t="str">
        <f t="shared" si="38"/>
        <v>technology</v>
      </c>
      <c r="T624" t="str">
        <f t="shared" si="39"/>
        <v>web</v>
      </c>
      <c r="U624">
        <f>YEAR(Table1[[#This Row],[Date Created Conversion]])</f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1">
        <f>(((J625/60)/60)/24)+DATE(1970,1,1)+(-5/24)</f>
        <v>42121.800891203697</v>
      </c>
      <c r="L625" s="11">
        <f>(((I625/60)/60)/24)+DATE(1970,1,1)+(-5/24)</f>
        <v>42151.800891203697</v>
      </c>
      <c r="M625" t="b">
        <v>0</v>
      </c>
      <c r="N625">
        <v>0</v>
      </c>
      <c r="O625" t="b">
        <v>0</v>
      </c>
      <c r="P625" t="s">
        <v>8272</v>
      </c>
      <c r="Q625" s="5">
        <f t="shared" si="36"/>
        <v>0</v>
      </c>
      <c r="R625" s="6" t="e">
        <f t="shared" si="37"/>
        <v>#DIV/0!</v>
      </c>
      <c r="S625" s="7" t="str">
        <f t="shared" si="38"/>
        <v>technology</v>
      </c>
      <c r="T625" t="str">
        <f t="shared" si="39"/>
        <v>web</v>
      </c>
      <c r="U625">
        <f>YEAR(Table1[[#This Row],[Date Created Conversion]])</f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1">
        <f>(((J626/60)/60)/24)+DATE(1970,1,1)+(-5/24)</f>
        <v>42108.78056712963</v>
      </c>
      <c r="L626" s="11">
        <f>(((I626/60)/60)/24)+DATE(1970,1,1)+(-5/24)</f>
        <v>42138.78056712963</v>
      </c>
      <c r="M626" t="b">
        <v>0</v>
      </c>
      <c r="N626">
        <v>0</v>
      </c>
      <c r="O626" t="b">
        <v>0</v>
      </c>
      <c r="P626" t="s">
        <v>8272</v>
      </c>
      <c r="Q626" s="5">
        <f t="shared" si="36"/>
        <v>0</v>
      </c>
      <c r="R626" s="6" t="e">
        <f t="shared" si="37"/>
        <v>#DIV/0!</v>
      </c>
      <c r="S626" s="7" t="str">
        <f t="shared" si="38"/>
        <v>technology</v>
      </c>
      <c r="T626" t="str">
        <f t="shared" si="39"/>
        <v>web</v>
      </c>
      <c r="U626">
        <f>YEAR(Table1[[#This Row],[Date Created Conversion]])</f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1">
        <f>(((J627/60)/60)/24)+DATE(1970,1,1)+(-5/24)</f>
        <v>42790.687233796292</v>
      </c>
      <c r="L627" s="11">
        <f>(((I627/60)/60)/24)+DATE(1970,1,1)+(-5/24)</f>
        <v>42820.645567129628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36"/>
        <v>0</v>
      </c>
      <c r="R627" s="6" t="e">
        <f t="shared" si="37"/>
        <v>#DIV/0!</v>
      </c>
      <c r="S627" s="7" t="str">
        <f t="shared" si="38"/>
        <v>technology</v>
      </c>
      <c r="T627" t="str">
        <f t="shared" si="39"/>
        <v>web</v>
      </c>
      <c r="U627">
        <f>YEAR(Table1[[#This Row],[Date Created Conversion]])</f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1">
        <f>(((J628/60)/60)/24)+DATE(1970,1,1)+(-5/24)</f>
        <v>42198.351145833331</v>
      </c>
      <c r="L628" s="11">
        <f>(((I628/60)/60)/24)+DATE(1970,1,1)+(-5/24)</f>
        <v>42231.348611111105</v>
      </c>
      <c r="M628" t="b">
        <v>0</v>
      </c>
      <c r="N628">
        <v>39</v>
      </c>
      <c r="O628" t="b">
        <v>0</v>
      </c>
      <c r="P628" t="s">
        <v>8272</v>
      </c>
      <c r="Q628" s="5">
        <f t="shared" si="36"/>
        <v>0.17380000000000001</v>
      </c>
      <c r="R628" s="6">
        <f t="shared" si="37"/>
        <v>111.41025641025641</v>
      </c>
      <c r="S628" s="7" t="str">
        <f t="shared" si="38"/>
        <v>technology</v>
      </c>
      <c r="T628" t="str">
        <f t="shared" si="39"/>
        <v>web</v>
      </c>
      <c r="U628">
        <f>YEAR(Table1[[#This Row],[Date Created Conversion]])</f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1">
        <f>(((J629/60)/60)/24)+DATE(1970,1,1)+(-5/24)</f>
        <v>42384.098506944443</v>
      </c>
      <c r="L629" s="11">
        <f>(((I629/60)/60)/24)+DATE(1970,1,1)+(-5/24)</f>
        <v>42443.749999999993</v>
      </c>
      <c r="M629" t="b">
        <v>0</v>
      </c>
      <c r="N629">
        <v>1</v>
      </c>
      <c r="O629" t="b">
        <v>0</v>
      </c>
      <c r="P629" t="s">
        <v>8272</v>
      </c>
      <c r="Q629" s="5">
        <f t="shared" si="36"/>
        <v>2.0000000000000001E-4</v>
      </c>
      <c r="R629" s="6">
        <f t="shared" si="37"/>
        <v>90</v>
      </c>
      <c r="S629" s="7" t="str">
        <f t="shared" si="38"/>
        <v>technology</v>
      </c>
      <c r="T629" t="str">
        <f t="shared" si="39"/>
        <v>web</v>
      </c>
      <c r="U629">
        <f>YEAR(Table1[[#This Row],[Date Created Conversion]])</f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1">
        <f>(((J630/60)/60)/24)+DATE(1970,1,1)+(-5/24)</f>
        <v>41803.484456018516</v>
      </c>
      <c r="L630" s="11">
        <f>(((I630/60)/60)/24)+DATE(1970,1,1)+(-5/24)</f>
        <v>41833.484456018516</v>
      </c>
      <c r="M630" t="b">
        <v>0</v>
      </c>
      <c r="N630">
        <v>0</v>
      </c>
      <c r="O630" t="b">
        <v>0</v>
      </c>
      <c r="P630" t="s">
        <v>8272</v>
      </c>
      <c r="Q630" s="5">
        <f t="shared" si="36"/>
        <v>0</v>
      </c>
      <c r="R630" s="6" t="e">
        <f t="shared" si="37"/>
        <v>#DIV/0!</v>
      </c>
      <c r="S630" s="7" t="str">
        <f t="shared" si="38"/>
        <v>technology</v>
      </c>
      <c r="T630" t="str">
        <f t="shared" si="39"/>
        <v>web</v>
      </c>
      <c r="U630">
        <f>YEAR(Table1[[#This Row],[Date Created Conversion]])</f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1">
        <f>(((J631/60)/60)/24)+DATE(1970,1,1)+(-5/24)</f>
        <v>42474.429490740738</v>
      </c>
      <c r="L631" s="11">
        <f>(((I631/60)/60)/24)+DATE(1970,1,1)+(-5/24)</f>
        <v>42504.429490740738</v>
      </c>
      <c r="M631" t="b">
        <v>0</v>
      </c>
      <c r="N631">
        <v>3</v>
      </c>
      <c r="O631" t="b">
        <v>0</v>
      </c>
      <c r="P631" t="s">
        <v>8272</v>
      </c>
      <c r="Q631" s="5">
        <f t="shared" si="36"/>
        <v>1.75E-3</v>
      </c>
      <c r="R631" s="6">
        <f t="shared" si="37"/>
        <v>116.66666666666667</v>
      </c>
      <c r="S631" s="7" t="str">
        <f t="shared" si="38"/>
        <v>technology</v>
      </c>
      <c r="T631" t="str">
        <f t="shared" si="39"/>
        <v>web</v>
      </c>
      <c r="U631">
        <f>YEAR(Table1[[#This Row],[Date Created Conversion]])</f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1">
        <f>(((J632/60)/60)/24)+DATE(1970,1,1)+(-5/24)</f>
        <v>42223.411122685182</v>
      </c>
      <c r="L632" s="11">
        <f>(((I632/60)/60)/24)+DATE(1970,1,1)+(-5/24)</f>
        <v>42253.006944444445</v>
      </c>
      <c r="M632" t="b">
        <v>0</v>
      </c>
      <c r="N632">
        <v>1</v>
      </c>
      <c r="O632" t="b">
        <v>0</v>
      </c>
      <c r="P632" t="s">
        <v>8272</v>
      </c>
      <c r="Q632" s="5">
        <f t="shared" si="36"/>
        <v>8.3340278356529708E-4</v>
      </c>
      <c r="R632" s="6">
        <f t="shared" si="37"/>
        <v>10</v>
      </c>
      <c r="S632" s="7" t="str">
        <f t="shared" si="38"/>
        <v>technology</v>
      </c>
      <c r="T632" t="str">
        <f t="shared" si="39"/>
        <v>web</v>
      </c>
      <c r="U632">
        <f>YEAR(Table1[[#This Row],[Date Created Conversion]])</f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1">
        <f>(((J633/60)/60)/24)+DATE(1970,1,1)+(-5/24)</f>
        <v>42489.563993055555</v>
      </c>
      <c r="L633" s="11">
        <f>(((I633/60)/60)/24)+DATE(1970,1,1)+(-5/24)</f>
        <v>42518.563993055555</v>
      </c>
      <c r="M633" t="b">
        <v>0</v>
      </c>
      <c r="N633">
        <v>9</v>
      </c>
      <c r="O633" t="b">
        <v>0</v>
      </c>
      <c r="P633" t="s">
        <v>8272</v>
      </c>
      <c r="Q633" s="5">
        <f t="shared" si="36"/>
        <v>1.38E-2</v>
      </c>
      <c r="R633" s="6">
        <f t="shared" si="37"/>
        <v>76.666666666666671</v>
      </c>
      <c r="S633" s="7" t="str">
        <f t="shared" si="38"/>
        <v>technology</v>
      </c>
      <c r="T633" t="str">
        <f t="shared" si="39"/>
        <v>web</v>
      </c>
      <c r="U633">
        <f>YEAR(Table1[[#This Row],[Date Created Conversion]])</f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1">
        <f>(((J634/60)/60)/24)+DATE(1970,1,1)+(-5/24)</f>
        <v>42303.450983796291</v>
      </c>
      <c r="L634" s="11">
        <f>(((I634/60)/60)/24)+DATE(1970,1,1)+(-5/24)</f>
        <v>42333.492650462962</v>
      </c>
      <c r="M634" t="b">
        <v>0</v>
      </c>
      <c r="N634">
        <v>0</v>
      </c>
      <c r="O634" t="b">
        <v>0</v>
      </c>
      <c r="P634" t="s">
        <v>8272</v>
      </c>
      <c r="Q634" s="5">
        <f t="shared" si="36"/>
        <v>0</v>
      </c>
      <c r="R634" s="6" t="e">
        <f t="shared" si="37"/>
        <v>#DIV/0!</v>
      </c>
      <c r="S634" s="7" t="str">
        <f t="shared" si="38"/>
        <v>technology</v>
      </c>
      <c r="T634" t="str">
        <f t="shared" si="39"/>
        <v>web</v>
      </c>
      <c r="U634">
        <f>YEAR(Table1[[#This Row],[Date Created Conversion]])</f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1">
        <f>(((J635/60)/60)/24)+DATE(1970,1,1)+(-5/24)</f>
        <v>42507.090995370374</v>
      </c>
      <c r="L635" s="11">
        <f>(((I635/60)/60)/24)+DATE(1970,1,1)+(-5/24)</f>
        <v>42538.749999999993</v>
      </c>
      <c r="M635" t="b">
        <v>0</v>
      </c>
      <c r="N635">
        <v>25</v>
      </c>
      <c r="O635" t="b">
        <v>0</v>
      </c>
      <c r="P635" t="s">
        <v>8272</v>
      </c>
      <c r="Q635" s="5">
        <f t="shared" si="36"/>
        <v>0.1245</v>
      </c>
      <c r="R635" s="6">
        <f t="shared" si="37"/>
        <v>49.8</v>
      </c>
      <c r="S635" s="7" t="str">
        <f t="shared" si="38"/>
        <v>technology</v>
      </c>
      <c r="T635" t="str">
        <f t="shared" si="39"/>
        <v>web</v>
      </c>
      <c r="U635">
        <f>YEAR(Table1[[#This Row],[Date Created Conversion]])</f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1">
        <f>(((J636/60)/60)/24)+DATE(1970,1,1)+(-5/24)</f>
        <v>42031.720243055555</v>
      </c>
      <c r="L636" s="11">
        <f>(((I636/60)/60)/24)+DATE(1970,1,1)+(-5/24)</f>
        <v>42061.720243055555</v>
      </c>
      <c r="M636" t="b">
        <v>0</v>
      </c>
      <c r="N636">
        <v>1</v>
      </c>
      <c r="O636" t="b">
        <v>0</v>
      </c>
      <c r="P636" t="s">
        <v>8272</v>
      </c>
      <c r="Q636" s="5">
        <f t="shared" si="36"/>
        <v>2.0000000000000001E-4</v>
      </c>
      <c r="R636" s="6">
        <f t="shared" si="37"/>
        <v>1</v>
      </c>
      <c r="S636" s="7" t="str">
        <f t="shared" si="38"/>
        <v>technology</v>
      </c>
      <c r="T636" t="str">
        <f t="shared" si="39"/>
        <v>web</v>
      </c>
      <c r="U636">
        <f>YEAR(Table1[[#This Row],[Date Created Conversion]])</f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1">
        <f>(((J637/60)/60)/24)+DATE(1970,1,1)+(-5/24)</f>
        <v>42075.883819444447</v>
      </c>
      <c r="L637" s="11">
        <f>(((I637/60)/60)/24)+DATE(1970,1,1)+(-5/24)</f>
        <v>42105.883819444447</v>
      </c>
      <c r="M637" t="b">
        <v>0</v>
      </c>
      <c r="N637">
        <v>1</v>
      </c>
      <c r="O637" t="b">
        <v>0</v>
      </c>
      <c r="P637" t="s">
        <v>8272</v>
      </c>
      <c r="Q637" s="5">
        <f t="shared" si="36"/>
        <v>8.0000000000000007E-5</v>
      </c>
      <c r="R637" s="6">
        <f t="shared" si="37"/>
        <v>2</v>
      </c>
      <c r="S637" s="7" t="str">
        <f t="shared" si="38"/>
        <v>technology</v>
      </c>
      <c r="T637" t="str">
        <f t="shared" si="39"/>
        <v>web</v>
      </c>
      <c r="U637">
        <f>YEAR(Table1[[#This Row],[Date Created Conversion]])</f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1">
        <f>(((J638/60)/60)/24)+DATE(1970,1,1)+(-5/24)</f>
        <v>42131.247106481482</v>
      </c>
      <c r="L638" s="11">
        <f>(((I638/60)/60)/24)+DATE(1970,1,1)+(-5/24)</f>
        <v>42161.240972222215</v>
      </c>
      <c r="M638" t="b">
        <v>0</v>
      </c>
      <c r="N638">
        <v>1</v>
      </c>
      <c r="O638" t="b">
        <v>0</v>
      </c>
      <c r="P638" t="s">
        <v>8272</v>
      </c>
      <c r="Q638" s="5">
        <f t="shared" si="36"/>
        <v>2E-3</v>
      </c>
      <c r="R638" s="6">
        <f t="shared" si="37"/>
        <v>4</v>
      </c>
      <c r="S638" s="7" t="str">
        <f t="shared" si="38"/>
        <v>technology</v>
      </c>
      <c r="T638" t="str">
        <f t="shared" si="39"/>
        <v>web</v>
      </c>
      <c r="U638">
        <f>YEAR(Table1[[#This Row],[Date Created Conversion]])</f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1">
        <f>(((J639/60)/60)/24)+DATE(1970,1,1)+(-5/24)</f>
        <v>42762.75368055555</v>
      </c>
      <c r="L639" s="11">
        <f>(((I639/60)/60)/24)+DATE(1970,1,1)+(-5/24)</f>
        <v>42791.75277777778</v>
      </c>
      <c r="M639" t="b">
        <v>0</v>
      </c>
      <c r="N639">
        <v>0</v>
      </c>
      <c r="O639" t="b">
        <v>0</v>
      </c>
      <c r="P639" t="s">
        <v>8272</v>
      </c>
      <c r="Q639" s="5">
        <f t="shared" si="36"/>
        <v>0</v>
      </c>
      <c r="R639" s="6" t="e">
        <f t="shared" si="37"/>
        <v>#DIV/0!</v>
      </c>
      <c r="S639" s="7" t="str">
        <f t="shared" si="38"/>
        <v>technology</v>
      </c>
      <c r="T639" t="str">
        <f t="shared" si="39"/>
        <v>web</v>
      </c>
      <c r="U639">
        <f>YEAR(Table1[[#This Row],[Date Created Conversion]])</f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1">
        <f>(((J640/60)/60)/24)+DATE(1970,1,1)+(-5/24)</f>
        <v>42759.384976851848</v>
      </c>
      <c r="L640" s="11">
        <f>(((I640/60)/60)/24)+DATE(1970,1,1)+(-5/24)</f>
        <v>42819.343310185184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36"/>
        <v>9.0000000000000006E-5</v>
      </c>
      <c r="R640" s="6">
        <f t="shared" si="37"/>
        <v>3</v>
      </c>
      <c r="S640" s="7" t="str">
        <f t="shared" si="38"/>
        <v>technology</v>
      </c>
      <c r="T640" t="str">
        <f t="shared" si="39"/>
        <v>web</v>
      </c>
      <c r="U640">
        <f>YEAR(Table1[[#This Row],[Date Created Conversion]])</f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1">
        <f>(((J641/60)/60)/24)+DATE(1970,1,1)+(-5/24)</f>
        <v>41865.374942129631</v>
      </c>
      <c r="L641" s="11">
        <f>(((I641/60)/60)/24)+DATE(1970,1,1)+(-5/24)</f>
        <v>41925.374942129631</v>
      </c>
      <c r="M641" t="b">
        <v>0</v>
      </c>
      <c r="N641">
        <v>1</v>
      </c>
      <c r="O641" t="b">
        <v>0</v>
      </c>
      <c r="P641" t="s">
        <v>8272</v>
      </c>
      <c r="Q641" s="5">
        <f t="shared" si="36"/>
        <v>9.9999999999999995E-7</v>
      </c>
      <c r="R641" s="6">
        <f t="shared" si="37"/>
        <v>1</v>
      </c>
      <c r="S641" s="7" t="str">
        <f t="shared" si="38"/>
        <v>technology</v>
      </c>
      <c r="T641" t="str">
        <f t="shared" si="39"/>
        <v>web</v>
      </c>
      <c r="U641">
        <f>YEAR(Table1[[#This Row],[Date Created Conversion]])</f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1">
        <f>(((J642/60)/60)/24)+DATE(1970,1,1)+(-5/24)</f>
        <v>42683.21197916667</v>
      </c>
      <c r="L642" s="11">
        <f>(((I642/60)/60)/24)+DATE(1970,1,1)+(-5/24)</f>
        <v>42698.749999999993</v>
      </c>
      <c r="M642" t="b">
        <v>0</v>
      </c>
      <c r="N642">
        <v>2</v>
      </c>
      <c r="O642" t="b">
        <v>1</v>
      </c>
      <c r="P642" t="s">
        <v>8273</v>
      </c>
      <c r="Q642" s="5">
        <f t="shared" si="36"/>
        <v>1.4428571428571428</v>
      </c>
      <c r="R642" s="6">
        <f t="shared" si="37"/>
        <v>50.5</v>
      </c>
      <c r="S642" s="7" t="str">
        <f t="shared" si="38"/>
        <v>technology</v>
      </c>
      <c r="T642" t="str">
        <f t="shared" si="39"/>
        <v>wearables</v>
      </c>
      <c r="U642">
        <f>YEAR(Table1[[#This Row],[Date Created Conversion]])</f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1">
        <f>(((J643/60)/60)/24)+DATE(1970,1,1)+(-5/24)</f>
        <v>42199.361666666664</v>
      </c>
      <c r="L643" s="11">
        <f>(((I643/60)/60)/24)+DATE(1970,1,1)+(-5/24)</f>
        <v>42229.361666666664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40">E643/D643</f>
        <v>1.1916249999999999</v>
      </c>
      <c r="R643" s="6">
        <f t="shared" ref="R643:R706" si="41">E643/N643</f>
        <v>151.31746031746033</v>
      </c>
      <c r="S643" s="7" t="str">
        <f t="shared" ref="S643:S706" si="42">LEFT(P643, SEARCH("/",P643,1)-1)</f>
        <v>technology</v>
      </c>
      <c r="T643" t="str">
        <f t="shared" ref="T643:T706" si="43">RIGHT(P643,LEN(P643)-SEARCH("/",P643,1))</f>
        <v>wearables</v>
      </c>
      <c r="U643">
        <f>YEAR(Table1[[#This Row],[Date Created Conversion]])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1">
        <f>(((J644/60)/60)/24)+DATE(1970,1,1)+(-5/24)</f>
        <v>42199.442986111106</v>
      </c>
      <c r="L644" s="11">
        <f>(((I644/60)/60)/24)+DATE(1970,1,1)+(-5/24)</f>
        <v>42235.442986111106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0"/>
        <v>14.604850000000001</v>
      </c>
      <c r="R644" s="6">
        <f t="shared" si="41"/>
        <v>134.3592456301748</v>
      </c>
      <c r="S644" s="7" t="str">
        <f t="shared" si="42"/>
        <v>technology</v>
      </c>
      <c r="T644" t="str">
        <f t="shared" si="43"/>
        <v>wearables</v>
      </c>
      <c r="U644">
        <f>YEAR(Table1[[#This Row],[Date Created Conversion]])</f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1">
        <f>(((J645/60)/60)/24)+DATE(1970,1,1)+(-5/24)</f>
        <v>42100.43373842592</v>
      </c>
      <c r="L645" s="11">
        <f>(((I645/60)/60)/24)+DATE(1970,1,1)+(-5/24)</f>
        <v>42155.43373842592</v>
      </c>
      <c r="M645" t="b">
        <v>0</v>
      </c>
      <c r="N645">
        <v>152</v>
      </c>
      <c r="O645" t="b">
        <v>1</v>
      </c>
      <c r="P645" t="s">
        <v>8273</v>
      </c>
      <c r="Q645" s="5">
        <f t="shared" si="40"/>
        <v>1.0580799999999999</v>
      </c>
      <c r="R645" s="6">
        <f t="shared" si="41"/>
        <v>174.02631578947367</v>
      </c>
      <c r="S645" s="7" t="str">
        <f t="shared" si="42"/>
        <v>technology</v>
      </c>
      <c r="T645" t="str">
        <f t="shared" si="43"/>
        <v>wearables</v>
      </c>
      <c r="U645">
        <f>YEAR(Table1[[#This Row],[Date Created Conversion]])</f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1">
        <f>(((J646/60)/60)/24)+DATE(1970,1,1)+(-5/24)</f>
        <v>41898.457627314812</v>
      </c>
      <c r="L646" s="11">
        <f>(((I646/60)/60)/24)+DATE(1970,1,1)+(-5/24)</f>
        <v>41940.833333333328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0"/>
        <v>3.0011791999999997</v>
      </c>
      <c r="R646" s="6">
        <f t="shared" si="41"/>
        <v>73.486268364348675</v>
      </c>
      <c r="S646" s="7" t="str">
        <f t="shared" si="42"/>
        <v>technology</v>
      </c>
      <c r="T646" t="str">
        <f t="shared" si="43"/>
        <v>wearables</v>
      </c>
      <c r="U646">
        <f>YEAR(Table1[[#This Row],[Date Created Conversion]])</f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1">
        <f>(((J647/60)/60)/24)+DATE(1970,1,1)+(-5/24)</f>
        <v>42563.817986111106</v>
      </c>
      <c r="L647" s="11">
        <f>(((I647/60)/60)/24)+DATE(1970,1,1)+(-5/24)</f>
        <v>42593.817986111106</v>
      </c>
      <c r="M647" t="b">
        <v>0</v>
      </c>
      <c r="N647">
        <v>237</v>
      </c>
      <c r="O647" t="b">
        <v>1</v>
      </c>
      <c r="P647" t="s">
        <v>8273</v>
      </c>
      <c r="Q647" s="5">
        <f t="shared" si="40"/>
        <v>2.7869999999999999</v>
      </c>
      <c r="R647" s="6">
        <f t="shared" si="41"/>
        <v>23.518987341772153</v>
      </c>
      <c r="S647" s="7" t="str">
        <f t="shared" si="42"/>
        <v>technology</v>
      </c>
      <c r="T647" t="str">
        <f t="shared" si="43"/>
        <v>wearables</v>
      </c>
      <c r="U647">
        <f>YEAR(Table1[[#This Row],[Date Created Conversion]])</f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1">
        <f>(((J648/60)/60)/24)+DATE(1970,1,1)+(-5/24)</f>
        <v>41832.644293981481</v>
      </c>
      <c r="L648" s="11">
        <f>(((I648/60)/60)/24)+DATE(1970,1,1)+(-5/24)</f>
        <v>41862.644293981481</v>
      </c>
      <c r="M648" t="b">
        <v>0</v>
      </c>
      <c r="N648">
        <v>27</v>
      </c>
      <c r="O648" t="b">
        <v>1</v>
      </c>
      <c r="P648" t="s">
        <v>8273</v>
      </c>
      <c r="Q648" s="5">
        <f t="shared" si="40"/>
        <v>1.3187625000000001</v>
      </c>
      <c r="R648" s="6">
        <f t="shared" si="41"/>
        <v>39.074444444444445</v>
      </c>
      <c r="S648" s="7" t="str">
        <f t="shared" si="42"/>
        <v>technology</v>
      </c>
      <c r="T648" t="str">
        <f t="shared" si="43"/>
        <v>wearables</v>
      </c>
      <c r="U648">
        <f>YEAR(Table1[[#This Row],[Date Created Conversion]])</f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1">
        <f>(((J649/60)/60)/24)+DATE(1970,1,1)+(-5/24)</f>
        <v>42416.559594907405</v>
      </c>
      <c r="L649" s="11">
        <f>(((I649/60)/60)/24)+DATE(1970,1,1)+(-5/24)</f>
        <v>42446.517928240741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40"/>
        <v>1.0705</v>
      </c>
      <c r="R649" s="6">
        <f t="shared" si="41"/>
        <v>125.94117647058823</v>
      </c>
      <c r="S649" s="7" t="str">
        <f t="shared" si="42"/>
        <v>technology</v>
      </c>
      <c r="T649" t="str">
        <f t="shared" si="43"/>
        <v>wearables</v>
      </c>
      <c r="U649">
        <f>YEAR(Table1[[#This Row],[Date Created Conversion]])</f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1">
        <f>(((J650/60)/60)/24)+DATE(1970,1,1)+(-5/24)</f>
        <v>41891.485046296293</v>
      </c>
      <c r="L650" s="11">
        <f>(((I650/60)/60)/24)+DATE(1970,1,1)+(-5/24)</f>
        <v>41926.485046296293</v>
      </c>
      <c r="M650" t="b">
        <v>0</v>
      </c>
      <c r="N650">
        <v>27</v>
      </c>
      <c r="O650" t="b">
        <v>1</v>
      </c>
      <c r="P650" t="s">
        <v>8273</v>
      </c>
      <c r="Q650" s="5">
        <f t="shared" si="40"/>
        <v>1.2682285714285715</v>
      </c>
      <c r="R650" s="6">
        <f t="shared" si="41"/>
        <v>1644</v>
      </c>
      <c r="S650" s="7" t="str">
        <f t="shared" si="42"/>
        <v>technology</v>
      </c>
      <c r="T650" t="str">
        <f t="shared" si="43"/>
        <v>wearables</v>
      </c>
      <c r="U650">
        <f>YEAR(Table1[[#This Row],[Date Created Conversion]])</f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1">
        <f>(((J651/60)/60)/24)+DATE(1970,1,1)+(-5/24)</f>
        <v>41877.703854166662</v>
      </c>
      <c r="L651" s="11">
        <f>(((I651/60)/60)/24)+DATE(1970,1,1)+(-5/24)</f>
        <v>41898.703854166662</v>
      </c>
      <c r="M651" t="b">
        <v>0</v>
      </c>
      <c r="N651">
        <v>82</v>
      </c>
      <c r="O651" t="b">
        <v>1</v>
      </c>
      <c r="P651" t="s">
        <v>8273</v>
      </c>
      <c r="Q651" s="5">
        <f t="shared" si="40"/>
        <v>1.3996</v>
      </c>
      <c r="R651" s="6">
        <f t="shared" si="41"/>
        <v>42.670731707317074</v>
      </c>
      <c r="S651" s="7" t="str">
        <f t="shared" si="42"/>
        <v>technology</v>
      </c>
      <c r="T651" t="str">
        <f t="shared" si="43"/>
        <v>wearables</v>
      </c>
      <c r="U651">
        <f>YEAR(Table1[[#This Row],[Date Created Conversion]])</f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1">
        <f>(((J652/60)/60)/24)+DATE(1970,1,1)+(-5/24)</f>
        <v>41931.828518518516</v>
      </c>
      <c r="L652" s="11">
        <f>(((I652/60)/60)/24)+DATE(1970,1,1)+(-5/24)</f>
        <v>41991.870185185187</v>
      </c>
      <c r="M652" t="b">
        <v>0</v>
      </c>
      <c r="N652">
        <v>48</v>
      </c>
      <c r="O652" t="b">
        <v>1</v>
      </c>
      <c r="P652" t="s">
        <v>8273</v>
      </c>
      <c r="Q652" s="5">
        <f t="shared" si="40"/>
        <v>1.1240000000000001</v>
      </c>
      <c r="R652" s="6">
        <f t="shared" si="41"/>
        <v>35.125</v>
      </c>
      <c r="S652" s="7" t="str">
        <f t="shared" si="42"/>
        <v>technology</v>
      </c>
      <c r="T652" t="str">
        <f t="shared" si="43"/>
        <v>wearables</v>
      </c>
      <c r="U652">
        <f>YEAR(Table1[[#This Row],[Date Created Conversion]])</f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1">
        <f>(((J653/60)/60)/24)+DATE(1970,1,1)+(-5/24)</f>
        <v>41955.809155092589</v>
      </c>
      <c r="L653" s="11">
        <f>(((I653/60)/60)/24)+DATE(1970,1,1)+(-5/24)</f>
        <v>41985.809155092589</v>
      </c>
      <c r="M653" t="b">
        <v>0</v>
      </c>
      <c r="N653">
        <v>105</v>
      </c>
      <c r="O653" t="b">
        <v>1</v>
      </c>
      <c r="P653" t="s">
        <v>8273</v>
      </c>
      <c r="Q653" s="5">
        <f t="shared" si="40"/>
        <v>1.00528</v>
      </c>
      <c r="R653" s="6">
        <f t="shared" si="41"/>
        <v>239.35238095238094</v>
      </c>
      <c r="S653" s="7" t="str">
        <f t="shared" si="42"/>
        <v>technology</v>
      </c>
      <c r="T653" t="str">
        <f t="shared" si="43"/>
        <v>wearables</v>
      </c>
      <c r="U653">
        <f>YEAR(Table1[[#This Row],[Date Created Conversion]])</f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1">
        <f>(((J654/60)/60)/24)+DATE(1970,1,1)+(-5/24)</f>
        <v>42675.482060185182</v>
      </c>
      <c r="L654" s="11">
        <f>(((I654/60)/60)/24)+DATE(1970,1,1)+(-5/24)</f>
        <v>42705.523726851847</v>
      </c>
      <c r="M654" t="b">
        <v>0</v>
      </c>
      <c r="N654">
        <v>28</v>
      </c>
      <c r="O654" t="b">
        <v>1</v>
      </c>
      <c r="P654" t="s">
        <v>8273</v>
      </c>
      <c r="Q654" s="5">
        <f t="shared" si="40"/>
        <v>1.0046666666666666</v>
      </c>
      <c r="R654" s="6">
        <f t="shared" si="41"/>
        <v>107.64285714285714</v>
      </c>
      <c r="S654" s="7" t="str">
        <f t="shared" si="42"/>
        <v>technology</v>
      </c>
      <c r="T654" t="str">
        <f t="shared" si="43"/>
        <v>wearables</v>
      </c>
      <c r="U654">
        <f>YEAR(Table1[[#This Row],[Date Created Conversion]])</f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1">
        <f>(((J655/60)/60)/24)+DATE(1970,1,1)+(-5/24)</f>
        <v>42199.410185185181</v>
      </c>
      <c r="L655" s="11">
        <f>(((I655/60)/60)/24)+DATE(1970,1,1)+(-5/24)</f>
        <v>42236.410185185181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0"/>
        <v>1.4144600000000001</v>
      </c>
      <c r="R655" s="6">
        <f t="shared" si="41"/>
        <v>95.830623306233065</v>
      </c>
      <c r="S655" s="7" t="str">
        <f t="shared" si="42"/>
        <v>technology</v>
      </c>
      <c r="T655" t="str">
        <f t="shared" si="43"/>
        <v>wearables</v>
      </c>
      <c r="U655">
        <f>YEAR(Table1[[#This Row],[Date Created Conversion]])</f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1">
        <f>(((J656/60)/60)/24)+DATE(1970,1,1)+(-5/24)</f>
        <v>42163.748993055553</v>
      </c>
      <c r="L656" s="11">
        <f>(((I656/60)/60)/24)+DATE(1970,1,1)+(-5/24)</f>
        <v>42193.748993055553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0"/>
        <v>2.6729166666666666</v>
      </c>
      <c r="R656" s="6">
        <f t="shared" si="41"/>
        <v>31.663376110562684</v>
      </c>
      <c r="S656" s="7" t="str">
        <f t="shared" si="42"/>
        <v>technology</v>
      </c>
      <c r="T656" t="str">
        <f t="shared" si="43"/>
        <v>wearables</v>
      </c>
      <c r="U656">
        <f>YEAR(Table1[[#This Row],[Date Created Conversion]])</f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1">
        <f>(((J657/60)/60)/24)+DATE(1970,1,1)+(-5/24)</f>
        <v>42045.748981481483</v>
      </c>
      <c r="L657" s="11">
        <f>(((I657/60)/60)/24)+DATE(1970,1,1)+(-5/24)</f>
        <v>42075.707314814812</v>
      </c>
      <c r="M657" t="b">
        <v>0</v>
      </c>
      <c r="N657">
        <v>274</v>
      </c>
      <c r="O657" t="b">
        <v>1</v>
      </c>
      <c r="P657" t="s">
        <v>8273</v>
      </c>
      <c r="Q657" s="5">
        <f t="shared" si="40"/>
        <v>1.4688749999999999</v>
      </c>
      <c r="R657" s="6">
        <f t="shared" si="41"/>
        <v>42.886861313868614</v>
      </c>
      <c r="S657" s="7" t="str">
        <f t="shared" si="42"/>
        <v>technology</v>
      </c>
      <c r="T657" t="str">
        <f t="shared" si="43"/>
        <v>wearables</v>
      </c>
      <c r="U657">
        <f>YEAR(Table1[[#This Row],[Date Created Conversion]])</f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1">
        <f>(((J658/60)/60)/24)+DATE(1970,1,1)+(-5/24)</f>
        <v>42417.596284722218</v>
      </c>
      <c r="L658" s="11">
        <f>(((I658/60)/60)/24)+DATE(1970,1,1)+(-5/24)</f>
        <v>42477.554618055547</v>
      </c>
      <c r="M658" t="b">
        <v>0</v>
      </c>
      <c r="N658">
        <v>87</v>
      </c>
      <c r="O658" t="b">
        <v>1</v>
      </c>
      <c r="P658" t="s">
        <v>8273</v>
      </c>
      <c r="Q658" s="5">
        <f t="shared" si="40"/>
        <v>2.1356000000000002</v>
      </c>
      <c r="R658" s="6">
        <f t="shared" si="41"/>
        <v>122.73563218390805</v>
      </c>
      <c r="S658" s="7" t="str">
        <f t="shared" si="42"/>
        <v>technology</v>
      </c>
      <c r="T658" t="str">
        <f t="shared" si="43"/>
        <v>wearables</v>
      </c>
      <c r="U658">
        <f>YEAR(Table1[[#This Row],[Date Created Conversion]])</f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1">
        <f>(((J659/60)/60)/24)+DATE(1970,1,1)+(-5/24)</f>
        <v>42331.637407407405</v>
      </c>
      <c r="L659" s="11">
        <f>(((I659/60)/60)/24)+DATE(1970,1,1)+(-5/24)</f>
        <v>42361.637407407405</v>
      </c>
      <c r="M659" t="b">
        <v>0</v>
      </c>
      <c r="N659">
        <v>99</v>
      </c>
      <c r="O659" t="b">
        <v>1</v>
      </c>
      <c r="P659" t="s">
        <v>8273</v>
      </c>
      <c r="Q659" s="5">
        <f t="shared" si="40"/>
        <v>1.2569999999999999</v>
      </c>
      <c r="R659" s="6">
        <f t="shared" si="41"/>
        <v>190.45454545454547</v>
      </c>
      <c r="S659" s="7" t="str">
        <f t="shared" si="42"/>
        <v>technology</v>
      </c>
      <c r="T659" t="str">
        <f t="shared" si="43"/>
        <v>wearables</v>
      </c>
      <c r="U659">
        <f>YEAR(Table1[[#This Row],[Date Created Conversion]])</f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1">
        <f>(((J660/60)/60)/24)+DATE(1970,1,1)+(-5/24)</f>
        <v>42178.952418981477</v>
      </c>
      <c r="L660" s="11">
        <f>(((I660/60)/60)/24)+DATE(1970,1,1)+(-5/24)</f>
        <v>42211.541666666664</v>
      </c>
      <c r="M660" t="b">
        <v>0</v>
      </c>
      <c r="N660">
        <v>276</v>
      </c>
      <c r="O660" t="b">
        <v>1</v>
      </c>
      <c r="P660" t="s">
        <v>8273</v>
      </c>
      <c r="Q660" s="5">
        <f t="shared" si="40"/>
        <v>1.0446206037108834</v>
      </c>
      <c r="R660" s="6">
        <f t="shared" si="41"/>
        <v>109.33695652173913</v>
      </c>
      <c r="S660" s="7" t="str">
        <f t="shared" si="42"/>
        <v>technology</v>
      </c>
      <c r="T660" t="str">
        <f t="shared" si="43"/>
        <v>wearables</v>
      </c>
      <c r="U660">
        <f>YEAR(Table1[[#This Row],[Date Created Conversion]])</f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1">
        <f>(((J661/60)/60)/24)+DATE(1970,1,1)+(-5/24)</f>
        <v>42209.385358796295</v>
      </c>
      <c r="L661" s="11">
        <f>(((I661/60)/60)/24)+DATE(1970,1,1)+(-5/24)</f>
        <v>42239.385358796295</v>
      </c>
      <c r="M661" t="b">
        <v>0</v>
      </c>
      <c r="N661">
        <v>21</v>
      </c>
      <c r="O661" t="b">
        <v>1</v>
      </c>
      <c r="P661" t="s">
        <v>8273</v>
      </c>
      <c r="Q661" s="5">
        <f t="shared" si="40"/>
        <v>1.0056666666666667</v>
      </c>
      <c r="R661" s="6">
        <f t="shared" si="41"/>
        <v>143.66666666666666</v>
      </c>
      <c r="S661" s="7" t="str">
        <f t="shared" si="42"/>
        <v>technology</v>
      </c>
      <c r="T661" t="str">
        <f t="shared" si="43"/>
        <v>wearables</v>
      </c>
      <c r="U661">
        <f>YEAR(Table1[[#This Row],[Date Created Conversion]])</f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1">
        <f>(((J662/60)/60)/24)+DATE(1970,1,1)+(-5/24)</f>
        <v>41922.533321759256</v>
      </c>
      <c r="L662" s="11">
        <f>(((I662/60)/60)/24)+DATE(1970,1,1)+(-5/24)</f>
        <v>41952.574988425928</v>
      </c>
      <c r="M662" t="b">
        <v>0</v>
      </c>
      <c r="N662">
        <v>18</v>
      </c>
      <c r="O662" t="b">
        <v>0</v>
      </c>
      <c r="P662" t="s">
        <v>8273</v>
      </c>
      <c r="Q662" s="5">
        <f t="shared" si="40"/>
        <v>3.058E-2</v>
      </c>
      <c r="R662" s="6">
        <f t="shared" si="41"/>
        <v>84.944444444444443</v>
      </c>
      <c r="S662" s="7" t="str">
        <f t="shared" si="42"/>
        <v>technology</v>
      </c>
      <c r="T662" t="str">
        <f t="shared" si="43"/>
        <v>wearables</v>
      </c>
      <c r="U662">
        <f>YEAR(Table1[[#This Row],[Date Created Conversion]])</f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1">
        <f>(((J663/60)/60)/24)+DATE(1970,1,1)+(-5/24)</f>
        <v>42636.437025462961</v>
      </c>
      <c r="L663" s="11">
        <f>(((I663/60)/60)/24)+DATE(1970,1,1)+(-5/24)</f>
        <v>42666.437025462961</v>
      </c>
      <c r="M663" t="b">
        <v>0</v>
      </c>
      <c r="N663">
        <v>9</v>
      </c>
      <c r="O663" t="b">
        <v>0</v>
      </c>
      <c r="P663" t="s">
        <v>8273</v>
      </c>
      <c r="Q663" s="5">
        <f t="shared" si="40"/>
        <v>9.4999999999999998E-3</v>
      </c>
      <c r="R663" s="6">
        <f t="shared" si="41"/>
        <v>10.555555555555555</v>
      </c>
      <c r="S663" s="7" t="str">
        <f t="shared" si="42"/>
        <v>technology</v>
      </c>
      <c r="T663" t="str">
        <f t="shared" si="43"/>
        <v>wearables</v>
      </c>
      <c r="U663">
        <f>YEAR(Table1[[#This Row],[Date Created Conversion]])</f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1">
        <f>(((J664/60)/60)/24)+DATE(1970,1,1)+(-5/24)</f>
        <v>41990.229710648149</v>
      </c>
      <c r="L664" s="11">
        <f>(((I664/60)/60)/24)+DATE(1970,1,1)+(-5/24)</f>
        <v>42020.229710648149</v>
      </c>
      <c r="M664" t="b">
        <v>0</v>
      </c>
      <c r="N664">
        <v>4</v>
      </c>
      <c r="O664" t="b">
        <v>0</v>
      </c>
      <c r="P664" t="s">
        <v>8273</v>
      </c>
      <c r="Q664" s="5">
        <f t="shared" si="40"/>
        <v>4.0000000000000001E-3</v>
      </c>
      <c r="R664" s="6">
        <f t="shared" si="41"/>
        <v>39</v>
      </c>
      <c r="S664" s="7" t="str">
        <f t="shared" si="42"/>
        <v>technology</v>
      </c>
      <c r="T664" t="str">
        <f t="shared" si="43"/>
        <v>wearables</v>
      </c>
      <c r="U664">
        <f>YEAR(Table1[[#This Row],[Date Created Conversion]])</f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1">
        <f>(((J665/60)/60)/24)+DATE(1970,1,1)+(-5/24)</f>
        <v>42173.634907407402</v>
      </c>
      <c r="L665" s="11">
        <f>(((I665/60)/60)/24)+DATE(1970,1,1)+(-5/24)</f>
        <v>42203.634907407402</v>
      </c>
      <c r="M665" t="b">
        <v>0</v>
      </c>
      <c r="N665">
        <v>7</v>
      </c>
      <c r="O665" t="b">
        <v>0</v>
      </c>
      <c r="P665" t="s">
        <v>8273</v>
      </c>
      <c r="Q665" s="5">
        <f t="shared" si="40"/>
        <v>3.5000000000000001E-3</v>
      </c>
      <c r="R665" s="6">
        <f t="shared" si="41"/>
        <v>100</v>
      </c>
      <c r="S665" s="7" t="str">
        <f t="shared" si="42"/>
        <v>technology</v>
      </c>
      <c r="T665" t="str">
        <f t="shared" si="43"/>
        <v>wearables</v>
      </c>
      <c r="U665">
        <f>YEAR(Table1[[#This Row],[Date Created Conversion]])</f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1">
        <f>(((J666/60)/60)/24)+DATE(1970,1,1)+(-5/24)</f>
        <v>42077.458043981482</v>
      </c>
      <c r="L666" s="11">
        <f>(((I666/60)/60)/24)+DATE(1970,1,1)+(-5/24)</f>
        <v>42107.458043981482</v>
      </c>
      <c r="M666" t="b">
        <v>0</v>
      </c>
      <c r="N666">
        <v>29</v>
      </c>
      <c r="O666" t="b">
        <v>0</v>
      </c>
      <c r="P666" t="s">
        <v>8273</v>
      </c>
      <c r="Q666" s="5">
        <f t="shared" si="40"/>
        <v>7.5333333333333335E-2</v>
      </c>
      <c r="R666" s="6">
        <f t="shared" si="41"/>
        <v>31.172413793103448</v>
      </c>
      <c r="S666" s="7" t="str">
        <f t="shared" si="42"/>
        <v>technology</v>
      </c>
      <c r="T666" t="str">
        <f t="shared" si="43"/>
        <v>wearables</v>
      </c>
      <c r="U666">
        <f>YEAR(Table1[[#This Row],[Date Created Conversion]])</f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1">
        <f>(((J667/60)/60)/24)+DATE(1970,1,1)+(-5/24)</f>
        <v>42688.503020833326</v>
      </c>
      <c r="L667" s="11">
        <f>(((I667/60)/60)/24)+DATE(1970,1,1)+(-5/24)</f>
        <v>42748.503020833326</v>
      </c>
      <c r="M667" t="b">
        <v>0</v>
      </c>
      <c r="N667">
        <v>12</v>
      </c>
      <c r="O667" t="b">
        <v>0</v>
      </c>
      <c r="P667" t="s">
        <v>8273</v>
      </c>
      <c r="Q667" s="5">
        <f t="shared" si="40"/>
        <v>0.18640000000000001</v>
      </c>
      <c r="R667" s="6">
        <f t="shared" si="41"/>
        <v>155.33333333333334</v>
      </c>
      <c r="S667" s="7" t="str">
        <f t="shared" si="42"/>
        <v>technology</v>
      </c>
      <c r="T667" t="str">
        <f t="shared" si="43"/>
        <v>wearables</v>
      </c>
      <c r="U667">
        <f>YEAR(Table1[[#This Row],[Date Created Conversion]])</f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1">
        <f>(((J668/60)/60)/24)+DATE(1970,1,1)+(-5/24)</f>
        <v>41838.623819444445</v>
      </c>
      <c r="L668" s="11">
        <f>(((I668/60)/60)/24)+DATE(1970,1,1)+(-5/24)</f>
        <v>41868.623819444445</v>
      </c>
      <c r="M668" t="b">
        <v>0</v>
      </c>
      <c r="N668">
        <v>4</v>
      </c>
      <c r="O668" t="b">
        <v>0</v>
      </c>
      <c r="P668" t="s">
        <v>8273</v>
      </c>
      <c r="Q668" s="5">
        <f t="shared" si="40"/>
        <v>4.0000000000000003E-5</v>
      </c>
      <c r="R668" s="6">
        <f t="shared" si="41"/>
        <v>2</v>
      </c>
      <c r="S668" s="7" t="str">
        <f t="shared" si="42"/>
        <v>technology</v>
      </c>
      <c r="T668" t="str">
        <f t="shared" si="43"/>
        <v>wearables</v>
      </c>
      <c r="U668">
        <f>YEAR(Table1[[#This Row],[Date Created Conversion]])</f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1">
        <f>(((J669/60)/60)/24)+DATE(1970,1,1)+(-5/24)</f>
        <v>42632.165081018517</v>
      </c>
      <c r="L669" s="11">
        <f>(((I669/60)/60)/24)+DATE(1970,1,1)+(-5/24)</f>
        <v>42672.165081018517</v>
      </c>
      <c r="M669" t="b">
        <v>0</v>
      </c>
      <c r="N669">
        <v>28</v>
      </c>
      <c r="O669" t="b">
        <v>0</v>
      </c>
      <c r="P669" t="s">
        <v>8273</v>
      </c>
      <c r="Q669" s="5">
        <f t="shared" si="40"/>
        <v>0.1002</v>
      </c>
      <c r="R669" s="6">
        <f t="shared" si="41"/>
        <v>178.92857142857142</v>
      </c>
      <c r="S669" s="7" t="str">
        <f t="shared" si="42"/>
        <v>technology</v>
      </c>
      <c r="T669" t="str">
        <f t="shared" si="43"/>
        <v>wearables</v>
      </c>
      <c r="U669">
        <f>YEAR(Table1[[#This Row],[Date Created Conversion]])</f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1">
        <f>(((J670/60)/60)/24)+DATE(1970,1,1)+(-5/24)</f>
        <v>42090.622939814813</v>
      </c>
      <c r="L670" s="11">
        <f>(((I670/60)/60)/24)+DATE(1970,1,1)+(-5/24)</f>
        <v>42135.622939814813</v>
      </c>
      <c r="M670" t="b">
        <v>0</v>
      </c>
      <c r="N670">
        <v>25</v>
      </c>
      <c r="O670" t="b">
        <v>0</v>
      </c>
      <c r="P670" t="s">
        <v>8273</v>
      </c>
      <c r="Q670" s="5">
        <f t="shared" si="40"/>
        <v>4.5600000000000002E-2</v>
      </c>
      <c r="R670" s="6">
        <f t="shared" si="41"/>
        <v>27.36</v>
      </c>
      <c r="S670" s="7" t="str">
        <f t="shared" si="42"/>
        <v>technology</v>
      </c>
      <c r="T670" t="str">
        <f t="shared" si="43"/>
        <v>wearables</v>
      </c>
      <c r="U670">
        <f>YEAR(Table1[[#This Row],[Date Created Conversion]])</f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1">
        <f>(((J671/60)/60)/24)+DATE(1970,1,1)+(-5/24)</f>
        <v>42527.417337962957</v>
      </c>
      <c r="L671" s="11">
        <f>(((I671/60)/60)/24)+DATE(1970,1,1)+(-5/24)</f>
        <v>42557.417337962957</v>
      </c>
      <c r="M671" t="b">
        <v>0</v>
      </c>
      <c r="N671">
        <v>28</v>
      </c>
      <c r="O671" t="b">
        <v>0</v>
      </c>
      <c r="P671" t="s">
        <v>8273</v>
      </c>
      <c r="Q671" s="5">
        <f t="shared" si="40"/>
        <v>0.21507499999999999</v>
      </c>
      <c r="R671" s="6">
        <f t="shared" si="41"/>
        <v>1536.25</v>
      </c>
      <c r="S671" s="7" t="str">
        <f t="shared" si="42"/>
        <v>technology</v>
      </c>
      <c r="T671" t="str">
        <f t="shared" si="43"/>
        <v>wearables</v>
      </c>
      <c r="U671">
        <f>YEAR(Table1[[#This Row],[Date Created Conversion]])</f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1">
        <f>(((J672/60)/60)/24)+DATE(1970,1,1)+(-5/24)</f>
        <v>42506.501388888886</v>
      </c>
      <c r="L672" s="11">
        <f>(((I672/60)/60)/24)+DATE(1970,1,1)+(-5/24)</f>
        <v>42540.131944444445</v>
      </c>
      <c r="M672" t="b">
        <v>0</v>
      </c>
      <c r="N672">
        <v>310</v>
      </c>
      <c r="O672" t="b">
        <v>0</v>
      </c>
      <c r="P672" t="s">
        <v>8273</v>
      </c>
      <c r="Q672" s="5">
        <f t="shared" si="40"/>
        <v>0.29276666666666668</v>
      </c>
      <c r="R672" s="6">
        <f t="shared" si="41"/>
        <v>84.99677419354839</v>
      </c>
      <c r="S672" s="7" t="str">
        <f t="shared" si="42"/>
        <v>technology</v>
      </c>
      <c r="T672" t="str">
        <f t="shared" si="43"/>
        <v>wearables</v>
      </c>
      <c r="U672">
        <f>YEAR(Table1[[#This Row],[Date Created Conversion]])</f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1">
        <f>(((J673/60)/60)/24)+DATE(1970,1,1)+(-5/24)</f>
        <v>41984.484398148146</v>
      </c>
      <c r="L673" s="11">
        <f>(((I673/60)/60)/24)+DATE(1970,1,1)+(-5/24)</f>
        <v>42017.958333333336</v>
      </c>
      <c r="M673" t="b">
        <v>0</v>
      </c>
      <c r="N673">
        <v>15</v>
      </c>
      <c r="O673" t="b">
        <v>0</v>
      </c>
      <c r="P673" t="s">
        <v>8273</v>
      </c>
      <c r="Q673" s="5">
        <f t="shared" si="40"/>
        <v>0.39426666666666665</v>
      </c>
      <c r="R673" s="6">
        <f t="shared" si="41"/>
        <v>788.5333333333333</v>
      </c>
      <c r="S673" s="7" t="str">
        <f t="shared" si="42"/>
        <v>technology</v>
      </c>
      <c r="T673" t="str">
        <f t="shared" si="43"/>
        <v>wearables</v>
      </c>
      <c r="U673">
        <f>YEAR(Table1[[#This Row],[Date Created Conversion]])</f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1">
        <f>(((J674/60)/60)/24)+DATE(1970,1,1)+(-5/24)</f>
        <v>41974.011157407404</v>
      </c>
      <c r="L674" s="11">
        <f>(((I674/60)/60)/24)+DATE(1970,1,1)+(-5/24)</f>
        <v>42004.999305555553</v>
      </c>
      <c r="M674" t="b">
        <v>0</v>
      </c>
      <c r="N674">
        <v>215</v>
      </c>
      <c r="O674" t="b">
        <v>0</v>
      </c>
      <c r="P674" t="s">
        <v>8273</v>
      </c>
      <c r="Q674" s="5">
        <f t="shared" si="40"/>
        <v>0.21628</v>
      </c>
      <c r="R674" s="6">
        <f t="shared" si="41"/>
        <v>50.29767441860465</v>
      </c>
      <c r="S674" s="7" t="str">
        <f t="shared" si="42"/>
        <v>technology</v>
      </c>
      <c r="T674" t="str">
        <f t="shared" si="43"/>
        <v>wearables</v>
      </c>
      <c r="U674">
        <f>YEAR(Table1[[#This Row],[Date Created Conversion]])</f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1">
        <f>(((J675/60)/60)/24)+DATE(1970,1,1)+(-5/24)</f>
        <v>41838.6321412037</v>
      </c>
      <c r="L675" s="11">
        <f>(((I675/60)/60)/24)+DATE(1970,1,1)+(-5/24)</f>
        <v>41883.6321412037</v>
      </c>
      <c r="M675" t="b">
        <v>0</v>
      </c>
      <c r="N675">
        <v>3</v>
      </c>
      <c r="O675" t="b">
        <v>0</v>
      </c>
      <c r="P675" t="s">
        <v>8273</v>
      </c>
      <c r="Q675" s="5">
        <f t="shared" si="40"/>
        <v>2.0500000000000002E-3</v>
      </c>
      <c r="R675" s="6">
        <f t="shared" si="41"/>
        <v>68.333333333333329</v>
      </c>
      <c r="S675" s="7" t="str">
        <f t="shared" si="42"/>
        <v>technology</v>
      </c>
      <c r="T675" t="str">
        <f t="shared" si="43"/>
        <v>wearables</v>
      </c>
      <c r="U675">
        <f>YEAR(Table1[[#This Row],[Date Created Conversion]])</f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1">
        <f>(((J676/60)/60)/24)+DATE(1970,1,1)+(-5/24)</f>
        <v>41802.907719907402</v>
      </c>
      <c r="L676" s="11">
        <f>(((I676/60)/60)/24)+DATE(1970,1,1)+(-5/24)</f>
        <v>41862.907719907402</v>
      </c>
      <c r="M676" t="b">
        <v>0</v>
      </c>
      <c r="N676">
        <v>2</v>
      </c>
      <c r="O676" t="b">
        <v>0</v>
      </c>
      <c r="P676" t="s">
        <v>8273</v>
      </c>
      <c r="Q676" s="5">
        <f t="shared" si="40"/>
        <v>2.9999999999999997E-4</v>
      </c>
      <c r="R676" s="6">
        <f t="shared" si="41"/>
        <v>7.5</v>
      </c>
      <c r="S676" s="7" t="str">
        <f t="shared" si="42"/>
        <v>technology</v>
      </c>
      <c r="T676" t="str">
        <f t="shared" si="43"/>
        <v>wearables</v>
      </c>
      <c r="U676">
        <f>YEAR(Table1[[#This Row],[Date Created Conversion]])</f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1">
        <f>(((J677/60)/60)/24)+DATE(1970,1,1)+(-5/24)</f>
        <v>41975.722268518519</v>
      </c>
      <c r="L677" s="11">
        <f>(((I677/60)/60)/24)+DATE(1970,1,1)+(-5/24)</f>
        <v>42005.082638888889</v>
      </c>
      <c r="M677" t="b">
        <v>0</v>
      </c>
      <c r="N677">
        <v>26</v>
      </c>
      <c r="O677" t="b">
        <v>0</v>
      </c>
      <c r="P677" t="s">
        <v>8273</v>
      </c>
      <c r="Q677" s="5">
        <f t="shared" si="40"/>
        <v>0.14849999999999999</v>
      </c>
      <c r="R677" s="6">
        <f t="shared" si="41"/>
        <v>34.269230769230766</v>
      </c>
      <c r="S677" s="7" t="str">
        <f t="shared" si="42"/>
        <v>technology</v>
      </c>
      <c r="T677" t="str">
        <f t="shared" si="43"/>
        <v>wearables</v>
      </c>
      <c r="U677">
        <f>YEAR(Table1[[#This Row],[Date Created Conversion]])</f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1">
        <f>(((J678/60)/60)/24)+DATE(1970,1,1)+(-5/24)</f>
        <v>42012.559965277782</v>
      </c>
      <c r="L678" s="11">
        <f>(((I678/60)/60)/24)+DATE(1970,1,1)+(-5/24)</f>
        <v>42042.559965277782</v>
      </c>
      <c r="M678" t="b">
        <v>0</v>
      </c>
      <c r="N678">
        <v>24</v>
      </c>
      <c r="O678" t="b">
        <v>0</v>
      </c>
      <c r="P678" t="s">
        <v>8273</v>
      </c>
      <c r="Q678" s="5">
        <f t="shared" si="40"/>
        <v>1.4710000000000001E-2</v>
      </c>
      <c r="R678" s="6">
        <f t="shared" si="41"/>
        <v>61.291666666666664</v>
      </c>
      <c r="S678" s="7" t="str">
        <f t="shared" si="42"/>
        <v>technology</v>
      </c>
      <c r="T678" t="str">
        <f t="shared" si="43"/>
        <v>wearables</v>
      </c>
      <c r="U678">
        <f>YEAR(Table1[[#This Row],[Date Created Conversion]])</f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1">
        <f>(((J679/60)/60)/24)+DATE(1970,1,1)+(-5/24)</f>
        <v>42504.195543981477</v>
      </c>
      <c r="L679" s="11">
        <f>(((I679/60)/60)/24)+DATE(1970,1,1)+(-5/24)</f>
        <v>42549.195543981477</v>
      </c>
      <c r="M679" t="b">
        <v>0</v>
      </c>
      <c r="N679">
        <v>96</v>
      </c>
      <c r="O679" t="b">
        <v>0</v>
      </c>
      <c r="P679" t="s">
        <v>8273</v>
      </c>
      <c r="Q679" s="5">
        <f t="shared" si="40"/>
        <v>0.25584000000000001</v>
      </c>
      <c r="R679" s="6">
        <f t="shared" si="41"/>
        <v>133.25</v>
      </c>
      <c r="S679" s="7" t="str">
        <f t="shared" si="42"/>
        <v>technology</v>
      </c>
      <c r="T679" t="str">
        <f t="shared" si="43"/>
        <v>wearables</v>
      </c>
      <c r="U679">
        <f>YEAR(Table1[[#This Row],[Date Created Conversion]])</f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1">
        <f>(((J680/60)/60)/24)+DATE(1970,1,1)+(-5/24)</f>
        <v>42481.168263888881</v>
      </c>
      <c r="L680" s="11">
        <f>(((I680/60)/60)/24)+DATE(1970,1,1)+(-5/24)</f>
        <v>42511.168263888881</v>
      </c>
      <c r="M680" t="b">
        <v>0</v>
      </c>
      <c r="N680">
        <v>17</v>
      </c>
      <c r="O680" t="b">
        <v>0</v>
      </c>
      <c r="P680" t="s">
        <v>8273</v>
      </c>
      <c r="Q680" s="5">
        <f t="shared" si="40"/>
        <v>3.8206896551724136E-2</v>
      </c>
      <c r="R680" s="6">
        <f t="shared" si="41"/>
        <v>65.17647058823529</v>
      </c>
      <c r="S680" s="7" t="str">
        <f t="shared" si="42"/>
        <v>technology</v>
      </c>
      <c r="T680" t="str">
        <f t="shared" si="43"/>
        <v>wearables</v>
      </c>
      <c r="U680">
        <f>YEAR(Table1[[#This Row],[Date Created Conversion]])</f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1">
        <f>(((J681/60)/60)/24)+DATE(1970,1,1)+(-5/24)</f>
        <v>42556.487372685187</v>
      </c>
      <c r="L681" s="11">
        <f>(((I681/60)/60)/24)+DATE(1970,1,1)+(-5/24)</f>
        <v>42616.487372685187</v>
      </c>
      <c r="M681" t="b">
        <v>0</v>
      </c>
      <c r="N681">
        <v>94</v>
      </c>
      <c r="O681" t="b">
        <v>0</v>
      </c>
      <c r="P681" t="s">
        <v>8273</v>
      </c>
      <c r="Q681" s="5">
        <f t="shared" si="40"/>
        <v>0.15485964912280703</v>
      </c>
      <c r="R681" s="6">
        <f t="shared" si="41"/>
        <v>93.90425531914893</v>
      </c>
      <c r="S681" s="7" t="str">
        <f t="shared" si="42"/>
        <v>technology</v>
      </c>
      <c r="T681" t="str">
        <f t="shared" si="43"/>
        <v>wearables</v>
      </c>
      <c r="U681">
        <f>YEAR(Table1[[#This Row],[Date Created Conversion]])</f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1">
        <f>(((J682/60)/60)/24)+DATE(1970,1,1)+(-5/24)</f>
        <v>41864.293182870366</v>
      </c>
      <c r="L682" s="11">
        <f>(((I682/60)/60)/24)+DATE(1970,1,1)+(-5/24)</f>
        <v>41899.293182870366</v>
      </c>
      <c r="M682" t="b">
        <v>0</v>
      </c>
      <c r="N682">
        <v>129</v>
      </c>
      <c r="O682" t="b">
        <v>0</v>
      </c>
      <c r="P682" t="s">
        <v>8273</v>
      </c>
      <c r="Q682" s="5">
        <f t="shared" si="40"/>
        <v>0.25912000000000002</v>
      </c>
      <c r="R682" s="6">
        <f t="shared" si="41"/>
        <v>150.65116279069767</v>
      </c>
      <c r="S682" s="7" t="str">
        <f t="shared" si="42"/>
        <v>technology</v>
      </c>
      <c r="T682" t="str">
        <f t="shared" si="43"/>
        <v>wearables</v>
      </c>
      <c r="U682">
        <f>YEAR(Table1[[#This Row],[Date Created Conversion]])</f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1">
        <f>(((J683/60)/60)/24)+DATE(1970,1,1)+(-5/24)</f>
        <v>42639.597268518519</v>
      </c>
      <c r="L683" s="11">
        <f>(((I683/60)/60)/24)+DATE(1970,1,1)+(-5/24)</f>
        <v>42669.597268518519</v>
      </c>
      <c r="M683" t="b">
        <v>0</v>
      </c>
      <c r="N683">
        <v>1</v>
      </c>
      <c r="O683" t="b">
        <v>0</v>
      </c>
      <c r="P683" t="s">
        <v>8273</v>
      </c>
      <c r="Q683" s="5">
        <f t="shared" si="40"/>
        <v>4.0000000000000002E-4</v>
      </c>
      <c r="R683" s="6">
        <f t="shared" si="41"/>
        <v>1</v>
      </c>
      <c r="S683" s="7" t="str">
        <f t="shared" si="42"/>
        <v>technology</v>
      </c>
      <c r="T683" t="str">
        <f t="shared" si="43"/>
        <v>wearables</v>
      </c>
      <c r="U683">
        <f>YEAR(Table1[[#This Row],[Date Created Conversion]])</f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1">
        <f>(((J684/60)/60)/24)+DATE(1970,1,1)+(-5/24)</f>
        <v>42778.556967592587</v>
      </c>
      <c r="L684" s="11">
        <f>(((I684/60)/60)/24)+DATE(1970,1,1)+(-5/24)</f>
        <v>42808.51530092593</v>
      </c>
      <c r="M684" t="b">
        <v>0</v>
      </c>
      <c r="N684">
        <v>4</v>
      </c>
      <c r="O684" t="b">
        <v>0</v>
      </c>
      <c r="P684" t="s">
        <v>8273</v>
      </c>
      <c r="Q684" s="5">
        <f t="shared" si="40"/>
        <v>1.06E-3</v>
      </c>
      <c r="R684" s="6">
        <f t="shared" si="41"/>
        <v>13.25</v>
      </c>
      <c r="S684" s="7" t="str">
        <f t="shared" si="42"/>
        <v>technology</v>
      </c>
      <c r="T684" t="str">
        <f t="shared" si="43"/>
        <v>wearables</v>
      </c>
      <c r="U684">
        <f>YEAR(Table1[[#This Row],[Date Created Conversion]])</f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1">
        <f>(((J685/60)/60)/24)+DATE(1970,1,1)+(-5/24)</f>
        <v>42634.691712962966</v>
      </c>
      <c r="L685" s="11">
        <f>(((I685/60)/60)/24)+DATE(1970,1,1)+(-5/24)</f>
        <v>42674.691712962966</v>
      </c>
      <c r="M685" t="b">
        <v>0</v>
      </c>
      <c r="N685">
        <v>3</v>
      </c>
      <c r="O685" t="b">
        <v>0</v>
      </c>
      <c r="P685" t="s">
        <v>8273</v>
      </c>
      <c r="Q685" s="5">
        <f t="shared" si="40"/>
        <v>8.5142857142857138E-3</v>
      </c>
      <c r="R685" s="6">
        <f t="shared" si="41"/>
        <v>99.333333333333329</v>
      </c>
      <c r="S685" s="7" t="str">
        <f t="shared" si="42"/>
        <v>technology</v>
      </c>
      <c r="T685" t="str">
        <f t="shared" si="43"/>
        <v>wearables</v>
      </c>
      <c r="U685">
        <f>YEAR(Table1[[#This Row],[Date Created Conversion]])</f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1">
        <f>(((J686/60)/60)/24)+DATE(1970,1,1)+(-5/24)</f>
        <v>41809.26494212963</v>
      </c>
      <c r="L686" s="11">
        <f>(((I686/60)/60)/24)+DATE(1970,1,1)+(-5/24)</f>
        <v>41844.916666666664</v>
      </c>
      <c r="M686" t="b">
        <v>0</v>
      </c>
      <c r="N686">
        <v>135</v>
      </c>
      <c r="O686" t="b">
        <v>0</v>
      </c>
      <c r="P686" t="s">
        <v>8273</v>
      </c>
      <c r="Q686" s="5">
        <f t="shared" si="40"/>
        <v>7.4837500000000001E-2</v>
      </c>
      <c r="R686" s="6">
        <f t="shared" si="41"/>
        <v>177.39259259259259</v>
      </c>
      <c r="S686" s="7" t="str">
        <f t="shared" si="42"/>
        <v>technology</v>
      </c>
      <c r="T686" t="str">
        <f t="shared" si="43"/>
        <v>wearables</v>
      </c>
      <c r="U686">
        <f>YEAR(Table1[[#This Row],[Date Created Conversion]])</f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1">
        <f>(((J687/60)/60)/24)+DATE(1970,1,1)+(-5/24)</f>
        <v>41971.658240740733</v>
      </c>
      <c r="L687" s="11">
        <f>(((I687/60)/60)/24)+DATE(1970,1,1)+(-5/24)</f>
        <v>42016.658240740733</v>
      </c>
      <c r="M687" t="b">
        <v>0</v>
      </c>
      <c r="N687">
        <v>10</v>
      </c>
      <c r="O687" t="b">
        <v>0</v>
      </c>
      <c r="P687" t="s">
        <v>8273</v>
      </c>
      <c r="Q687" s="5">
        <f t="shared" si="40"/>
        <v>0.27650000000000002</v>
      </c>
      <c r="R687" s="6">
        <f t="shared" si="41"/>
        <v>55.3</v>
      </c>
      <c r="S687" s="7" t="str">
        <f t="shared" si="42"/>
        <v>technology</v>
      </c>
      <c r="T687" t="str">
        <f t="shared" si="43"/>
        <v>wearables</v>
      </c>
      <c r="U687">
        <f>YEAR(Table1[[#This Row],[Date Created Conversion]])</f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1">
        <f>(((J688/60)/60)/24)+DATE(1970,1,1)+(-5/24)</f>
        <v>42189.464930555558</v>
      </c>
      <c r="L688" s="11">
        <f>(((I688/60)/60)/24)+DATE(1970,1,1)+(-5/24)</f>
        <v>42219.464930555558</v>
      </c>
      <c r="M688" t="b">
        <v>0</v>
      </c>
      <c r="N688">
        <v>0</v>
      </c>
      <c r="O688" t="b">
        <v>0</v>
      </c>
      <c r="P688" t="s">
        <v>8273</v>
      </c>
      <c r="Q688" s="5">
        <f t="shared" si="40"/>
        <v>0</v>
      </c>
      <c r="R688" s="6" t="e">
        <f t="shared" si="41"/>
        <v>#DIV/0!</v>
      </c>
      <c r="S688" s="7" t="str">
        <f t="shared" si="42"/>
        <v>technology</v>
      </c>
      <c r="T688" t="str">
        <f t="shared" si="43"/>
        <v>wearables</v>
      </c>
      <c r="U688">
        <f>YEAR(Table1[[#This Row],[Date Created Conversion]])</f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1">
        <f>(((J689/60)/60)/24)+DATE(1970,1,1)+(-5/24)</f>
        <v>42711.542280092595</v>
      </c>
      <c r="L689" s="11">
        <f>(((I689/60)/60)/24)+DATE(1970,1,1)+(-5/24)</f>
        <v>42771.542280092595</v>
      </c>
      <c r="M689" t="b">
        <v>0</v>
      </c>
      <c r="N689">
        <v>6</v>
      </c>
      <c r="O689" t="b">
        <v>0</v>
      </c>
      <c r="P689" t="s">
        <v>8273</v>
      </c>
      <c r="Q689" s="5">
        <f t="shared" si="40"/>
        <v>3.5499999999999997E-2</v>
      </c>
      <c r="R689" s="6">
        <f t="shared" si="41"/>
        <v>591.66666666666663</v>
      </c>
      <c r="S689" s="7" t="str">
        <f t="shared" si="42"/>
        <v>technology</v>
      </c>
      <c r="T689" t="str">
        <f t="shared" si="43"/>
        <v>wearables</v>
      </c>
      <c r="U689">
        <f>YEAR(Table1[[#This Row],[Date Created Conversion]])</f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1">
        <f>(((J690/60)/60)/24)+DATE(1970,1,1)+(-5/24)</f>
        <v>42261.896446759252</v>
      </c>
      <c r="L690" s="11">
        <f>(((I690/60)/60)/24)+DATE(1970,1,1)+(-5/24)</f>
        <v>42291.896446759252</v>
      </c>
      <c r="M690" t="b">
        <v>0</v>
      </c>
      <c r="N690">
        <v>36</v>
      </c>
      <c r="O690" t="b">
        <v>0</v>
      </c>
      <c r="P690" t="s">
        <v>8273</v>
      </c>
      <c r="Q690" s="5">
        <f t="shared" si="40"/>
        <v>0.72989999999999999</v>
      </c>
      <c r="R690" s="6">
        <f t="shared" si="41"/>
        <v>405.5</v>
      </c>
      <c r="S690" s="7" t="str">
        <f t="shared" si="42"/>
        <v>technology</v>
      </c>
      <c r="T690" t="str">
        <f t="shared" si="43"/>
        <v>wearables</v>
      </c>
      <c r="U690">
        <f>YEAR(Table1[[#This Row],[Date Created Conversion]])</f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1">
        <f>(((J691/60)/60)/24)+DATE(1970,1,1)+(-5/24)</f>
        <v>42675.459456018514</v>
      </c>
      <c r="L691" s="11">
        <f>(((I691/60)/60)/24)+DATE(1970,1,1)+(-5/24)</f>
        <v>42711.999305555553</v>
      </c>
      <c r="M691" t="b">
        <v>0</v>
      </c>
      <c r="N691">
        <v>336</v>
      </c>
      <c r="O691" t="b">
        <v>0</v>
      </c>
      <c r="P691" t="s">
        <v>8273</v>
      </c>
      <c r="Q691" s="5">
        <f t="shared" si="40"/>
        <v>0.57648750000000004</v>
      </c>
      <c r="R691" s="6">
        <f t="shared" si="41"/>
        <v>343.14732142857144</v>
      </c>
      <c r="S691" s="7" t="str">
        <f t="shared" si="42"/>
        <v>technology</v>
      </c>
      <c r="T691" t="str">
        <f t="shared" si="43"/>
        <v>wearables</v>
      </c>
      <c r="U691">
        <f>YEAR(Table1[[#This Row],[Date Created Conversion]])</f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1">
        <f>(((J692/60)/60)/24)+DATE(1970,1,1)+(-5/24)</f>
        <v>42579.426400462959</v>
      </c>
      <c r="L692" s="11">
        <f>(((I692/60)/60)/24)+DATE(1970,1,1)+(-5/24)</f>
        <v>42622.041666666664</v>
      </c>
      <c r="M692" t="b">
        <v>0</v>
      </c>
      <c r="N692">
        <v>34</v>
      </c>
      <c r="O692" t="b">
        <v>0</v>
      </c>
      <c r="P692" t="s">
        <v>8273</v>
      </c>
      <c r="Q692" s="5">
        <f t="shared" si="40"/>
        <v>0.1234</v>
      </c>
      <c r="R692" s="6">
        <f t="shared" si="41"/>
        <v>72.588235294117652</v>
      </c>
      <c r="S692" s="7" t="str">
        <f t="shared" si="42"/>
        <v>technology</v>
      </c>
      <c r="T692" t="str">
        <f t="shared" si="43"/>
        <v>wearables</v>
      </c>
      <c r="U692">
        <f>YEAR(Table1[[#This Row],[Date Created Conversion]])</f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1">
        <f>(((J693/60)/60)/24)+DATE(1970,1,1)+(-5/24)</f>
        <v>42157.819976851846</v>
      </c>
      <c r="L693" s="11">
        <f>(((I693/60)/60)/24)+DATE(1970,1,1)+(-5/24)</f>
        <v>42185.819976851846</v>
      </c>
      <c r="M693" t="b">
        <v>0</v>
      </c>
      <c r="N693">
        <v>10</v>
      </c>
      <c r="O693" t="b">
        <v>0</v>
      </c>
      <c r="P693" t="s">
        <v>8273</v>
      </c>
      <c r="Q693" s="5">
        <f t="shared" si="40"/>
        <v>5.1999999999999998E-3</v>
      </c>
      <c r="R693" s="6">
        <f t="shared" si="41"/>
        <v>26</v>
      </c>
      <c r="S693" s="7" t="str">
        <f t="shared" si="42"/>
        <v>technology</v>
      </c>
      <c r="T693" t="str">
        <f t="shared" si="43"/>
        <v>wearables</v>
      </c>
      <c r="U693">
        <f>YEAR(Table1[[#This Row],[Date Created Conversion]])</f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1">
        <f>(((J694/60)/60)/24)+DATE(1970,1,1)+(-5/24)</f>
        <v>42696.167395833334</v>
      </c>
      <c r="L694" s="11">
        <f>(((I694/60)/60)/24)+DATE(1970,1,1)+(-5/24)</f>
        <v>42726.167395833334</v>
      </c>
      <c r="M694" t="b">
        <v>0</v>
      </c>
      <c r="N694">
        <v>201</v>
      </c>
      <c r="O694" t="b">
        <v>0</v>
      </c>
      <c r="P694" t="s">
        <v>8273</v>
      </c>
      <c r="Q694" s="5">
        <f t="shared" si="40"/>
        <v>6.5299999999999997E-2</v>
      </c>
      <c r="R694" s="6">
        <f t="shared" si="41"/>
        <v>6.4975124378109452</v>
      </c>
      <c r="S694" s="7" t="str">
        <f t="shared" si="42"/>
        <v>technology</v>
      </c>
      <c r="T694" t="str">
        <f t="shared" si="43"/>
        <v>wearables</v>
      </c>
      <c r="U694">
        <f>YEAR(Table1[[#This Row],[Date Created Conversion]])</f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1">
        <f>(((J695/60)/60)/24)+DATE(1970,1,1)+(-5/24)</f>
        <v>42094.599849537037</v>
      </c>
      <c r="L695" s="11">
        <f>(((I695/60)/60)/24)+DATE(1970,1,1)+(-5/24)</f>
        <v>42124.599849537037</v>
      </c>
      <c r="M695" t="b">
        <v>0</v>
      </c>
      <c r="N695">
        <v>296</v>
      </c>
      <c r="O695" t="b">
        <v>0</v>
      </c>
      <c r="P695" t="s">
        <v>8273</v>
      </c>
      <c r="Q695" s="5">
        <f t="shared" si="40"/>
        <v>0.35338000000000003</v>
      </c>
      <c r="R695" s="6">
        <f t="shared" si="41"/>
        <v>119.38513513513513</v>
      </c>
      <c r="S695" s="7" t="str">
        <f t="shared" si="42"/>
        <v>technology</v>
      </c>
      <c r="T695" t="str">
        <f t="shared" si="43"/>
        <v>wearables</v>
      </c>
      <c r="U695">
        <f>YEAR(Table1[[#This Row],[Date Created Conversion]])</f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1">
        <f>(((J696/60)/60)/24)+DATE(1970,1,1)+(-5/24)</f>
        <v>42737.455543981479</v>
      </c>
      <c r="L696" s="11">
        <f>(((I696/60)/60)/24)+DATE(1970,1,1)+(-5/24)</f>
        <v>42767.455543981479</v>
      </c>
      <c r="M696" t="b">
        <v>0</v>
      </c>
      <c r="N696">
        <v>7</v>
      </c>
      <c r="O696" t="b">
        <v>0</v>
      </c>
      <c r="P696" t="s">
        <v>8273</v>
      </c>
      <c r="Q696" s="5">
        <f t="shared" si="40"/>
        <v>3.933333333333333E-3</v>
      </c>
      <c r="R696" s="6">
        <f t="shared" si="41"/>
        <v>84.285714285714292</v>
      </c>
      <c r="S696" s="7" t="str">
        <f t="shared" si="42"/>
        <v>technology</v>
      </c>
      <c r="T696" t="str">
        <f t="shared" si="43"/>
        <v>wearables</v>
      </c>
      <c r="U696">
        <f>YEAR(Table1[[#This Row],[Date Created Conversion]])</f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1">
        <f>(((J697/60)/60)/24)+DATE(1970,1,1)+(-5/24)</f>
        <v>41913.312731481477</v>
      </c>
      <c r="L697" s="11">
        <f>(((I697/60)/60)/24)+DATE(1970,1,1)+(-5/24)</f>
        <v>41943.312731481477</v>
      </c>
      <c r="M697" t="b">
        <v>0</v>
      </c>
      <c r="N697">
        <v>7</v>
      </c>
      <c r="O697" t="b">
        <v>0</v>
      </c>
      <c r="P697" t="s">
        <v>8273</v>
      </c>
      <c r="Q697" s="5">
        <f t="shared" si="40"/>
        <v>1.06E-2</v>
      </c>
      <c r="R697" s="6">
        <f t="shared" si="41"/>
        <v>90.857142857142861</v>
      </c>
      <c r="S697" s="7" t="str">
        <f t="shared" si="42"/>
        <v>technology</v>
      </c>
      <c r="T697" t="str">
        <f t="shared" si="43"/>
        <v>wearables</v>
      </c>
      <c r="U697">
        <f>YEAR(Table1[[#This Row],[Date Created Conversion]])</f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1">
        <f>(((J698/60)/60)/24)+DATE(1970,1,1)+(-5/24)</f>
        <v>41815.718773148146</v>
      </c>
      <c r="L698" s="11">
        <f>(((I698/60)/60)/24)+DATE(1970,1,1)+(-5/24)</f>
        <v>41845.718773148146</v>
      </c>
      <c r="M698" t="b">
        <v>0</v>
      </c>
      <c r="N698">
        <v>1</v>
      </c>
      <c r="O698" t="b">
        <v>0</v>
      </c>
      <c r="P698" t="s">
        <v>8273</v>
      </c>
      <c r="Q698" s="5">
        <f t="shared" si="40"/>
        <v>5.7142857142857145E-6</v>
      </c>
      <c r="R698" s="6">
        <f t="shared" si="41"/>
        <v>1</v>
      </c>
      <c r="S698" s="7" t="str">
        <f t="shared" si="42"/>
        <v>technology</v>
      </c>
      <c r="T698" t="str">
        <f t="shared" si="43"/>
        <v>wearables</v>
      </c>
      <c r="U698">
        <f>YEAR(Table1[[#This Row],[Date Created Conversion]])</f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1">
        <f>(((J699/60)/60)/24)+DATE(1970,1,1)+(-5/24)</f>
        <v>42388.314687500002</v>
      </c>
      <c r="L699" s="11">
        <f>(((I699/60)/60)/24)+DATE(1970,1,1)+(-5/24)</f>
        <v>42403.314687500002</v>
      </c>
      <c r="M699" t="b">
        <v>0</v>
      </c>
      <c r="N699">
        <v>114</v>
      </c>
      <c r="O699" t="b">
        <v>0</v>
      </c>
      <c r="P699" t="s">
        <v>8273</v>
      </c>
      <c r="Q699" s="5">
        <f t="shared" si="40"/>
        <v>0.46379999999999999</v>
      </c>
      <c r="R699" s="6">
        <f t="shared" si="41"/>
        <v>20.342105263157894</v>
      </c>
      <c r="S699" s="7" t="str">
        <f t="shared" si="42"/>
        <v>technology</v>
      </c>
      <c r="T699" t="str">
        <f t="shared" si="43"/>
        <v>wearables</v>
      </c>
      <c r="U699">
        <f>YEAR(Table1[[#This Row],[Date Created Conversion]])</f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1">
        <f>(((J700/60)/60)/24)+DATE(1970,1,1)+(-5/24)</f>
        <v>41866.72274305555</v>
      </c>
      <c r="L700" s="11">
        <f>(((I700/60)/60)/24)+DATE(1970,1,1)+(-5/24)</f>
        <v>41899.875</v>
      </c>
      <c r="M700" t="b">
        <v>0</v>
      </c>
      <c r="N700">
        <v>29</v>
      </c>
      <c r="O700" t="b">
        <v>0</v>
      </c>
      <c r="P700" t="s">
        <v>8273</v>
      </c>
      <c r="Q700" s="5">
        <f t="shared" si="40"/>
        <v>0.15390000000000001</v>
      </c>
      <c r="R700" s="6">
        <f t="shared" si="41"/>
        <v>530.68965517241384</v>
      </c>
      <c r="S700" s="7" t="str">
        <f t="shared" si="42"/>
        <v>technology</v>
      </c>
      <c r="T700" t="str">
        <f t="shared" si="43"/>
        <v>wearables</v>
      </c>
      <c r="U700">
        <f>YEAR(Table1[[#This Row],[Date Created Conversion]])</f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1">
        <f>(((J701/60)/60)/24)+DATE(1970,1,1)+(-5/24)</f>
        <v>41563.277175925927</v>
      </c>
      <c r="L701" s="11">
        <f>(((I701/60)/60)/24)+DATE(1970,1,1)+(-5/24)</f>
        <v>41600.458333333328</v>
      </c>
      <c r="M701" t="b">
        <v>0</v>
      </c>
      <c r="N701">
        <v>890</v>
      </c>
      <c r="O701" t="b">
        <v>0</v>
      </c>
      <c r="P701" t="s">
        <v>8273</v>
      </c>
      <c r="Q701" s="5">
        <f t="shared" si="40"/>
        <v>0.824221076923077</v>
      </c>
      <c r="R701" s="6">
        <f t="shared" si="41"/>
        <v>120.39184269662923</v>
      </c>
      <c r="S701" s="7" t="str">
        <f t="shared" si="42"/>
        <v>technology</v>
      </c>
      <c r="T701" t="str">
        <f t="shared" si="43"/>
        <v>wearables</v>
      </c>
      <c r="U701">
        <f>YEAR(Table1[[#This Row],[Date Created Conversion]])</f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1">
        <f>(((J702/60)/60)/24)+DATE(1970,1,1)+(-5/24)</f>
        <v>42715.480104166665</v>
      </c>
      <c r="L702" s="11">
        <f>(((I702/60)/60)/24)+DATE(1970,1,1)+(-5/24)</f>
        <v>42745.480104166665</v>
      </c>
      <c r="M702" t="b">
        <v>0</v>
      </c>
      <c r="N702">
        <v>31</v>
      </c>
      <c r="O702" t="b">
        <v>0</v>
      </c>
      <c r="P702" t="s">
        <v>8273</v>
      </c>
      <c r="Q702" s="5">
        <f t="shared" si="40"/>
        <v>2.6866666666666667E-2</v>
      </c>
      <c r="R702" s="6">
        <f t="shared" si="41"/>
        <v>13</v>
      </c>
      <c r="S702" s="7" t="str">
        <f t="shared" si="42"/>
        <v>technology</v>
      </c>
      <c r="T702" t="str">
        <f t="shared" si="43"/>
        <v>wearables</v>
      </c>
      <c r="U702">
        <f>YEAR(Table1[[#This Row],[Date Created Conversion]])</f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1">
        <f>(((J703/60)/60)/24)+DATE(1970,1,1)+(-5/24)</f>
        <v>41813.454629629625</v>
      </c>
      <c r="L703" s="11">
        <f>(((I703/60)/60)/24)+DATE(1970,1,1)+(-5/24)</f>
        <v>41843.454629629625</v>
      </c>
      <c r="M703" t="b">
        <v>0</v>
      </c>
      <c r="N703">
        <v>21</v>
      </c>
      <c r="O703" t="b">
        <v>0</v>
      </c>
      <c r="P703" t="s">
        <v>8273</v>
      </c>
      <c r="Q703" s="5">
        <f t="shared" si="40"/>
        <v>0.26600000000000001</v>
      </c>
      <c r="R703" s="6">
        <f t="shared" si="41"/>
        <v>291.33333333333331</v>
      </c>
      <c r="S703" s="7" t="str">
        <f t="shared" si="42"/>
        <v>technology</v>
      </c>
      <c r="T703" t="str">
        <f t="shared" si="43"/>
        <v>wearables</v>
      </c>
      <c r="U703">
        <f>YEAR(Table1[[#This Row],[Date Created Conversion]])</f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1">
        <f>(((J704/60)/60)/24)+DATE(1970,1,1)+(-5/24)</f>
        <v>42668.518368055556</v>
      </c>
      <c r="L704" s="11">
        <f>(((I704/60)/60)/24)+DATE(1970,1,1)+(-5/24)</f>
        <v>42698.560034722213</v>
      </c>
      <c r="M704" t="b">
        <v>0</v>
      </c>
      <c r="N704">
        <v>37</v>
      </c>
      <c r="O704" t="b">
        <v>0</v>
      </c>
      <c r="P704" t="s">
        <v>8273</v>
      </c>
      <c r="Q704" s="5">
        <f t="shared" si="40"/>
        <v>0.30813400000000002</v>
      </c>
      <c r="R704" s="6">
        <f t="shared" si="41"/>
        <v>124.9191891891892</v>
      </c>
      <c r="S704" s="7" t="str">
        <f t="shared" si="42"/>
        <v>technology</v>
      </c>
      <c r="T704" t="str">
        <f t="shared" si="43"/>
        <v>wearables</v>
      </c>
      <c r="U704">
        <f>YEAR(Table1[[#This Row],[Date Created Conversion]])</f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1">
        <f>(((J705/60)/60)/24)+DATE(1970,1,1)+(-5/24)</f>
        <v>42711.742465277777</v>
      </c>
      <c r="L705" s="11">
        <f>(((I705/60)/60)/24)+DATE(1970,1,1)+(-5/24)</f>
        <v>42766.772222222215</v>
      </c>
      <c r="M705" t="b">
        <v>0</v>
      </c>
      <c r="N705">
        <v>7</v>
      </c>
      <c r="O705" t="b">
        <v>0</v>
      </c>
      <c r="P705" t="s">
        <v>8273</v>
      </c>
      <c r="Q705" s="5">
        <f t="shared" si="40"/>
        <v>5.5800000000000002E-2</v>
      </c>
      <c r="R705" s="6">
        <f t="shared" si="41"/>
        <v>119.57142857142857</v>
      </c>
      <c r="S705" s="7" t="str">
        <f t="shared" si="42"/>
        <v>technology</v>
      </c>
      <c r="T705" t="str">
        <f t="shared" si="43"/>
        <v>wearables</v>
      </c>
      <c r="U705">
        <f>YEAR(Table1[[#This Row],[Date Created Conversion]])</f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1">
        <f>(((J706/60)/60)/24)+DATE(1970,1,1)+(-5/24)</f>
        <v>42725.984583333331</v>
      </c>
      <c r="L706" s="11">
        <f>(((I706/60)/60)/24)+DATE(1970,1,1)+(-5/24)</f>
        <v>42785.984583333331</v>
      </c>
      <c r="M706" t="b">
        <v>0</v>
      </c>
      <c r="N706">
        <v>4</v>
      </c>
      <c r="O706" t="b">
        <v>0</v>
      </c>
      <c r="P706" t="s">
        <v>8273</v>
      </c>
      <c r="Q706" s="5">
        <f t="shared" si="40"/>
        <v>8.7454545454545458E-3</v>
      </c>
      <c r="R706" s="6">
        <f t="shared" si="41"/>
        <v>120.25</v>
      </c>
      <c r="S706" s="7" t="str">
        <f t="shared" si="42"/>
        <v>technology</v>
      </c>
      <c r="T706" t="str">
        <f t="shared" si="43"/>
        <v>wearables</v>
      </c>
      <c r="U706">
        <f>YEAR(Table1[[#This Row],[Date Created Conversion]])</f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1">
        <f>(((J707/60)/60)/24)+DATE(1970,1,1)+(-5/24)</f>
        <v>42726.283310185179</v>
      </c>
      <c r="L707" s="11">
        <f>(((I707/60)/60)/24)+DATE(1970,1,1)+(-5/24)</f>
        <v>42756.283310185179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44">E707/D707</f>
        <v>9.7699999999999992E-3</v>
      </c>
      <c r="R707" s="6">
        <f t="shared" ref="R707:R770" si="45">E707/N707</f>
        <v>195.4</v>
      </c>
      <c r="S707" s="7" t="str">
        <f t="shared" ref="S707:S770" si="46">LEFT(P707, SEARCH("/",P707,1)-1)</f>
        <v>technology</v>
      </c>
      <c r="T707" t="str">
        <f t="shared" ref="T707:T770" si="47">RIGHT(P707,LEN(P707)-SEARCH("/",P707,1))</f>
        <v>wearables</v>
      </c>
      <c r="U707">
        <f>YEAR(Table1[[#This Row],[Date Created Conversion]])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1">
        <f>(((J708/60)/60)/24)+DATE(1970,1,1)+(-5/24)</f>
        <v>42676.786840277775</v>
      </c>
      <c r="L708" s="11">
        <f>(((I708/60)/60)/24)+DATE(1970,1,1)+(-5/24)</f>
        <v>42718.568749999999</v>
      </c>
      <c r="M708" t="b">
        <v>0</v>
      </c>
      <c r="N708">
        <v>0</v>
      </c>
      <c r="O708" t="b">
        <v>0</v>
      </c>
      <c r="P708" t="s">
        <v>8273</v>
      </c>
      <c r="Q708" s="5">
        <f t="shared" si="44"/>
        <v>0</v>
      </c>
      <c r="R708" s="6" t="e">
        <f t="shared" si="45"/>
        <v>#DIV/0!</v>
      </c>
      <c r="S708" s="7" t="str">
        <f t="shared" si="46"/>
        <v>technology</v>
      </c>
      <c r="T708" t="str">
        <f t="shared" si="47"/>
        <v>wearables</v>
      </c>
      <c r="U708">
        <f>YEAR(Table1[[#This Row],[Date Created Conversion]])</f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1">
        <f>(((J709/60)/60)/24)+DATE(1970,1,1)+(-5/24)</f>
        <v>42696.45517361111</v>
      </c>
      <c r="L709" s="11">
        <f>(((I709/60)/60)/24)+DATE(1970,1,1)+(-5/24)</f>
        <v>42736.45517361111</v>
      </c>
      <c r="M709" t="b">
        <v>0</v>
      </c>
      <c r="N709">
        <v>456</v>
      </c>
      <c r="O709" t="b">
        <v>0</v>
      </c>
      <c r="P709" t="s">
        <v>8273</v>
      </c>
      <c r="Q709" s="5">
        <f t="shared" si="44"/>
        <v>0.78927352941176465</v>
      </c>
      <c r="R709" s="6">
        <f t="shared" si="45"/>
        <v>117.69868421052631</v>
      </c>
      <c r="S709" s="7" t="str">
        <f t="shared" si="46"/>
        <v>technology</v>
      </c>
      <c r="T709" t="str">
        <f t="shared" si="47"/>
        <v>wearables</v>
      </c>
      <c r="U709">
        <f>YEAR(Table1[[#This Row],[Date Created Conversion]])</f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1">
        <f>(((J710/60)/60)/24)+DATE(1970,1,1)+(-5/24)</f>
        <v>41835.372685185182</v>
      </c>
      <c r="L710" s="11">
        <f>(((I710/60)/60)/24)+DATE(1970,1,1)+(-5/24)</f>
        <v>41895.372685185182</v>
      </c>
      <c r="M710" t="b">
        <v>0</v>
      </c>
      <c r="N710">
        <v>369</v>
      </c>
      <c r="O710" t="b">
        <v>0</v>
      </c>
      <c r="P710" t="s">
        <v>8273</v>
      </c>
      <c r="Q710" s="5">
        <f t="shared" si="44"/>
        <v>0.22092500000000001</v>
      </c>
      <c r="R710" s="6">
        <f t="shared" si="45"/>
        <v>23.948509485094849</v>
      </c>
      <c r="S710" s="7" t="str">
        <f t="shared" si="46"/>
        <v>technology</v>
      </c>
      <c r="T710" t="str">
        <f t="shared" si="47"/>
        <v>wearables</v>
      </c>
      <c r="U710">
        <f>YEAR(Table1[[#This Row],[Date Created Conversion]])</f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1">
        <f>(((J711/60)/60)/24)+DATE(1970,1,1)+(-5/24)</f>
        <v>41947.832858796297</v>
      </c>
      <c r="L711" s="11">
        <f>(((I711/60)/60)/24)+DATE(1970,1,1)+(-5/24)</f>
        <v>41977.832858796297</v>
      </c>
      <c r="M711" t="b">
        <v>0</v>
      </c>
      <c r="N711">
        <v>2</v>
      </c>
      <c r="O711" t="b">
        <v>0</v>
      </c>
      <c r="P711" t="s">
        <v>8273</v>
      </c>
      <c r="Q711" s="5">
        <f t="shared" si="44"/>
        <v>4.0666666666666663E-3</v>
      </c>
      <c r="R711" s="6">
        <f t="shared" si="45"/>
        <v>30.5</v>
      </c>
      <c r="S711" s="7" t="str">
        <f t="shared" si="46"/>
        <v>technology</v>
      </c>
      <c r="T711" t="str">
        <f t="shared" si="47"/>
        <v>wearables</v>
      </c>
      <c r="U711">
        <f>YEAR(Table1[[#This Row],[Date Created Conversion]])</f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1">
        <f>(((J712/60)/60)/24)+DATE(1970,1,1)+(-5/24)</f>
        <v>41837.776643518519</v>
      </c>
      <c r="L712" s="11">
        <f>(((I712/60)/60)/24)+DATE(1970,1,1)+(-5/24)</f>
        <v>41870.822222222218</v>
      </c>
      <c r="M712" t="b">
        <v>0</v>
      </c>
      <c r="N712">
        <v>0</v>
      </c>
      <c r="O712" t="b">
        <v>0</v>
      </c>
      <c r="P712" t="s">
        <v>8273</v>
      </c>
      <c r="Q712" s="5">
        <f t="shared" si="44"/>
        <v>0</v>
      </c>
      <c r="R712" s="6" t="e">
        <f t="shared" si="45"/>
        <v>#DIV/0!</v>
      </c>
      <c r="S712" s="7" t="str">
        <f t="shared" si="46"/>
        <v>technology</v>
      </c>
      <c r="T712" t="str">
        <f t="shared" si="47"/>
        <v>wearables</v>
      </c>
      <c r="U712">
        <f>YEAR(Table1[[#This Row],[Date Created Conversion]])</f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1">
        <f>(((J713/60)/60)/24)+DATE(1970,1,1)+(-5/24)</f>
        <v>42678.250787037039</v>
      </c>
      <c r="L713" s="11">
        <f>(((I713/60)/60)/24)+DATE(1970,1,1)+(-5/24)</f>
        <v>42718.292453703696</v>
      </c>
      <c r="M713" t="b">
        <v>0</v>
      </c>
      <c r="N713">
        <v>338</v>
      </c>
      <c r="O713" t="b">
        <v>0</v>
      </c>
      <c r="P713" t="s">
        <v>8273</v>
      </c>
      <c r="Q713" s="5">
        <f t="shared" si="44"/>
        <v>0.33790999999999999</v>
      </c>
      <c r="R713" s="6">
        <f t="shared" si="45"/>
        <v>99.973372781065095</v>
      </c>
      <c r="S713" s="7" t="str">
        <f t="shared" si="46"/>
        <v>technology</v>
      </c>
      <c r="T713" t="str">
        <f t="shared" si="47"/>
        <v>wearables</v>
      </c>
      <c r="U713">
        <f>YEAR(Table1[[#This Row],[Date Created Conversion]])</f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1">
        <f>(((J714/60)/60)/24)+DATE(1970,1,1)+(-5/24)</f>
        <v>42384.472592592596</v>
      </c>
      <c r="L714" s="11">
        <f>(((I714/60)/60)/24)+DATE(1970,1,1)+(-5/24)</f>
        <v>42414.472592592596</v>
      </c>
      <c r="M714" t="b">
        <v>0</v>
      </c>
      <c r="N714">
        <v>4</v>
      </c>
      <c r="O714" t="b">
        <v>0</v>
      </c>
      <c r="P714" t="s">
        <v>8273</v>
      </c>
      <c r="Q714" s="5">
        <f t="shared" si="44"/>
        <v>2.1649484536082476E-3</v>
      </c>
      <c r="R714" s="6">
        <f t="shared" si="45"/>
        <v>26.25</v>
      </c>
      <c r="S714" s="7" t="str">
        <f t="shared" si="46"/>
        <v>technology</v>
      </c>
      <c r="T714" t="str">
        <f t="shared" si="47"/>
        <v>wearables</v>
      </c>
      <c r="U714">
        <f>YEAR(Table1[[#This Row],[Date Created Conversion]])</f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1">
        <f>(((J715/60)/60)/24)+DATE(1970,1,1)+(-5/24)</f>
        <v>42496.320972222216</v>
      </c>
      <c r="L715" s="11">
        <f>(((I715/60)/60)/24)+DATE(1970,1,1)+(-5/24)</f>
        <v>42526.320972222216</v>
      </c>
      <c r="M715" t="b">
        <v>0</v>
      </c>
      <c r="N715">
        <v>1</v>
      </c>
      <c r="O715" t="b">
        <v>0</v>
      </c>
      <c r="P715" t="s">
        <v>8273</v>
      </c>
      <c r="Q715" s="5">
        <f t="shared" si="44"/>
        <v>7.9600000000000001E-3</v>
      </c>
      <c r="R715" s="6">
        <f t="shared" si="45"/>
        <v>199</v>
      </c>
      <c r="S715" s="7" t="str">
        <f t="shared" si="46"/>
        <v>technology</v>
      </c>
      <c r="T715" t="str">
        <f t="shared" si="47"/>
        <v>wearables</v>
      </c>
      <c r="U715">
        <f>YEAR(Table1[[#This Row],[Date Created Conversion]])</f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1">
        <f>(((J716/60)/60)/24)+DATE(1970,1,1)+(-5/24)</f>
        <v>42734.579652777778</v>
      </c>
      <c r="L716" s="11">
        <f>(((I716/60)/60)/24)+DATE(1970,1,1)+(-5/24)</f>
        <v>42794.579652777778</v>
      </c>
      <c r="M716" t="b">
        <v>0</v>
      </c>
      <c r="N716">
        <v>28</v>
      </c>
      <c r="O716" t="b">
        <v>0</v>
      </c>
      <c r="P716" t="s">
        <v>8273</v>
      </c>
      <c r="Q716" s="5">
        <f t="shared" si="44"/>
        <v>0.14993333333333334</v>
      </c>
      <c r="R716" s="6">
        <f t="shared" si="45"/>
        <v>80.321428571428569</v>
      </c>
      <c r="S716" s="7" t="str">
        <f t="shared" si="46"/>
        <v>technology</v>
      </c>
      <c r="T716" t="str">
        <f t="shared" si="47"/>
        <v>wearables</v>
      </c>
      <c r="U716">
        <f>YEAR(Table1[[#This Row],[Date Created Conversion]])</f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1">
        <f>(((J717/60)/60)/24)+DATE(1970,1,1)+(-5/24)</f>
        <v>42272.8824074074</v>
      </c>
      <c r="L717" s="11">
        <f>(((I717/60)/60)/24)+DATE(1970,1,1)+(-5/24)</f>
        <v>42312.924074074072</v>
      </c>
      <c r="M717" t="b">
        <v>0</v>
      </c>
      <c r="N717">
        <v>12</v>
      </c>
      <c r="O717" t="b">
        <v>0</v>
      </c>
      <c r="P717" t="s">
        <v>8273</v>
      </c>
      <c r="Q717" s="5">
        <f t="shared" si="44"/>
        <v>5.0509090909090906E-2</v>
      </c>
      <c r="R717" s="6">
        <f t="shared" si="45"/>
        <v>115.75</v>
      </c>
      <c r="S717" s="7" t="str">
        <f t="shared" si="46"/>
        <v>technology</v>
      </c>
      <c r="T717" t="str">
        <f t="shared" si="47"/>
        <v>wearables</v>
      </c>
      <c r="U717">
        <f>YEAR(Table1[[#This Row],[Date Created Conversion]])</f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1">
        <f>(((J718/60)/60)/24)+DATE(1970,1,1)+(-5/24)</f>
        <v>41940.450312499997</v>
      </c>
      <c r="L718" s="11">
        <f>(((I718/60)/60)/24)+DATE(1970,1,1)+(-5/24)</f>
        <v>41973.791666666664</v>
      </c>
      <c r="M718" t="b">
        <v>0</v>
      </c>
      <c r="N718">
        <v>16</v>
      </c>
      <c r="O718" t="b">
        <v>0</v>
      </c>
      <c r="P718" t="s">
        <v>8273</v>
      </c>
      <c r="Q718" s="5">
        <f t="shared" si="44"/>
        <v>0.10214285714285715</v>
      </c>
      <c r="R718" s="6">
        <f t="shared" si="45"/>
        <v>44.6875</v>
      </c>
      <c r="S718" s="7" t="str">
        <f t="shared" si="46"/>
        <v>technology</v>
      </c>
      <c r="T718" t="str">
        <f t="shared" si="47"/>
        <v>wearables</v>
      </c>
      <c r="U718">
        <f>YEAR(Table1[[#This Row],[Date Created Conversion]])</f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1">
        <f>(((J719/60)/60)/24)+DATE(1970,1,1)+(-5/24)</f>
        <v>41857.645856481482</v>
      </c>
      <c r="L719" s="11">
        <f>(((I719/60)/60)/24)+DATE(1970,1,1)+(-5/24)</f>
        <v>41887.645856481482</v>
      </c>
      <c r="M719" t="b">
        <v>0</v>
      </c>
      <c r="N719">
        <v>4</v>
      </c>
      <c r="O719" t="b">
        <v>0</v>
      </c>
      <c r="P719" t="s">
        <v>8273</v>
      </c>
      <c r="Q719" s="5">
        <f t="shared" si="44"/>
        <v>3.0500000000000002E-3</v>
      </c>
      <c r="R719" s="6">
        <f t="shared" si="45"/>
        <v>76.25</v>
      </c>
      <c r="S719" s="7" t="str">
        <f t="shared" si="46"/>
        <v>technology</v>
      </c>
      <c r="T719" t="str">
        <f t="shared" si="47"/>
        <v>wearables</v>
      </c>
      <c r="U719">
        <f>YEAR(Table1[[#This Row],[Date Created Conversion]])</f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1">
        <f>(((J720/60)/60)/24)+DATE(1970,1,1)+(-5/24)</f>
        <v>42752.637118055551</v>
      </c>
      <c r="L720" s="11">
        <f>(((I720/60)/60)/24)+DATE(1970,1,1)+(-5/24)</f>
        <v>42784.040972222218</v>
      </c>
      <c r="M720" t="b">
        <v>0</v>
      </c>
      <c r="N720">
        <v>4</v>
      </c>
      <c r="O720" t="b">
        <v>0</v>
      </c>
      <c r="P720" t="s">
        <v>8273</v>
      </c>
      <c r="Q720" s="5">
        <f t="shared" si="44"/>
        <v>7.4999999999999997E-3</v>
      </c>
      <c r="R720" s="6">
        <f t="shared" si="45"/>
        <v>22.5</v>
      </c>
      <c r="S720" s="7" t="str">
        <f t="shared" si="46"/>
        <v>technology</v>
      </c>
      <c r="T720" t="str">
        <f t="shared" si="47"/>
        <v>wearables</v>
      </c>
      <c r="U720">
        <f>YEAR(Table1[[#This Row],[Date Created Conversion]])</f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1">
        <f>(((J721/60)/60)/24)+DATE(1970,1,1)+(-5/24)</f>
        <v>42408.83189814815</v>
      </c>
      <c r="L721" s="11">
        <f>(((I721/60)/60)/24)+DATE(1970,1,1)+(-5/24)</f>
        <v>42422.83189814815</v>
      </c>
      <c r="M721" t="b">
        <v>0</v>
      </c>
      <c r="N721">
        <v>10</v>
      </c>
      <c r="O721" t="b">
        <v>0</v>
      </c>
      <c r="P721" t="s">
        <v>8273</v>
      </c>
      <c r="Q721" s="5">
        <f t="shared" si="44"/>
        <v>1.2933333333333333E-2</v>
      </c>
      <c r="R721" s="6">
        <f t="shared" si="45"/>
        <v>19.399999999999999</v>
      </c>
      <c r="S721" s="7" t="str">
        <f t="shared" si="46"/>
        <v>technology</v>
      </c>
      <c r="T721" t="str">
        <f t="shared" si="47"/>
        <v>wearables</v>
      </c>
      <c r="U721">
        <f>YEAR(Table1[[#This Row],[Date Created Conversion]])</f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1">
        <f>(((J722/60)/60)/24)+DATE(1970,1,1)+(-5/24)</f>
        <v>40909.440868055557</v>
      </c>
      <c r="L722" s="11">
        <f>(((I722/60)/60)/24)+DATE(1970,1,1)+(-5/24)</f>
        <v>40937.440868055557</v>
      </c>
      <c r="M722" t="b">
        <v>0</v>
      </c>
      <c r="N722">
        <v>41</v>
      </c>
      <c r="O722" t="b">
        <v>1</v>
      </c>
      <c r="P722" t="s">
        <v>8274</v>
      </c>
      <c r="Q722" s="5">
        <f t="shared" si="44"/>
        <v>1.4394736842105262</v>
      </c>
      <c r="R722" s="6">
        <f t="shared" si="45"/>
        <v>66.707317073170728</v>
      </c>
      <c r="S722" s="7" t="str">
        <f t="shared" si="46"/>
        <v>publishing</v>
      </c>
      <c r="T722" t="str">
        <f t="shared" si="47"/>
        <v>nonfiction</v>
      </c>
      <c r="U722">
        <f>YEAR(Table1[[#This Row],[Date Created Conversion]])</f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1">
        <f>(((J723/60)/60)/24)+DATE(1970,1,1)+(-5/24)</f>
        <v>41807.363506944443</v>
      </c>
      <c r="L723" s="11">
        <f>(((I723/60)/60)/24)+DATE(1970,1,1)+(-5/24)</f>
        <v>41852.363506944443</v>
      </c>
      <c r="M723" t="b">
        <v>0</v>
      </c>
      <c r="N723">
        <v>119</v>
      </c>
      <c r="O723" t="b">
        <v>1</v>
      </c>
      <c r="P723" t="s">
        <v>8274</v>
      </c>
      <c r="Q723" s="5">
        <f t="shared" si="44"/>
        <v>1.2210975609756098</v>
      </c>
      <c r="R723" s="6">
        <f t="shared" si="45"/>
        <v>84.142857142857139</v>
      </c>
      <c r="S723" s="7" t="str">
        <f t="shared" si="46"/>
        <v>publishing</v>
      </c>
      <c r="T723" t="str">
        <f t="shared" si="47"/>
        <v>nonfiction</v>
      </c>
      <c r="U723">
        <f>YEAR(Table1[[#This Row],[Date Created Conversion]])</f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1">
        <f>(((J724/60)/60)/24)+DATE(1970,1,1)+(-5/24)</f>
        <v>40977.596967592588</v>
      </c>
      <c r="L724" s="11">
        <f>(((I724/60)/60)/24)+DATE(1970,1,1)+(-5/24)</f>
        <v>41007.555300925924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44"/>
        <v>1.3202400000000001</v>
      </c>
      <c r="R724" s="6">
        <f t="shared" si="45"/>
        <v>215.72549019607843</v>
      </c>
      <c r="S724" s="7" t="str">
        <f t="shared" si="46"/>
        <v>publishing</v>
      </c>
      <c r="T724" t="str">
        <f t="shared" si="47"/>
        <v>nonfiction</v>
      </c>
      <c r="U724">
        <f>YEAR(Table1[[#This Row],[Date Created Conversion]])</f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1">
        <f>(((J725/60)/60)/24)+DATE(1970,1,1)+(-5/24)</f>
        <v>42184.608206018522</v>
      </c>
      <c r="L725" s="11">
        <f>(((I725/60)/60)/24)+DATE(1970,1,1)+(-5/24)</f>
        <v>42214.957638888889</v>
      </c>
      <c r="M725" t="b">
        <v>0</v>
      </c>
      <c r="N725">
        <v>100</v>
      </c>
      <c r="O725" t="b">
        <v>1</v>
      </c>
      <c r="P725" t="s">
        <v>8274</v>
      </c>
      <c r="Q725" s="5">
        <f t="shared" si="44"/>
        <v>1.0938000000000001</v>
      </c>
      <c r="R725" s="6">
        <f t="shared" si="45"/>
        <v>54.69</v>
      </c>
      <c r="S725" s="7" t="str">
        <f t="shared" si="46"/>
        <v>publishing</v>
      </c>
      <c r="T725" t="str">
        <f t="shared" si="47"/>
        <v>nonfiction</v>
      </c>
      <c r="U725">
        <f>YEAR(Table1[[#This Row],[Date Created Conversion]])</f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1">
        <f>(((J726/60)/60)/24)+DATE(1970,1,1)+(-5/24)</f>
        <v>40694.430127314808</v>
      </c>
      <c r="L726" s="11">
        <f>(((I726/60)/60)/24)+DATE(1970,1,1)+(-5/24)</f>
        <v>40724.430127314808</v>
      </c>
      <c r="M726" t="b">
        <v>0</v>
      </c>
      <c r="N726">
        <v>143</v>
      </c>
      <c r="O726" t="b">
        <v>1</v>
      </c>
      <c r="P726" t="s">
        <v>8274</v>
      </c>
      <c r="Q726" s="5">
        <f t="shared" si="44"/>
        <v>1.0547157142857144</v>
      </c>
      <c r="R726" s="6">
        <f t="shared" si="45"/>
        <v>51.62944055944056</v>
      </c>
      <c r="S726" s="7" t="str">
        <f t="shared" si="46"/>
        <v>publishing</v>
      </c>
      <c r="T726" t="str">
        <f t="shared" si="47"/>
        <v>nonfiction</v>
      </c>
      <c r="U726">
        <f>YEAR(Table1[[#This Row],[Date Created Conversion]])</f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1">
        <f>(((J727/60)/60)/24)+DATE(1970,1,1)+(-5/24)</f>
        <v>42321.417962962958</v>
      </c>
      <c r="L727" s="11">
        <f>(((I727/60)/60)/24)+DATE(1970,1,1)+(-5/24)</f>
        <v>42351.417962962958</v>
      </c>
      <c r="M727" t="b">
        <v>0</v>
      </c>
      <c r="N727">
        <v>140</v>
      </c>
      <c r="O727" t="b">
        <v>1</v>
      </c>
      <c r="P727" t="s">
        <v>8274</v>
      </c>
      <c r="Q727" s="5">
        <f t="shared" si="44"/>
        <v>1.0035000000000001</v>
      </c>
      <c r="R727" s="6">
        <f t="shared" si="45"/>
        <v>143.35714285714286</v>
      </c>
      <c r="S727" s="7" t="str">
        <f t="shared" si="46"/>
        <v>publishing</v>
      </c>
      <c r="T727" t="str">
        <f t="shared" si="47"/>
        <v>nonfiction</v>
      </c>
      <c r="U727">
        <f>YEAR(Table1[[#This Row],[Date Created Conversion]])</f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1">
        <f>(((J728/60)/60)/24)+DATE(1970,1,1)+(-5/24)</f>
        <v>41345.834340277775</v>
      </c>
      <c r="L728" s="11">
        <f>(((I728/60)/60)/24)+DATE(1970,1,1)+(-5/24)</f>
        <v>41375.834340277775</v>
      </c>
      <c r="M728" t="b">
        <v>0</v>
      </c>
      <c r="N728">
        <v>35</v>
      </c>
      <c r="O728" t="b">
        <v>1</v>
      </c>
      <c r="P728" t="s">
        <v>8274</v>
      </c>
      <c r="Q728" s="5">
        <f t="shared" si="44"/>
        <v>1.014</v>
      </c>
      <c r="R728" s="6">
        <f t="shared" si="45"/>
        <v>72.428571428571431</v>
      </c>
      <c r="S728" s="7" t="str">
        <f t="shared" si="46"/>
        <v>publishing</v>
      </c>
      <c r="T728" t="str">
        <f t="shared" si="47"/>
        <v>nonfiction</v>
      </c>
      <c r="U728">
        <f>YEAR(Table1[[#This Row],[Date Created Conversion]])</f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1">
        <f>(((J729/60)/60)/24)+DATE(1970,1,1)+(-5/24)</f>
        <v>41246.811909722215</v>
      </c>
      <c r="L729" s="11">
        <f>(((I729/60)/60)/24)+DATE(1970,1,1)+(-5/24)</f>
        <v>41288.680555555555</v>
      </c>
      <c r="M729" t="b">
        <v>0</v>
      </c>
      <c r="N729">
        <v>149</v>
      </c>
      <c r="O729" t="b">
        <v>1</v>
      </c>
      <c r="P729" t="s">
        <v>8274</v>
      </c>
      <c r="Q729" s="5">
        <f t="shared" si="44"/>
        <v>1.5551428571428572</v>
      </c>
      <c r="R729" s="6">
        <f t="shared" si="45"/>
        <v>36.530201342281877</v>
      </c>
      <c r="S729" s="7" t="str">
        <f t="shared" si="46"/>
        <v>publishing</v>
      </c>
      <c r="T729" t="str">
        <f t="shared" si="47"/>
        <v>nonfiction</v>
      </c>
      <c r="U729">
        <f>YEAR(Table1[[#This Row],[Date Created Conversion]])</f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1">
        <f>(((J730/60)/60)/24)+DATE(1970,1,1)+(-5/24)</f>
        <v>40731.629131944443</v>
      </c>
      <c r="L730" s="11">
        <f>(((I730/60)/60)/24)+DATE(1970,1,1)+(-5/24)</f>
        <v>40776.629131944443</v>
      </c>
      <c r="M730" t="b">
        <v>0</v>
      </c>
      <c r="N730">
        <v>130</v>
      </c>
      <c r="O730" t="b">
        <v>1</v>
      </c>
      <c r="P730" t="s">
        <v>8274</v>
      </c>
      <c r="Q730" s="5">
        <f t="shared" si="44"/>
        <v>1.05566</v>
      </c>
      <c r="R730" s="6">
        <f t="shared" si="45"/>
        <v>60.903461538461535</v>
      </c>
      <c r="S730" s="7" t="str">
        <f t="shared" si="46"/>
        <v>publishing</v>
      </c>
      <c r="T730" t="str">
        <f t="shared" si="47"/>
        <v>nonfiction</v>
      </c>
      <c r="U730">
        <f>YEAR(Table1[[#This Row],[Date Created Conversion]])</f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1">
        <f>(((J731/60)/60)/24)+DATE(1970,1,1)+(-5/24)</f>
        <v>41110.97755787037</v>
      </c>
      <c r="L731" s="11">
        <f>(((I731/60)/60)/24)+DATE(1970,1,1)+(-5/24)</f>
        <v>41170.97755787037</v>
      </c>
      <c r="M731" t="b">
        <v>0</v>
      </c>
      <c r="N731">
        <v>120</v>
      </c>
      <c r="O731" t="b">
        <v>1</v>
      </c>
      <c r="P731" t="s">
        <v>8274</v>
      </c>
      <c r="Q731" s="5">
        <f t="shared" si="44"/>
        <v>1.3065</v>
      </c>
      <c r="R731" s="6">
        <f t="shared" si="45"/>
        <v>43.55</v>
      </c>
      <c r="S731" s="7" t="str">
        <f t="shared" si="46"/>
        <v>publishing</v>
      </c>
      <c r="T731" t="str">
        <f t="shared" si="47"/>
        <v>nonfiction</v>
      </c>
      <c r="U731">
        <f>YEAR(Table1[[#This Row],[Date Created Conversion]])</f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1">
        <f>(((J732/60)/60)/24)+DATE(1970,1,1)+(-5/24)</f>
        <v>40854.536932870367</v>
      </c>
      <c r="L732" s="11">
        <f>(((I732/60)/60)/24)+DATE(1970,1,1)+(-5/24)</f>
        <v>40884.536932870367</v>
      </c>
      <c r="M732" t="b">
        <v>0</v>
      </c>
      <c r="N732">
        <v>265</v>
      </c>
      <c r="O732" t="b">
        <v>1</v>
      </c>
      <c r="P732" t="s">
        <v>8274</v>
      </c>
      <c r="Q732" s="5">
        <f t="shared" si="44"/>
        <v>1.3219000000000001</v>
      </c>
      <c r="R732" s="6">
        <f t="shared" si="45"/>
        <v>99.766037735849054</v>
      </c>
      <c r="S732" s="7" t="str">
        <f t="shared" si="46"/>
        <v>publishing</v>
      </c>
      <c r="T732" t="str">
        <f t="shared" si="47"/>
        <v>nonfiction</v>
      </c>
      <c r="U732">
        <f>YEAR(Table1[[#This Row],[Date Created Conversion]])</f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1">
        <f>(((J733/60)/60)/24)+DATE(1970,1,1)+(-5/24)</f>
        <v>40879.587349537032</v>
      </c>
      <c r="L733" s="11">
        <f>(((I733/60)/60)/24)+DATE(1970,1,1)+(-5/24)</f>
        <v>40930.041666666664</v>
      </c>
      <c r="M733" t="b">
        <v>0</v>
      </c>
      <c r="N733">
        <v>71</v>
      </c>
      <c r="O733" t="b">
        <v>1</v>
      </c>
      <c r="P733" t="s">
        <v>8274</v>
      </c>
      <c r="Q733" s="5">
        <f t="shared" si="44"/>
        <v>1.26</v>
      </c>
      <c r="R733" s="6">
        <f t="shared" si="45"/>
        <v>88.732394366197184</v>
      </c>
      <c r="S733" s="7" t="str">
        <f t="shared" si="46"/>
        <v>publishing</v>
      </c>
      <c r="T733" t="str">
        <f t="shared" si="47"/>
        <v>nonfiction</v>
      </c>
      <c r="U733">
        <f>YEAR(Table1[[#This Row],[Date Created Conversion]])</f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1">
        <f>(((J734/60)/60)/24)+DATE(1970,1,1)+(-5/24)</f>
        <v>41486.21598379629</v>
      </c>
      <c r="L734" s="11">
        <f>(((I734/60)/60)/24)+DATE(1970,1,1)+(-5/24)</f>
        <v>41546.21598379629</v>
      </c>
      <c r="M734" t="b">
        <v>0</v>
      </c>
      <c r="N734">
        <v>13</v>
      </c>
      <c r="O734" t="b">
        <v>1</v>
      </c>
      <c r="P734" t="s">
        <v>8274</v>
      </c>
      <c r="Q734" s="5">
        <f t="shared" si="44"/>
        <v>1.6</v>
      </c>
      <c r="R734" s="6">
        <f t="shared" si="45"/>
        <v>4.9230769230769234</v>
      </c>
      <c r="S734" s="7" t="str">
        <f t="shared" si="46"/>
        <v>publishing</v>
      </c>
      <c r="T734" t="str">
        <f t="shared" si="47"/>
        <v>nonfiction</v>
      </c>
      <c r="U734">
        <f>YEAR(Table1[[#This Row],[Date Created Conversion]])</f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1">
        <f>(((J735/60)/60)/24)+DATE(1970,1,1)+(-5/24)</f>
        <v>41598.211712962962</v>
      </c>
      <c r="L735" s="11">
        <f>(((I735/60)/60)/24)+DATE(1970,1,1)+(-5/24)</f>
        <v>41628.211712962962</v>
      </c>
      <c r="M735" t="b">
        <v>0</v>
      </c>
      <c r="N735">
        <v>169</v>
      </c>
      <c r="O735" t="b">
        <v>1</v>
      </c>
      <c r="P735" t="s">
        <v>8274</v>
      </c>
      <c r="Q735" s="5">
        <f t="shared" si="44"/>
        <v>1.2048000000000001</v>
      </c>
      <c r="R735" s="6">
        <f t="shared" si="45"/>
        <v>17.822485207100591</v>
      </c>
      <c r="S735" s="7" t="str">
        <f t="shared" si="46"/>
        <v>publishing</v>
      </c>
      <c r="T735" t="str">
        <f t="shared" si="47"/>
        <v>nonfiction</v>
      </c>
      <c r="U735">
        <f>YEAR(Table1[[#This Row],[Date Created Conversion]])</f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1">
        <f>(((J736/60)/60)/24)+DATE(1970,1,1)+(-5/24)</f>
        <v>42101.956249999996</v>
      </c>
      <c r="L736" s="11">
        <f>(((I736/60)/60)/24)+DATE(1970,1,1)+(-5/24)</f>
        <v>42132.999999999993</v>
      </c>
      <c r="M736" t="b">
        <v>0</v>
      </c>
      <c r="N736">
        <v>57</v>
      </c>
      <c r="O736" t="b">
        <v>1</v>
      </c>
      <c r="P736" t="s">
        <v>8274</v>
      </c>
      <c r="Q736" s="5">
        <f t="shared" si="44"/>
        <v>1.2552941176470589</v>
      </c>
      <c r="R736" s="6">
        <f t="shared" si="45"/>
        <v>187.19298245614036</v>
      </c>
      <c r="S736" s="7" t="str">
        <f t="shared" si="46"/>
        <v>publishing</v>
      </c>
      <c r="T736" t="str">
        <f t="shared" si="47"/>
        <v>nonfiction</v>
      </c>
      <c r="U736">
        <f>YEAR(Table1[[#This Row],[Date Created Conversion]])</f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1">
        <f>(((J737/60)/60)/24)+DATE(1970,1,1)+(-5/24)</f>
        <v>41945.821134259255</v>
      </c>
      <c r="L737" s="11">
        <f>(((I737/60)/60)/24)+DATE(1970,1,1)+(-5/24)</f>
        <v>41976.818749999999</v>
      </c>
      <c r="M737" t="b">
        <v>0</v>
      </c>
      <c r="N737">
        <v>229</v>
      </c>
      <c r="O737" t="b">
        <v>1</v>
      </c>
      <c r="P737" t="s">
        <v>8274</v>
      </c>
      <c r="Q737" s="5">
        <f t="shared" si="44"/>
        <v>1.1440638297872341</v>
      </c>
      <c r="R737" s="6">
        <f t="shared" si="45"/>
        <v>234.80786026200875</v>
      </c>
      <c r="S737" s="7" t="str">
        <f t="shared" si="46"/>
        <v>publishing</v>
      </c>
      <c r="T737" t="str">
        <f t="shared" si="47"/>
        <v>nonfiction</v>
      </c>
      <c r="U737">
        <f>YEAR(Table1[[#This Row],[Date Created Conversion]])</f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1">
        <f>(((J738/60)/60)/24)+DATE(1970,1,1)+(-5/24)</f>
        <v>41579.525925925926</v>
      </c>
      <c r="L738" s="11">
        <f>(((I738/60)/60)/24)+DATE(1970,1,1)+(-5/24)</f>
        <v>41598.999305555553</v>
      </c>
      <c r="M738" t="b">
        <v>0</v>
      </c>
      <c r="N738">
        <v>108</v>
      </c>
      <c r="O738" t="b">
        <v>1</v>
      </c>
      <c r="P738" t="s">
        <v>8274</v>
      </c>
      <c r="Q738" s="5">
        <f t="shared" si="44"/>
        <v>3.151388888888889</v>
      </c>
      <c r="R738" s="6">
        <f t="shared" si="45"/>
        <v>105.04629629629629</v>
      </c>
      <c r="S738" s="7" t="str">
        <f t="shared" si="46"/>
        <v>publishing</v>
      </c>
      <c r="T738" t="str">
        <f t="shared" si="47"/>
        <v>nonfiction</v>
      </c>
      <c r="U738">
        <f>YEAR(Table1[[#This Row],[Date Created Conversion]])</f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1">
        <f>(((J739/60)/60)/24)+DATE(1970,1,1)+(-5/24)</f>
        <v>41667.066979166666</v>
      </c>
      <c r="L739" s="11">
        <f>(((I739/60)/60)/24)+DATE(1970,1,1)+(-5/24)</f>
        <v>41684.625</v>
      </c>
      <c r="M739" t="b">
        <v>0</v>
      </c>
      <c r="N739">
        <v>108</v>
      </c>
      <c r="O739" t="b">
        <v>1</v>
      </c>
      <c r="P739" t="s">
        <v>8274</v>
      </c>
      <c r="Q739" s="5">
        <f t="shared" si="44"/>
        <v>1.224</v>
      </c>
      <c r="R739" s="6">
        <f t="shared" si="45"/>
        <v>56.666666666666664</v>
      </c>
      <c r="S739" s="7" t="str">
        <f t="shared" si="46"/>
        <v>publishing</v>
      </c>
      <c r="T739" t="str">
        <f t="shared" si="47"/>
        <v>nonfiction</v>
      </c>
      <c r="U739">
        <f>YEAR(Table1[[#This Row],[Date Created Conversion]])</f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1">
        <f>(((J740/60)/60)/24)+DATE(1970,1,1)+(-5/24)</f>
        <v>41943.395763888882</v>
      </c>
      <c r="L740" s="11">
        <f>(((I740/60)/60)/24)+DATE(1970,1,1)+(-5/24)</f>
        <v>41973.999305555553</v>
      </c>
      <c r="M740" t="b">
        <v>0</v>
      </c>
      <c r="N740">
        <v>41</v>
      </c>
      <c r="O740" t="b">
        <v>1</v>
      </c>
      <c r="P740" t="s">
        <v>8274</v>
      </c>
      <c r="Q740" s="5">
        <f t="shared" si="44"/>
        <v>1.0673333333333332</v>
      </c>
      <c r="R740" s="6">
        <f t="shared" si="45"/>
        <v>39.048780487804876</v>
      </c>
      <c r="S740" s="7" t="str">
        <f t="shared" si="46"/>
        <v>publishing</v>
      </c>
      <c r="T740" t="str">
        <f t="shared" si="47"/>
        <v>nonfiction</v>
      </c>
      <c r="U740">
        <f>YEAR(Table1[[#This Row],[Date Created Conversion]])</f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1">
        <f>(((J741/60)/60)/24)+DATE(1970,1,1)+(-5/24)</f>
        <v>41829.294317129628</v>
      </c>
      <c r="L741" s="11">
        <f>(((I741/60)/60)/24)+DATE(1970,1,1)+(-5/24)</f>
        <v>41862.294317129628</v>
      </c>
      <c r="M741" t="b">
        <v>0</v>
      </c>
      <c r="N741">
        <v>139</v>
      </c>
      <c r="O741" t="b">
        <v>1</v>
      </c>
      <c r="P741" t="s">
        <v>8274</v>
      </c>
      <c r="Q741" s="5">
        <f t="shared" si="44"/>
        <v>1.5833333333333333</v>
      </c>
      <c r="R741" s="6">
        <f t="shared" si="45"/>
        <v>68.345323741007192</v>
      </c>
      <c r="S741" s="7" t="str">
        <f t="shared" si="46"/>
        <v>publishing</v>
      </c>
      <c r="T741" t="str">
        <f t="shared" si="47"/>
        <v>nonfiction</v>
      </c>
      <c r="U741">
        <f>YEAR(Table1[[#This Row],[Date Created Conversion]])</f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1">
        <f>(((J742/60)/60)/24)+DATE(1970,1,1)+(-5/24)</f>
        <v>42161.93844907407</v>
      </c>
      <c r="L742" s="11">
        <f>(((I742/60)/60)/24)+DATE(1970,1,1)+(-5/24)</f>
        <v>42175.93844907407</v>
      </c>
      <c r="M742" t="b">
        <v>0</v>
      </c>
      <c r="N742">
        <v>19</v>
      </c>
      <c r="O742" t="b">
        <v>1</v>
      </c>
      <c r="P742" t="s">
        <v>8274</v>
      </c>
      <c r="Q742" s="5">
        <f t="shared" si="44"/>
        <v>1.0740000000000001</v>
      </c>
      <c r="R742" s="6">
        <f t="shared" si="45"/>
        <v>169.57894736842104</v>
      </c>
      <c r="S742" s="7" t="str">
        <f t="shared" si="46"/>
        <v>publishing</v>
      </c>
      <c r="T742" t="str">
        <f t="shared" si="47"/>
        <v>nonfiction</v>
      </c>
      <c r="U742">
        <f>YEAR(Table1[[#This Row],[Date Created Conversion]])</f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1">
        <f>(((J743/60)/60)/24)+DATE(1970,1,1)+(-5/24)</f>
        <v>41401.439884259256</v>
      </c>
      <c r="L743" s="11">
        <f>(((I743/60)/60)/24)+DATE(1970,1,1)+(-5/24)</f>
        <v>41436.439884259256</v>
      </c>
      <c r="M743" t="b">
        <v>0</v>
      </c>
      <c r="N743">
        <v>94</v>
      </c>
      <c r="O743" t="b">
        <v>1</v>
      </c>
      <c r="P743" t="s">
        <v>8274</v>
      </c>
      <c r="Q743" s="5">
        <f t="shared" si="44"/>
        <v>1.0226</v>
      </c>
      <c r="R743" s="6">
        <f t="shared" si="45"/>
        <v>141.42340425531913</v>
      </c>
      <c r="S743" s="7" t="str">
        <f t="shared" si="46"/>
        <v>publishing</v>
      </c>
      <c r="T743" t="str">
        <f t="shared" si="47"/>
        <v>nonfiction</v>
      </c>
      <c r="U743">
        <f>YEAR(Table1[[#This Row],[Date Created Conversion]])</f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1">
        <f>(((J744/60)/60)/24)+DATE(1970,1,1)+(-5/24)</f>
        <v>41689.709629629629</v>
      </c>
      <c r="L744" s="11">
        <f>(((I744/60)/60)/24)+DATE(1970,1,1)+(-5/24)</f>
        <v>41719.667962962958</v>
      </c>
      <c r="M744" t="b">
        <v>0</v>
      </c>
      <c r="N744">
        <v>23</v>
      </c>
      <c r="O744" t="b">
        <v>1</v>
      </c>
      <c r="P744" t="s">
        <v>8274</v>
      </c>
      <c r="Q744" s="5">
        <f t="shared" si="44"/>
        <v>1.1071428571428572</v>
      </c>
      <c r="R744" s="6">
        <f t="shared" si="45"/>
        <v>67.391304347826093</v>
      </c>
      <c r="S744" s="7" t="str">
        <f t="shared" si="46"/>
        <v>publishing</v>
      </c>
      <c r="T744" t="str">
        <f t="shared" si="47"/>
        <v>nonfiction</v>
      </c>
      <c r="U744">
        <f>YEAR(Table1[[#This Row],[Date Created Conversion]])</f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1">
        <f>(((J745/60)/60)/24)+DATE(1970,1,1)+(-5/24)</f>
        <v>40990.500983796293</v>
      </c>
      <c r="L745" s="11">
        <f>(((I745/60)/60)/24)+DATE(1970,1,1)+(-5/24)</f>
        <v>41015.666666666664</v>
      </c>
      <c r="M745" t="b">
        <v>0</v>
      </c>
      <c r="N745">
        <v>15</v>
      </c>
      <c r="O745" t="b">
        <v>1</v>
      </c>
      <c r="P745" t="s">
        <v>8274</v>
      </c>
      <c r="Q745" s="5">
        <f t="shared" si="44"/>
        <v>1.48</v>
      </c>
      <c r="R745" s="6">
        <f t="shared" si="45"/>
        <v>54.266666666666666</v>
      </c>
      <c r="S745" s="7" t="str">
        <f t="shared" si="46"/>
        <v>publishing</v>
      </c>
      <c r="T745" t="str">
        <f t="shared" si="47"/>
        <v>nonfiction</v>
      </c>
      <c r="U745">
        <f>YEAR(Table1[[#This Row],[Date Created Conversion]])</f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1">
        <f>(((J746/60)/60)/24)+DATE(1970,1,1)+(-5/24)</f>
        <v>41226.748877314814</v>
      </c>
      <c r="L746" s="11">
        <f>(((I746/60)/60)/24)+DATE(1970,1,1)+(-5/24)</f>
        <v>41256.748877314814</v>
      </c>
      <c r="M746" t="b">
        <v>0</v>
      </c>
      <c r="N746">
        <v>62</v>
      </c>
      <c r="O746" t="b">
        <v>1</v>
      </c>
      <c r="P746" t="s">
        <v>8274</v>
      </c>
      <c r="Q746" s="5">
        <f t="shared" si="44"/>
        <v>1.0232000000000001</v>
      </c>
      <c r="R746" s="6">
        <f t="shared" si="45"/>
        <v>82.516129032258064</v>
      </c>
      <c r="S746" s="7" t="str">
        <f t="shared" si="46"/>
        <v>publishing</v>
      </c>
      <c r="T746" t="str">
        <f t="shared" si="47"/>
        <v>nonfiction</v>
      </c>
      <c r="U746">
        <f>YEAR(Table1[[#This Row],[Date Created Conversion]])</f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1">
        <f>(((J747/60)/60)/24)+DATE(1970,1,1)+(-5/24)</f>
        <v>41367.363946759258</v>
      </c>
      <c r="L747" s="11">
        <f>(((I747/60)/60)/24)+DATE(1970,1,1)+(-5/24)</f>
        <v>41397.363946759258</v>
      </c>
      <c r="M747" t="b">
        <v>0</v>
      </c>
      <c r="N747">
        <v>74</v>
      </c>
      <c r="O747" t="b">
        <v>1</v>
      </c>
      <c r="P747" t="s">
        <v>8274</v>
      </c>
      <c r="Q747" s="5">
        <f t="shared" si="44"/>
        <v>1.7909909909909909</v>
      </c>
      <c r="R747" s="6">
        <f t="shared" si="45"/>
        <v>53.729729729729726</v>
      </c>
      <c r="S747" s="7" t="str">
        <f t="shared" si="46"/>
        <v>publishing</v>
      </c>
      <c r="T747" t="str">
        <f t="shared" si="47"/>
        <v>nonfiction</v>
      </c>
      <c r="U747">
        <f>YEAR(Table1[[#This Row],[Date Created Conversion]])</f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1">
        <f>(((J748/60)/60)/24)+DATE(1970,1,1)+(-5/24)</f>
        <v>41156.834594907406</v>
      </c>
      <c r="L748" s="11">
        <f>(((I748/60)/60)/24)+DATE(1970,1,1)+(-5/24)</f>
        <v>41174.957638888889</v>
      </c>
      <c r="M748" t="b">
        <v>0</v>
      </c>
      <c r="N748">
        <v>97</v>
      </c>
      <c r="O748" t="b">
        <v>1</v>
      </c>
      <c r="P748" t="s">
        <v>8274</v>
      </c>
      <c r="Q748" s="5">
        <f t="shared" si="44"/>
        <v>1.1108135252761968</v>
      </c>
      <c r="R748" s="6">
        <f t="shared" si="45"/>
        <v>34.206185567010309</v>
      </c>
      <c r="S748" s="7" t="str">
        <f t="shared" si="46"/>
        <v>publishing</v>
      </c>
      <c r="T748" t="str">
        <f t="shared" si="47"/>
        <v>nonfiction</v>
      </c>
      <c r="U748">
        <f>YEAR(Table1[[#This Row],[Date Created Conversion]])</f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1">
        <f>(((J749/60)/60)/24)+DATE(1970,1,1)+(-5/24)</f>
        <v>41988.340497685182</v>
      </c>
      <c r="L749" s="11">
        <f>(((I749/60)/60)/24)+DATE(1970,1,1)+(-5/24)</f>
        <v>42019.245833333327</v>
      </c>
      <c r="M749" t="b">
        <v>0</v>
      </c>
      <c r="N749">
        <v>55</v>
      </c>
      <c r="O749" t="b">
        <v>1</v>
      </c>
      <c r="P749" t="s">
        <v>8274</v>
      </c>
      <c r="Q749" s="5">
        <f t="shared" si="44"/>
        <v>1.0004285714285714</v>
      </c>
      <c r="R749" s="6">
        <f t="shared" si="45"/>
        <v>127.32727272727273</v>
      </c>
      <c r="S749" s="7" t="str">
        <f t="shared" si="46"/>
        <v>publishing</v>
      </c>
      <c r="T749" t="str">
        <f t="shared" si="47"/>
        <v>nonfiction</v>
      </c>
      <c r="U749">
        <f>YEAR(Table1[[#This Row],[Date Created Conversion]])</f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1">
        <f>(((J750/60)/60)/24)+DATE(1970,1,1)+(-5/24)</f>
        <v>41831.638495370367</v>
      </c>
      <c r="L750" s="11">
        <f>(((I750/60)/60)/24)+DATE(1970,1,1)+(-5/24)</f>
        <v>41861.638495370367</v>
      </c>
      <c r="M750" t="b">
        <v>0</v>
      </c>
      <c r="N750">
        <v>44</v>
      </c>
      <c r="O750" t="b">
        <v>1</v>
      </c>
      <c r="P750" t="s">
        <v>8274</v>
      </c>
      <c r="Q750" s="5">
        <f t="shared" si="44"/>
        <v>1.0024999999999999</v>
      </c>
      <c r="R750" s="6">
        <f t="shared" si="45"/>
        <v>45.56818181818182</v>
      </c>
      <c r="S750" s="7" t="str">
        <f t="shared" si="46"/>
        <v>publishing</v>
      </c>
      <c r="T750" t="str">
        <f t="shared" si="47"/>
        <v>nonfiction</v>
      </c>
      <c r="U750">
        <f>YEAR(Table1[[#This Row],[Date Created Conversion]])</f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1">
        <f>(((J751/60)/60)/24)+DATE(1970,1,1)+(-5/24)</f>
        <v>42733.732986111114</v>
      </c>
      <c r="L751" s="11">
        <f>(((I751/60)/60)/24)+DATE(1970,1,1)+(-5/24)</f>
        <v>42763.732986111114</v>
      </c>
      <c r="M751" t="b">
        <v>0</v>
      </c>
      <c r="N751">
        <v>110</v>
      </c>
      <c r="O751" t="b">
        <v>1</v>
      </c>
      <c r="P751" t="s">
        <v>8274</v>
      </c>
      <c r="Q751" s="5">
        <f t="shared" si="44"/>
        <v>1.0556000000000001</v>
      </c>
      <c r="R751" s="6">
        <f t="shared" si="45"/>
        <v>95.963636363636368</v>
      </c>
      <c r="S751" s="7" t="str">
        <f t="shared" si="46"/>
        <v>publishing</v>
      </c>
      <c r="T751" t="str">
        <f t="shared" si="47"/>
        <v>nonfiction</v>
      </c>
      <c r="U751">
        <f>YEAR(Table1[[#This Row],[Date Created Conversion]])</f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1">
        <f>(((J752/60)/60)/24)+DATE(1970,1,1)+(-5/24)</f>
        <v>41299.669814814813</v>
      </c>
      <c r="L752" s="11">
        <f>(((I752/60)/60)/24)+DATE(1970,1,1)+(-5/24)</f>
        <v>41329.669814814813</v>
      </c>
      <c r="M752" t="b">
        <v>0</v>
      </c>
      <c r="N752">
        <v>59</v>
      </c>
      <c r="O752" t="b">
        <v>1</v>
      </c>
      <c r="P752" t="s">
        <v>8274</v>
      </c>
      <c r="Q752" s="5">
        <f t="shared" si="44"/>
        <v>1.0258775877587758</v>
      </c>
      <c r="R752" s="6">
        <f t="shared" si="45"/>
        <v>77.271186440677965</v>
      </c>
      <c r="S752" s="7" t="str">
        <f t="shared" si="46"/>
        <v>publishing</v>
      </c>
      <c r="T752" t="str">
        <f t="shared" si="47"/>
        <v>nonfiction</v>
      </c>
      <c r="U752">
        <f>YEAR(Table1[[#This Row],[Date Created Conversion]])</f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1">
        <f>(((J753/60)/60)/24)+DATE(1970,1,1)+(-5/24)</f>
        <v>40713.422164351847</v>
      </c>
      <c r="L753" s="11">
        <f>(((I753/60)/60)/24)+DATE(1970,1,1)+(-5/24)</f>
        <v>40759.422164351847</v>
      </c>
      <c r="M753" t="b">
        <v>0</v>
      </c>
      <c r="N753">
        <v>62</v>
      </c>
      <c r="O753" t="b">
        <v>1</v>
      </c>
      <c r="P753" t="s">
        <v>8274</v>
      </c>
      <c r="Q753" s="5">
        <f t="shared" si="44"/>
        <v>1.1850000000000001</v>
      </c>
      <c r="R753" s="6">
        <f t="shared" si="45"/>
        <v>57.338709677419352</v>
      </c>
      <c r="S753" s="7" t="str">
        <f t="shared" si="46"/>
        <v>publishing</v>
      </c>
      <c r="T753" t="str">
        <f t="shared" si="47"/>
        <v>nonfiction</v>
      </c>
      <c r="U753">
        <f>YEAR(Table1[[#This Row],[Date Created Conversion]])</f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1">
        <f>(((J754/60)/60)/24)+DATE(1970,1,1)+(-5/24)</f>
        <v>42639.213159722225</v>
      </c>
      <c r="L754" s="11">
        <f>(((I754/60)/60)/24)+DATE(1970,1,1)+(-5/24)</f>
        <v>42659.249999999993</v>
      </c>
      <c r="M754" t="b">
        <v>0</v>
      </c>
      <c r="N754">
        <v>105</v>
      </c>
      <c r="O754" t="b">
        <v>1</v>
      </c>
      <c r="P754" t="s">
        <v>8274</v>
      </c>
      <c r="Q754" s="5">
        <f t="shared" si="44"/>
        <v>1.117</v>
      </c>
      <c r="R754" s="6">
        <f t="shared" si="45"/>
        <v>53.19047619047619</v>
      </c>
      <c r="S754" s="7" t="str">
        <f t="shared" si="46"/>
        <v>publishing</v>
      </c>
      <c r="T754" t="str">
        <f t="shared" si="47"/>
        <v>nonfiction</v>
      </c>
      <c r="U754">
        <f>YEAR(Table1[[#This Row],[Date Created Conversion]])</f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1">
        <f>(((J755/60)/60)/24)+DATE(1970,1,1)+(-5/24)</f>
        <v>42019.381840277776</v>
      </c>
      <c r="L755" s="11">
        <f>(((I755/60)/60)/24)+DATE(1970,1,1)+(-5/24)</f>
        <v>42049.381840277776</v>
      </c>
      <c r="M755" t="b">
        <v>0</v>
      </c>
      <c r="N755">
        <v>26</v>
      </c>
      <c r="O755" t="b">
        <v>1</v>
      </c>
      <c r="P755" t="s">
        <v>8274</v>
      </c>
      <c r="Q755" s="5">
        <f t="shared" si="44"/>
        <v>1.28</v>
      </c>
      <c r="R755" s="6">
        <f t="shared" si="45"/>
        <v>492.30769230769232</v>
      </c>
      <c r="S755" s="7" t="str">
        <f t="shared" si="46"/>
        <v>publishing</v>
      </c>
      <c r="T755" t="str">
        <f t="shared" si="47"/>
        <v>nonfiction</v>
      </c>
      <c r="U755">
        <f>YEAR(Table1[[#This Row],[Date Created Conversion]])</f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1">
        <f>(((J756/60)/60)/24)+DATE(1970,1,1)+(-5/24)</f>
        <v>41249.54075231481</v>
      </c>
      <c r="L756" s="11">
        <f>(((I756/60)/60)/24)+DATE(1970,1,1)+(-5/24)</f>
        <v>41279.54075231481</v>
      </c>
      <c r="M756" t="b">
        <v>0</v>
      </c>
      <c r="N756">
        <v>49</v>
      </c>
      <c r="O756" t="b">
        <v>1</v>
      </c>
      <c r="P756" t="s">
        <v>8274</v>
      </c>
      <c r="Q756" s="5">
        <f t="shared" si="44"/>
        <v>1.0375000000000001</v>
      </c>
      <c r="R756" s="6">
        <f t="shared" si="45"/>
        <v>42.346938775510203</v>
      </c>
      <c r="S756" s="7" t="str">
        <f t="shared" si="46"/>
        <v>publishing</v>
      </c>
      <c r="T756" t="str">
        <f t="shared" si="47"/>
        <v>nonfiction</v>
      </c>
      <c r="U756">
        <f>YEAR(Table1[[#This Row],[Date Created Conversion]])</f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1">
        <f>(((J757/60)/60)/24)+DATE(1970,1,1)+(-5/24)</f>
        <v>41383.396724537037</v>
      </c>
      <c r="L757" s="11">
        <f>(((I757/60)/60)/24)+DATE(1970,1,1)+(-5/24)</f>
        <v>41413.820138888885</v>
      </c>
      <c r="M757" t="b">
        <v>0</v>
      </c>
      <c r="N757">
        <v>68</v>
      </c>
      <c r="O757" t="b">
        <v>1</v>
      </c>
      <c r="P757" t="s">
        <v>8274</v>
      </c>
      <c r="Q757" s="5">
        <f t="shared" si="44"/>
        <v>1.0190760000000001</v>
      </c>
      <c r="R757" s="6">
        <f t="shared" si="45"/>
        <v>37.466029411764708</v>
      </c>
      <c r="S757" s="7" t="str">
        <f t="shared" si="46"/>
        <v>publishing</v>
      </c>
      <c r="T757" t="str">
        <f t="shared" si="47"/>
        <v>nonfiction</v>
      </c>
      <c r="U757">
        <f>YEAR(Table1[[#This Row],[Date Created Conversion]])</f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1">
        <f>(((J758/60)/60)/24)+DATE(1970,1,1)+(-5/24)</f>
        <v>40590.558553240735</v>
      </c>
      <c r="L758" s="11">
        <f>(((I758/60)/60)/24)+DATE(1970,1,1)+(-5/24)</f>
        <v>40651.516886574071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44"/>
        <v>1.177142857142857</v>
      </c>
      <c r="R758" s="6">
        <f t="shared" si="45"/>
        <v>37.454545454545453</v>
      </c>
      <c r="S758" s="7" t="str">
        <f t="shared" si="46"/>
        <v>publishing</v>
      </c>
      <c r="T758" t="str">
        <f t="shared" si="47"/>
        <v>nonfiction</v>
      </c>
      <c r="U758">
        <f>YEAR(Table1[[#This Row],[Date Created Conversion]])</f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1">
        <f>(((J759/60)/60)/24)+DATE(1970,1,1)+(-5/24)</f>
        <v>41234.846226851849</v>
      </c>
      <c r="L759" s="11">
        <f>(((I759/60)/60)/24)+DATE(1970,1,1)+(-5/24)</f>
        <v>41248.846226851849</v>
      </c>
      <c r="M759" t="b">
        <v>0</v>
      </c>
      <c r="N759">
        <v>18</v>
      </c>
      <c r="O759" t="b">
        <v>1</v>
      </c>
      <c r="P759" t="s">
        <v>8274</v>
      </c>
      <c r="Q759" s="5">
        <f t="shared" si="44"/>
        <v>2.38</v>
      </c>
      <c r="R759" s="6">
        <f t="shared" si="45"/>
        <v>33.055555555555557</v>
      </c>
      <c r="S759" s="7" t="str">
        <f t="shared" si="46"/>
        <v>publishing</v>
      </c>
      <c r="T759" t="str">
        <f t="shared" si="47"/>
        <v>nonfiction</v>
      </c>
      <c r="U759">
        <f>YEAR(Table1[[#This Row],[Date Created Conversion]])</f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1">
        <f>(((J760/60)/60)/24)+DATE(1970,1,1)+(-5/24)</f>
        <v>40429.628101851849</v>
      </c>
      <c r="L760" s="11">
        <f>(((I760/60)/60)/24)+DATE(1970,1,1)+(-5/24)</f>
        <v>40459.628101851849</v>
      </c>
      <c r="M760" t="b">
        <v>0</v>
      </c>
      <c r="N760">
        <v>19</v>
      </c>
      <c r="O760" t="b">
        <v>1</v>
      </c>
      <c r="P760" t="s">
        <v>8274</v>
      </c>
      <c r="Q760" s="5">
        <f t="shared" si="44"/>
        <v>1.02</v>
      </c>
      <c r="R760" s="6">
        <f t="shared" si="45"/>
        <v>134.21052631578948</v>
      </c>
      <c r="S760" s="7" t="str">
        <f t="shared" si="46"/>
        <v>publishing</v>
      </c>
      <c r="T760" t="str">
        <f t="shared" si="47"/>
        <v>nonfiction</v>
      </c>
      <c r="U760">
        <f>YEAR(Table1[[#This Row],[Date Created Conversion]])</f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1">
        <f>(((J761/60)/60)/24)+DATE(1970,1,1)+(-5/24)</f>
        <v>41789.121979166666</v>
      </c>
      <c r="L761" s="11">
        <f>(((I761/60)/60)/24)+DATE(1970,1,1)+(-5/24)</f>
        <v>41829.121979166666</v>
      </c>
      <c r="M761" t="b">
        <v>0</v>
      </c>
      <c r="N761">
        <v>99</v>
      </c>
      <c r="O761" t="b">
        <v>1</v>
      </c>
      <c r="P761" t="s">
        <v>8274</v>
      </c>
      <c r="Q761" s="5">
        <f t="shared" si="44"/>
        <v>1.0192000000000001</v>
      </c>
      <c r="R761" s="6">
        <f t="shared" si="45"/>
        <v>51.474747474747474</v>
      </c>
      <c r="S761" s="7" t="str">
        <f t="shared" si="46"/>
        <v>publishing</v>
      </c>
      <c r="T761" t="str">
        <f t="shared" si="47"/>
        <v>nonfiction</v>
      </c>
      <c r="U761">
        <f>YEAR(Table1[[#This Row],[Date Created Conversion]])</f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1">
        <f>(((J762/60)/60)/24)+DATE(1970,1,1)+(-5/24)</f>
        <v>42670.555706018517</v>
      </c>
      <c r="L762" s="11">
        <f>(((I762/60)/60)/24)+DATE(1970,1,1)+(-5/24)</f>
        <v>42700.597372685181</v>
      </c>
      <c r="M762" t="b">
        <v>0</v>
      </c>
      <c r="N762">
        <v>0</v>
      </c>
      <c r="O762" t="b">
        <v>0</v>
      </c>
      <c r="P762" t="s">
        <v>8275</v>
      </c>
      <c r="Q762" s="5">
        <f t="shared" si="44"/>
        <v>0</v>
      </c>
      <c r="R762" s="6" t="e">
        <f t="shared" si="45"/>
        <v>#DIV/0!</v>
      </c>
      <c r="S762" s="7" t="str">
        <f t="shared" si="46"/>
        <v>publishing</v>
      </c>
      <c r="T762" t="str">
        <f t="shared" si="47"/>
        <v>fiction</v>
      </c>
      <c r="U762">
        <f>YEAR(Table1[[#This Row],[Date Created Conversion]])</f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1">
        <f>(((J763/60)/60)/24)+DATE(1970,1,1)+(-5/24)</f>
        <v>41642.543124999997</v>
      </c>
      <c r="L763" s="11">
        <f>(((I763/60)/60)/24)+DATE(1970,1,1)+(-5/24)</f>
        <v>41672.543124999997</v>
      </c>
      <c r="M763" t="b">
        <v>0</v>
      </c>
      <c r="N763">
        <v>6</v>
      </c>
      <c r="O763" t="b">
        <v>0</v>
      </c>
      <c r="P763" t="s">
        <v>8275</v>
      </c>
      <c r="Q763" s="5">
        <f t="shared" si="44"/>
        <v>4.7E-2</v>
      </c>
      <c r="R763" s="6">
        <f t="shared" si="45"/>
        <v>39.166666666666664</v>
      </c>
      <c r="S763" s="7" t="str">
        <f t="shared" si="46"/>
        <v>publishing</v>
      </c>
      <c r="T763" t="str">
        <f t="shared" si="47"/>
        <v>fiction</v>
      </c>
      <c r="U763">
        <f>YEAR(Table1[[#This Row],[Date Created Conversion]])</f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1">
        <f>(((J764/60)/60)/24)+DATE(1970,1,1)+(-5/24)</f>
        <v>42690.65011574074</v>
      </c>
      <c r="L764" s="11">
        <f>(((I764/60)/60)/24)+DATE(1970,1,1)+(-5/24)</f>
        <v>42708.041666666664</v>
      </c>
      <c r="M764" t="b">
        <v>0</v>
      </c>
      <c r="N764">
        <v>0</v>
      </c>
      <c r="O764" t="b">
        <v>0</v>
      </c>
      <c r="P764" t="s">
        <v>8275</v>
      </c>
      <c r="Q764" s="5">
        <f t="shared" si="44"/>
        <v>0</v>
      </c>
      <c r="R764" s="6" t="e">
        <f t="shared" si="45"/>
        <v>#DIV/0!</v>
      </c>
      <c r="S764" s="7" t="str">
        <f t="shared" si="46"/>
        <v>publishing</v>
      </c>
      <c r="T764" t="str">
        <f t="shared" si="47"/>
        <v>fiction</v>
      </c>
      <c r="U764">
        <f>YEAR(Table1[[#This Row],[Date Created Conversion]])</f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1">
        <f>(((J765/60)/60)/24)+DATE(1970,1,1)+(-5/24)</f>
        <v>41471.238518518512</v>
      </c>
      <c r="L765" s="11">
        <f>(((I765/60)/60)/24)+DATE(1970,1,1)+(-5/24)</f>
        <v>41501.238518518512</v>
      </c>
      <c r="M765" t="b">
        <v>0</v>
      </c>
      <c r="N765">
        <v>1</v>
      </c>
      <c r="O765" t="b">
        <v>0</v>
      </c>
      <c r="P765" t="s">
        <v>8275</v>
      </c>
      <c r="Q765" s="5">
        <f t="shared" si="44"/>
        <v>1.1655011655011655E-3</v>
      </c>
      <c r="R765" s="6">
        <f t="shared" si="45"/>
        <v>5</v>
      </c>
      <c r="S765" s="7" t="str">
        <f t="shared" si="46"/>
        <v>publishing</v>
      </c>
      <c r="T765" t="str">
        <f t="shared" si="47"/>
        <v>fiction</v>
      </c>
      <c r="U765">
        <f>YEAR(Table1[[#This Row],[Date Created Conversion]])</f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1">
        <f>(((J766/60)/60)/24)+DATE(1970,1,1)+(-5/24)</f>
        <v>42226.964826388888</v>
      </c>
      <c r="L766" s="11">
        <f>(((I766/60)/60)/24)+DATE(1970,1,1)+(-5/24)</f>
        <v>42256.964826388888</v>
      </c>
      <c r="M766" t="b">
        <v>0</v>
      </c>
      <c r="N766">
        <v>0</v>
      </c>
      <c r="O766" t="b">
        <v>0</v>
      </c>
      <c r="P766" t="s">
        <v>8275</v>
      </c>
      <c r="Q766" s="5">
        <f t="shared" si="44"/>
        <v>0</v>
      </c>
      <c r="R766" s="6" t="e">
        <f t="shared" si="45"/>
        <v>#DIV/0!</v>
      </c>
      <c r="S766" s="7" t="str">
        <f t="shared" si="46"/>
        <v>publishing</v>
      </c>
      <c r="T766" t="str">
        <f t="shared" si="47"/>
        <v>fiction</v>
      </c>
      <c r="U766">
        <f>YEAR(Table1[[#This Row],[Date Created Conversion]])</f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1">
        <f>(((J767/60)/60)/24)+DATE(1970,1,1)+(-5/24)</f>
        <v>41901.334305555552</v>
      </c>
      <c r="L767" s="11">
        <f>(((I767/60)/60)/24)+DATE(1970,1,1)+(-5/24)</f>
        <v>41931.334305555552</v>
      </c>
      <c r="M767" t="b">
        <v>0</v>
      </c>
      <c r="N767">
        <v>44</v>
      </c>
      <c r="O767" t="b">
        <v>0</v>
      </c>
      <c r="P767" t="s">
        <v>8275</v>
      </c>
      <c r="Q767" s="5">
        <f t="shared" si="44"/>
        <v>0.36014285714285715</v>
      </c>
      <c r="R767" s="6">
        <f t="shared" si="45"/>
        <v>57.295454545454547</v>
      </c>
      <c r="S767" s="7" t="str">
        <f t="shared" si="46"/>
        <v>publishing</v>
      </c>
      <c r="T767" t="str">
        <f t="shared" si="47"/>
        <v>fiction</v>
      </c>
      <c r="U767">
        <f>YEAR(Table1[[#This Row],[Date Created Conversion]])</f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1">
        <f>(((J768/60)/60)/24)+DATE(1970,1,1)+(-5/24)</f>
        <v>42021.57503472222</v>
      </c>
      <c r="L768" s="11">
        <f>(((I768/60)/60)/24)+DATE(1970,1,1)+(-5/24)</f>
        <v>42051.57503472222</v>
      </c>
      <c r="M768" t="b">
        <v>0</v>
      </c>
      <c r="N768">
        <v>0</v>
      </c>
      <c r="O768" t="b">
        <v>0</v>
      </c>
      <c r="P768" t="s">
        <v>8275</v>
      </c>
      <c r="Q768" s="5">
        <f t="shared" si="44"/>
        <v>0</v>
      </c>
      <c r="R768" s="6" t="e">
        <f t="shared" si="45"/>
        <v>#DIV/0!</v>
      </c>
      <c r="S768" s="7" t="str">
        <f t="shared" si="46"/>
        <v>publishing</v>
      </c>
      <c r="T768" t="str">
        <f t="shared" si="47"/>
        <v>fiction</v>
      </c>
      <c r="U768">
        <f>YEAR(Table1[[#This Row],[Date Created Conversion]])</f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1">
        <f>(((J769/60)/60)/24)+DATE(1970,1,1)+(-5/24)</f>
        <v>42114.935300925928</v>
      </c>
      <c r="L769" s="11">
        <f>(((I769/60)/60)/24)+DATE(1970,1,1)+(-5/24)</f>
        <v>42144.935300925928</v>
      </c>
      <c r="M769" t="b">
        <v>0</v>
      </c>
      <c r="N769">
        <v>3</v>
      </c>
      <c r="O769" t="b">
        <v>0</v>
      </c>
      <c r="P769" t="s">
        <v>8275</v>
      </c>
      <c r="Q769" s="5">
        <f t="shared" si="44"/>
        <v>3.5400000000000001E-2</v>
      </c>
      <c r="R769" s="6">
        <f t="shared" si="45"/>
        <v>59</v>
      </c>
      <c r="S769" s="7" t="str">
        <f t="shared" si="46"/>
        <v>publishing</v>
      </c>
      <c r="T769" t="str">
        <f t="shared" si="47"/>
        <v>fiction</v>
      </c>
      <c r="U769">
        <f>YEAR(Table1[[#This Row],[Date Created Conversion]])</f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1">
        <f>(((J770/60)/60)/24)+DATE(1970,1,1)+(-5/24)</f>
        <v>41593.998726851853</v>
      </c>
      <c r="L770" s="11">
        <f>(((I770/60)/60)/24)+DATE(1970,1,1)+(-5/24)</f>
        <v>41623.998726851853</v>
      </c>
      <c r="M770" t="b">
        <v>0</v>
      </c>
      <c r="N770">
        <v>0</v>
      </c>
      <c r="O770" t="b">
        <v>0</v>
      </c>
      <c r="P770" t="s">
        <v>8275</v>
      </c>
      <c r="Q770" s="5">
        <f t="shared" si="44"/>
        <v>0</v>
      </c>
      <c r="R770" s="6" t="e">
        <f t="shared" si="45"/>
        <v>#DIV/0!</v>
      </c>
      <c r="S770" s="7" t="str">
        <f t="shared" si="46"/>
        <v>publishing</v>
      </c>
      <c r="T770" t="str">
        <f t="shared" si="47"/>
        <v>fiction</v>
      </c>
      <c r="U770">
        <f>YEAR(Table1[[#This Row],[Date Created Conversion]])</f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1">
        <f>(((J771/60)/60)/24)+DATE(1970,1,1)+(-5/24)</f>
        <v>41604.788124999999</v>
      </c>
      <c r="L771" s="11">
        <f>(((I771/60)/60)/24)+DATE(1970,1,1)+(-5/24)</f>
        <v>41634.788124999999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48">E771/D771</f>
        <v>0.41399999999999998</v>
      </c>
      <c r="R771" s="6">
        <f t="shared" ref="R771:R834" si="49">E771/N771</f>
        <v>31.846153846153847</v>
      </c>
      <c r="S771" s="7" t="str">
        <f t="shared" ref="S771:S834" si="50">LEFT(P771, SEARCH("/",P771,1)-1)</f>
        <v>publishing</v>
      </c>
      <c r="T771" t="str">
        <f t="shared" ref="T771:T834" si="51">RIGHT(P771,LEN(P771)-SEARCH("/",P771,1))</f>
        <v>fiction</v>
      </c>
      <c r="U771">
        <f>YEAR(Table1[[#This Row],[Date Created Conversion]])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1">
        <f>(((J772/60)/60)/24)+DATE(1970,1,1)+(-5/24)</f>
        <v>41289.791307870371</v>
      </c>
      <c r="L772" s="11">
        <f>(((I772/60)/60)/24)+DATE(1970,1,1)+(-5/24)</f>
        <v>41329.791307870371</v>
      </c>
      <c r="M772" t="b">
        <v>0</v>
      </c>
      <c r="N772">
        <v>0</v>
      </c>
      <c r="O772" t="b">
        <v>0</v>
      </c>
      <c r="P772" t="s">
        <v>8275</v>
      </c>
      <c r="Q772" s="5">
        <f t="shared" si="48"/>
        <v>0</v>
      </c>
      <c r="R772" s="6" t="e">
        <f t="shared" si="49"/>
        <v>#DIV/0!</v>
      </c>
      <c r="S772" s="7" t="str">
        <f t="shared" si="50"/>
        <v>publishing</v>
      </c>
      <c r="T772" t="str">
        <f t="shared" si="51"/>
        <v>fiction</v>
      </c>
      <c r="U772">
        <f>YEAR(Table1[[#This Row],[Date Created Conversion]])</f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1">
        <f>(((J773/60)/60)/24)+DATE(1970,1,1)+(-5/24)</f>
        <v>42349.615763888891</v>
      </c>
      <c r="L773" s="11">
        <f>(((I773/60)/60)/24)+DATE(1970,1,1)+(-5/24)</f>
        <v>42399.615763888891</v>
      </c>
      <c r="M773" t="b">
        <v>0</v>
      </c>
      <c r="N773">
        <v>1</v>
      </c>
      <c r="O773" t="b">
        <v>0</v>
      </c>
      <c r="P773" t="s">
        <v>8275</v>
      </c>
      <c r="Q773" s="5">
        <f t="shared" si="48"/>
        <v>2.631578947368421E-4</v>
      </c>
      <c r="R773" s="6">
        <f t="shared" si="49"/>
        <v>10</v>
      </c>
      <c r="S773" s="7" t="str">
        <f t="shared" si="50"/>
        <v>publishing</v>
      </c>
      <c r="T773" t="str">
        <f t="shared" si="51"/>
        <v>fiction</v>
      </c>
      <c r="U773">
        <f>YEAR(Table1[[#This Row],[Date Created Conversion]])</f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1">
        <f>(((J774/60)/60)/24)+DATE(1970,1,1)+(-5/24)</f>
        <v>40067.848599537036</v>
      </c>
      <c r="L774" s="11">
        <f>(((I774/60)/60)/24)+DATE(1970,1,1)+(-5/24)</f>
        <v>40117.957638888889</v>
      </c>
      <c r="M774" t="b">
        <v>0</v>
      </c>
      <c r="N774">
        <v>1</v>
      </c>
      <c r="O774" t="b">
        <v>0</v>
      </c>
      <c r="P774" t="s">
        <v>8275</v>
      </c>
      <c r="Q774" s="5">
        <f t="shared" si="48"/>
        <v>3.3333333333333333E-2</v>
      </c>
      <c r="R774" s="6">
        <f t="shared" si="49"/>
        <v>50</v>
      </c>
      <c r="S774" s="7" t="str">
        <f t="shared" si="50"/>
        <v>publishing</v>
      </c>
      <c r="T774" t="str">
        <f t="shared" si="51"/>
        <v>fiction</v>
      </c>
      <c r="U774">
        <f>YEAR(Table1[[#This Row],[Date Created Conversion]])</f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1">
        <f>(((J775/60)/60)/24)+DATE(1970,1,1)+(-5/24)</f>
        <v>42100.527604166658</v>
      </c>
      <c r="L775" s="11">
        <f>(((I775/60)/60)/24)+DATE(1970,1,1)+(-5/24)</f>
        <v>42134.750694444439</v>
      </c>
      <c r="M775" t="b">
        <v>0</v>
      </c>
      <c r="N775">
        <v>2</v>
      </c>
      <c r="O775" t="b">
        <v>0</v>
      </c>
      <c r="P775" t="s">
        <v>8275</v>
      </c>
      <c r="Q775" s="5">
        <f t="shared" si="48"/>
        <v>8.5129023676509714E-3</v>
      </c>
      <c r="R775" s="6">
        <f t="shared" si="49"/>
        <v>16</v>
      </c>
      <c r="S775" s="7" t="str">
        <f t="shared" si="50"/>
        <v>publishing</v>
      </c>
      <c r="T775" t="str">
        <f t="shared" si="51"/>
        <v>fiction</v>
      </c>
      <c r="U775">
        <f>YEAR(Table1[[#This Row],[Date Created Conversion]])</f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1">
        <f>(((J776/60)/60)/24)+DATE(1970,1,1)+(-5/24)</f>
        <v>41663.571967592587</v>
      </c>
      <c r="L776" s="11">
        <f>(((I776/60)/60)/24)+DATE(1970,1,1)+(-5/24)</f>
        <v>41693.571967592587</v>
      </c>
      <c r="M776" t="b">
        <v>0</v>
      </c>
      <c r="N776">
        <v>9</v>
      </c>
      <c r="O776" t="b">
        <v>0</v>
      </c>
      <c r="P776" t="s">
        <v>8275</v>
      </c>
      <c r="Q776" s="5">
        <f t="shared" si="48"/>
        <v>0.70199999999999996</v>
      </c>
      <c r="R776" s="6">
        <f t="shared" si="49"/>
        <v>39</v>
      </c>
      <c r="S776" s="7" t="str">
        <f t="shared" si="50"/>
        <v>publishing</v>
      </c>
      <c r="T776" t="str">
        <f t="shared" si="51"/>
        <v>fiction</v>
      </c>
      <c r="U776">
        <f>YEAR(Table1[[#This Row],[Date Created Conversion]])</f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1">
        <f>(((J777/60)/60)/24)+DATE(1970,1,1)+(-5/24)</f>
        <v>40862.851793981477</v>
      </c>
      <c r="L777" s="11">
        <f>(((I777/60)/60)/24)+DATE(1970,1,1)+(-5/24)</f>
        <v>40892.851793981477</v>
      </c>
      <c r="M777" t="b">
        <v>0</v>
      </c>
      <c r="N777">
        <v>5</v>
      </c>
      <c r="O777" t="b">
        <v>0</v>
      </c>
      <c r="P777" t="s">
        <v>8275</v>
      </c>
      <c r="Q777" s="5">
        <f t="shared" si="48"/>
        <v>1.7000000000000001E-2</v>
      </c>
      <c r="R777" s="6">
        <f t="shared" si="49"/>
        <v>34</v>
      </c>
      <c r="S777" s="7" t="str">
        <f t="shared" si="50"/>
        <v>publishing</v>
      </c>
      <c r="T777" t="str">
        <f t="shared" si="51"/>
        <v>fiction</v>
      </c>
      <c r="U777">
        <f>YEAR(Table1[[#This Row],[Date Created Conversion]])</f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1">
        <f>(((J778/60)/60)/24)+DATE(1970,1,1)+(-5/24)</f>
        <v>42250.477372685178</v>
      </c>
      <c r="L778" s="11">
        <f>(((I778/60)/60)/24)+DATE(1970,1,1)+(-5/24)</f>
        <v>42287.999999999993</v>
      </c>
      <c r="M778" t="b">
        <v>0</v>
      </c>
      <c r="N778">
        <v>57</v>
      </c>
      <c r="O778" t="b">
        <v>0</v>
      </c>
      <c r="P778" t="s">
        <v>8275</v>
      </c>
      <c r="Q778" s="5">
        <f t="shared" si="48"/>
        <v>0.51400000000000001</v>
      </c>
      <c r="R778" s="6">
        <f t="shared" si="49"/>
        <v>63.122807017543863</v>
      </c>
      <c r="S778" s="7" t="str">
        <f t="shared" si="50"/>
        <v>publishing</v>
      </c>
      <c r="T778" t="str">
        <f t="shared" si="51"/>
        <v>fiction</v>
      </c>
      <c r="U778">
        <f>YEAR(Table1[[#This Row],[Date Created Conversion]])</f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1">
        <f>(((J779/60)/60)/24)+DATE(1970,1,1)+(-5/24)</f>
        <v>41456.772881944438</v>
      </c>
      <c r="L779" s="11">
        <f>(((I779/60)/60)/24)+DATE(1970,1,1)+(-5/24)</f>
        <v>41486.772881944438</v>
      </c>
      <c r="M779" t="b">
        <v>0</v>
      </c>
      <c r="N779">
        <v>3</v>
      </c>
      <c r="O779" t="b">
        <v>0</v>
      </c>
      <c r="P779" t="s">
        <v>8275</v>
      </c>
      <c r="Q779" s="5">
        <f t="shared" si="48"/>
        <v>7.0000000000000001E-3</v>
      </c>
      <c r="R779" s="6">
        <f t="shared" si="49"/>
        <v>7</v>
      </c>
      <c r="S779" s="7" t="str">
        <f t="shared" si="50"/>
        <v>publishing</v>
      </c>
      <c r="T779" t="str">
        <f t="shared" si="51"/>
        <v>fiction</v>
      </c>
      <c r="U779">
        <f>YEAR(Table1[[#This Row],[Date Created Conversion]])</f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1">
        <f>(((J780/60)/60)/24)+DATE(1970,1,1)+(-5/24)</f>
        <v>41729.493981481479</v>
      </c>
      <c r="L780" s="11">
        <f>(((I780/60)/60)/24)+DATE(1970,1,1)+(-5/24)</f>
        <v>41759.493981481479</v>
      </c>
      <c r="M780" t="b">
        <v>0</v>
      </c>
      <c r="N780">
        <v>1</v>
      </c>
      <c r="O780" t="b">
        <v>0</v>
      </c>
      <c r="P780" t="s">
        <v>8275</v>
      </c>
      <c r="Q780" s="5">
        <f t="shared" si="48"/>
        <v>4.0000000000000001E-3</v>
      </c>
      <c r="R780" s="6">
        <f t="shared" si="49"/>
        <v>2</v>
      </c>
      <c r="S780" s="7" t="str">
        <f t="shared" si="50"/>
        <v>publishing</v>
      </c>
      <c r="T780" t="str">
        <f t="shared" si="51"/>
        <v>fiction</v>
      </c>
      <c r="U780">
        <f>YEAR(Table1[[#This Row],[Date Created Conversion]])</f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1">
        <f>(((J781/60)/60)/24)+DATE(1970,1,1)+(-5/24)</f>
        <v>40436.475752314815</v>
      </c>
      <c r="L781" s="11">
        <f>(((I781/60)/60)/24)+DATE(1970,1,1)+(-5/24)</f>
        <v>40465.958333333328</v>
      </c>
      <c r="M781" t="b">
        <v>0</v>
      </c>
      <c r="N781">
        <v>6</v>
      </c>
      <c r="O781" t="b">
        <v>0</v>
      </c>
      <c r="P781" t="s">
        <v>8275</v>
      </c>
      <c r="Q781" s="5">
        <f t="shared" si="48"/>
        <v>2.6666666666666668E-2</v>
      </c>
      <c r="R781" s="6">
        <f t="shared" si="49"/>
        <v>66.666666666666671</v>
      </c>
      <c r="S781" s="7" t="str">
        <f t="shared" si="50"/>
        <v>publishing</v>
      </c>
      <c r="T781" t="str">
        <f t="shared" si="51"/>
        <v>fiction</v>
      </c>
      <c r="U781">
        <f>YEAR(Table1[[#This Row],[Date Created Conversion]])</f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1">
        <f>(((J782/60)/60)/24)+DATE(1970,1,1)+(-5/24)</f>
        <v>40636.465567129628</v>
      </c>
      <c r="L782" s="11">
        <f>(((I782/60)/60)/24)+DATE(1970,1,1)+(-5/24)</f>
        <v>40666.465567129628</v>
      </c>
      <c r="M782" t="b">
        <v>0</v>
      </c>
      <c r="N782">
        <v>27</v>
      </c>
      <c r="O782" t="b">
        <v>1</v>
      </c>
      <c r="P782" t="s">
        <v>8276</v>
      </c>
      <c r="Q782" s="5">
        <f t="shared" si="48"/>
        <v>1.04</v>
      </c>
      <c r="R782" s="6">
        <f t="shared" si="49"/>
        <v>38.518518518518519</v>
      </c>
      <c r="S782" s="7" t="str">
        <f t="shared" si="50"/>
        <v>music</v>
      </c>
      <c r="T782" t="str">
        <f t="shared" si="51"/>
        <v>rock</v>
      </c>
      <c r="U782">
        <f>YEAR(Table1[[#This Row],[Date Created Conversion]])</f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1">
        <f>(((J783/60)/60)/24)+DATE(1970,1,1)+(-5/24)</f>
        <v>41402.792523148149</v>
      </c>
      <c r="L783" s="11">
        <f>(((I783/60)/60)/24)+DATE(1970,1,1)+(-5/24)</f>
        <v>41432.792523148149</v>
      </c>
      <c r="M783" t="b">
        <v>0</v>
      </c>
      <c r="N783">
        <v>25</v>
      </c>
      <c r="O783" t="b">
        <v>1</v>
      </c>
      <c r="P783" t="s">
        <v>8276</v>
      </c>
      <c r="Q783" s="5">
        <f t="shared" si="48"/>
        <v>1.3315375</v>
      </c>
      <c r="R783" s="6">
        <f t="shared" si="49"/>
        <v>42.609200000000001</v>
      </c>
      <c r="S783" s="7" t="str">
        <f t="shared" si="50"/>
        <v>music</v>
      </c>
      <c r="T783" t="str">
        <f t="shared" si="51"/>
        <v>rock</v>
      </c>
      <c r="U783">
        <f>YEAR(Table1[[#This Row],[Date Created Conversion]])</f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1">
        <f>(((J784/60)/60)/24)+DATE(1970,1,1)+(-5/24)</f>
        <v>41116.549791666665</v>
      </c>
      <c r="L784" s="11">
        <f>(((I784/60)/60)/24)+DATE(1970,1,1)+(-5/24)</f>
        <v>41146.549791666665</v>
      </c>
      <c r="M784" t="b">
        <v>0</v>
      </c>
      <c r="N784">
        <v>14</v>
      </c>
      <c r="O784" t="b">
        <v>1</v>
      </c>
      <c r="P784" t="s">
        <v>8276</v>
      </c>
      <c r="Q784" s="5">
        <f t="shared" si="48"/>
        <v>1</v>
      </c>
      <c r="R784" s="6">
        <f t="shared" si="49"/>
        <v>50</v>
      </c>
      <c r="S784" s="7" t="str">
        <f t="shared" si="50"/>
        <v>music</v>
      </c>
      <c r="T784" t="str">
        <f t="shared" si="51"/>
        <v>rock</v>
      </c>
      <c r="U784">
        <f>YEAR(Table1[[#This Row],[Date Created Conversion]])</f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1">
        <f>(((J785/60)/60)/24)+DATE(1970,1,1)+(-5/24)</f>
        <v>40987.565381944441</v>
      </c>
      <c r="L785" s="11">
        <f>(((I785/60)/60)/24)+DATE(1970,1,1)+(-5/24)</f>
        <v>41026.708333333328</v>
      </c>
      <c r="M785" t="b">
        <v>0</v>
      </c>
      <c r="N785">
        <v>35</v>
      </c>
      <c r="O785" t="b">
        <v>1</v>
      </c>
      <c r="P785" t="s">
        <v>8276</v>
      </c>
      <c r="Q785" s="5">
        <f t="shared" si="48"/>
        <v>1.4813333333333334</v>
      </c>
      <c r="R785" s="6">
        <f t="shared" si="49"/>
        <v>63.485714285714288</v>
      </c>
      <c r="S785" s="7" t="str">
        <f t="shared" si="50"/>
        <v>music</v>
      </c>
      <c r="T785" t="str">
        <f t="shared" si="51"/>
        <v>rock</v>
      </c>
      <c r="U785">
        <f>YEAR(Table1[[#This Row],[Date Created Conversion]])</f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1">
        <f>(((J786/60)/60)/24)+DATE(1970,1,1)+(-5/24)</f>
        <v>41674.941192129627</v>
      </c>
      <c r="L786" s="11">
        <f>(((I786/60)/60)/24)+DATE(1970,1,1)+(-5/24)</f>
        <v>41714.899525462963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48"/>
        <v>1.0249999999999999</v>
      </c>
      <c r="R786" s="6">
        <f t="shared" si="49"/>
        <v>102.5</v>
      </c>
      <c r="S786" s="7" t="str">
        <f t="shared" si="50"/>
        <v>music</v>
      </c>
      <c r="T786" t="str">
        <f t="shared" si="51"/>
        <v>rock</v>
      </c>
      <c r="U786">
        <f>YEAR(Table1[[#This Row],[Date Created Conversion]])</f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1">
        <f>(((J787/60)/60)/24)+DATE(1970,1,1)+(-5/24)</f>
        <v>41303.385590277772</v>
      </c>
      <c r="L787" s="11">
        <f>(((I787/60)/60)/24)+DATE(1970,1,1)+(-5/24)</f>
        <v>41333.385590277772</v>
      </c>
      <c r="M787" t="b">
        <v>0</v>
      </c>
      <c r="N787">
        <v>29</v>
      </c>
      <c r="O787" t="b">
        <v>1</v>
      </c>
      <c r="P787" t="s">
        <v>8276</v>
      </c>
      <c r="Q787" s="5">
        <f t="shared" si="48"/>
        <v>1.8062799999999999</v>
      </c>
      <c r="R787" s="6">
        <f t="shared" si="49"/>
        <v>31.142758620689655</v>
      </c>
      <c r="S787" s="7" t="str">
        <f t="shared" si="50"/>
        <v>music</v>
      </c>
      <c r="T787" t="str">
        <f t="shared" si="51"/>
        <v>rock</v>
      </c>
      <c r="U787">
        <f>YEAR(Table1[[#This Row],[Date Created Conversion]])</f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1">
        <f>(((J788/60)/60)/24)+DATE(1970,1,1)+(-5/24)</f>
        <v>40982.847615740735</v>
      </c>
      <c r="L788" s="11">
        <f>(((I788/60)/60)/24)+DATE(1970,1,1)+(-5/24)</f>
        <v>41040.44930555555</v>
      </c>
      <c r="M788" t="b">
        <v>0</v>
      </c>
      <c r="N788">
        <v>44</v>
      </c>
      <c r="O788" t="b">
        <v>1</v>
      </c>
      <c r="P788" t="s">
        <v>8276</v>
      </c>
      <c r="Q788" s="5">
        <f t="shared" si="48"/>
        <v>1.4279999999999999</v>
      </c>
      <c r="R788" s="6">
        <f t="shared" si="49"/>
        <v>162.27272727272728</v>
      </c>
      <c r="S788" s="7" t="str">
        <f t="shared" si="50"/>
        <v>music</v>
      </c>
      <c r="T788" t="str">
        <f t="shared" si="51"/>
        <v>rock</v>
      </c>
      <c r="U788">
        <f>YEAR(Table1[[#This Row],[Date Created Conversion]])</f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1">
        <f>(((J789/60)/60)/24)+DATE(1970,1,1)+(-5/24)</f>
        <v>41549.419282407405</v>
      </c>
      <c r="L789" s="11">
        <f>(((I789/60)/60)/24)+DATE(1970,1,1)+(-5/24)</f>
        <v>41579.419282407405</v>
      </c>
      <c r="M789" t="b">
        <v>0</v>
      </c>
      <c r="N789">
        <v>17</v>
      </c>
      <c r="O789" t="b">
        <v>1</v>
      </c>
      <c r="P789" t="s">
        <v>8276</v>
      </c>
      <c r="Q789" s="5">
        <f t="shared" si="48"/>
        <v>1.1416666666666666</v>
      </c>
      <c r="R789" s="6">
        <f t="shared" si="49"/>
        <v>80.588235294117652</v>
      </c>
      <c r="S789" s="7" t="str">
        <f t="shared" si="50"/>
        <v>music</v>
      </c>
      <c r="T789" t="str">
        <f t="shared" si="51"/>
        <v>rock</v>
      </c>
      <c r="U789">
        <f>YEAR(Table1[[#This Row],[Date Created Conversion]])</f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1">
        <f>(((J790/60)/60)/24)+DATE(1970,1,1)+(-5/24)</f>
        <v>41058.798472222217</v>
      </c>
      <c r="L790" s="11">
        <f>(((I790/60)/60)/24)+DATE(1970,1,1)+(-5/24)</f>
        <v>41096.957638888889</v>
      </c>
      <c r="M790" t="b">
        <v>0</v>
      </c>
      <c r="N790">
        <v>34</v>
      </c>
      <c r="O790" t="b">
        <v>1</v>
      </c>
      <c r="P790" t="s">
        <v>8276</v>
      </c>
      <c r="Q790" s="5">
        <f t="shared" si="48"/>
        <v>2.03505</v>
      </c>
      <c r="R790" s="6">
        <f t="shared" si="49"/>
        <v>59.85441176470588</v>
      </c>
      <c r="S790" s="7" t="str">
        <f t="shared" si="50"/>
        <v>music</v>
      </c>
      <c r="T790" t="str">
        <f t="shared" si="51"/>
        <v>rock</v>
      </c>
      <c r="U790">
        <f>YEAR(Table1[[#This Row],[Date Created Conversion]])</f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1">
        <f>(((J791/60)/60)/24)+DATE(1970,1,1)+(-5/24)</f>
        <v>41276.977777777778</v>
      </c>
      <c r="L791" s="11">
        <f>(((I791/60)/60)/24)+DATE(1970,1,1)+(-5/24)</f>
        <v>41295.124305555553</v>
      </c>
      <c r="M791" t="b">
        <v>0</v>
      </c>
      <c r="N791">
        <v>14</v>
      </c>
      <c r="O791" t="b">
        <v>1</v>
      </c>
      <c r="P791" t="s">
        <v>8276</v>
      </c>
      <c r="Q791" s="5">
        <f t="shared" si="48"/>
        <v>1.0941176470588236</v>
      </c>
      <c r="R791" s="6">
        <f t="shared" si="49"/>
        <v>132.85714285714286</v>
      </c>
      <c r="S791" s="7" t="str">
        <f t="shared" si="50"/>
        <v>music</v>
      </c>
      <c r="T791" t="str">
        <f t="shared" si="51"/>
        <v>rock</v>
      </c>
      <c r="U791">
        <f>YEAR(Table1[[#This Row],[Date Created Conversion]])</f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1">
        <f>(((J792/60)/60)/24)+DATE(1970,1,1)+(-5/24)</f>
        <v>41275.839571759258</v>
      </c>
      <c r="L792" s="11">
        <f>(((I792/60)/60)/24)+DATE(1970,1,1)+(-5/24)</f>
        <v>41305.839571759258</v>
      </c>
      <c r="M792" t="b">
        <v>0</v>
      </c>
      <c r="N792">
        <v>156</v>
      </c>
      <c r="O792" t="b">
        <v>1</v>
      </c>
      <c r="P792" t="s">
        <v>8276</v>
      </c>
      <c r="Q792" s="5">
        <f t="shared" si="48"/>
        <v>1.443746</v>
      </c>
      <c r="R792" s="6">
        <f t="shared" si="49"/>
        <v>92.547820512820508</v>
      </c>
      <c r="S792" s="7" t="str">
        <f t="shared" si="50"/>
        <v>music</v>
      </c>
      <c r="T792" t="str">
        <f t="shared" si="51"/>
        <v>rock</v>
      </c>
      <c r="U792">
        <f>YEAR(Table1[[#This Row],[Date Created Conversion]])</f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1">
        <f>(((J793/60)/60)/24)+DATE(1970,1,1)+(-5/24)</f>
        <v>41557.572291666664</v>
      </c>
      <c r="L793" s="11">
        <f>(((I793/60)/60)/24)+DATE(1970,1,1)+(-5/24)</f>
        <v>41591.040972222218</v>
      </c>
      <c r="M793" t="b">
        <v>0</v>
      </c>
      <c r="N793">
        <v>128</v>
      </c>
      <c r="O793" t="b">
        <v>1</v>
      </c>
      <c r="P793" t="s">
        <v>8276</v>
      </c>
      <c r="Q793" s="5">
        <f t="shared" si="48"/>
        <v>1.0386666666666666</v>
      </c>
      <c r="R793" s="6">
        <f t="shared" si="49"/>
        <v>60.859375</v>
      </c>
      <c r="S793" s="7" t="str">
        <f t="shared" si="50"/>
        <v>music</v>
      </c>
      <c r="T793" t="str">
        <f t="shared" si="51"/>
        <v>rock</v>
      </c>
      <c r="U793">
        <f>YEAR(Table1[[#This Row],[Date Created Conversion]])</f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1">
        <f>(((J794/60)/60)/24)+DATE(1970,1,1)+(-5/24)</f>
        <v>41555.665312500001</v>
      </c>
      <c r="L794" s="11">
        <f>(((I794/60)/60)/24)+DATE(1970,1,1)+(-5/24)</f>
        <v>41585.706979166665</v>
      </c>
      <c r="M794" t="b">
        <v>0</v>
      </c>
      <c r="N794">
        <v>60</v>
      </c>
      <c r="O794" t="b">
        <v>1</v>
      </c>
      <c r="P794" t="s">
        <v>8276</v>
      </c>
      <c r="Q794" s="5">
        <f t="shared" si="48"/>
        <v>1.0044440000000001</v>
      </c>
      <c r="R794" s="6">
        <f t="shared" si="49"/>
        <v>41.851833333333339</v>
      </c>
      <c r="S794" s="7" t="str">
        <f t="shared" si="50"/>
        <v>music</v>
      </c>
      <c r="T794" t="str">
        <f t="shared" si="51"/>
        <v>rock</v>
      </c>
      <c r="U794">
        <f>YEAR(Table1[[#This Row],[Date Created Conversion]])</f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1">
        <f>(((J795/60)/60)/24)+DATE(1970,1,1)+(-5/24)</f>
        <v>41442.532916666663</v>
      </c>
      <c r="L795" s="11">
        <f>(((I795/60)/60)/24)+DATE(1970,1,1)+(-5/24)</f>
        <v>41457.999305555553</v>
      </c>
      <c r="M795" t="b">
        <v>0</v>
      </c>
      <c r="N795">
        <v>32</v>
      </c>
      <c r="O795" t="b">
        <v>1</v>
      </c>
      <c r="P795" t="s">
        <v>8276</v>
      </c>
      <c r="Q795" s="5">
        <f t="shared" si="48"/>
        <v>1.0277927272727272</v>
      </c>
      <c r="R795" s="6">
        <f t="shared" si="49"/>
        <v>88.325937499999995</v>
      </c>
      <c r="S795" s="7" t="str">
        <f t="shared" si="50"/>
        <v>music</v>
      </c>
      <c r="T795" t="str">
        <f t="shared" si="51"/>
        <v>rock</v>
      </c>
      <c r="U795">
        <f>YEAR(Table1[[#This Row],[Date Created Conversion]])</f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1">
        <f>(((J796/60)/60)/24)+DATE(1970,1,1)+(-5/24)</f>
        <v>40735.906678240739</v>
      </c>
      <c r="L796" s="11">
        <f>(((I796/60)/60)/24)+DATE(1970,1,1)+(-5/24)</f>
        <v>40791.504166666666</v>
      </c>
      <c r="M796" t="b">
        <v>0</v>
      </c>
      <c r="N796">
        <v>53</v>
      </c>
      <c r="O796" t="b">
        <v>1</v>
      </c>
      <c r="P796" t="s">
        <v>8276</v>
      </c>
      <c r="Q796" s="5">
        <f t="shared" si="48"/>
        <v>1.0531250000000001</v>
      </c>
      <c r="R796" s="6">
        <f t="shared" si="49"/>
        <v>158.96226415094338</v>
      </c>
      <c r="S796" s="7" t="str">
        <f t="shared" si="50"/>
        <v>music</v>
      </c>
      <c r="T796" t="str">
        <f t="shared" si="51"/>
        <v>rock</v>
      </c>
      <c r="U796">
        <f>YEAR(Table1[[#This Row],[Date Created Conversion]])</f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1">
        <f>(((J797/60)/60)/24)+DATE(1970,1,1)+(-5/24)</f>
        <v>40963.404699074068</v>
      </c>
      <c r="L797" s="11">
        <f>(((I797/60)/60)/24)+DATE(1970,1,1)+(-5/24)</f>
        <v>41005.999305555553</v>
      </c>
      <c r="M797" t="b">
        <v>0</v>
      </c>
      <c r="N797">
        <v>184</v>
      </c>
      <c r="O797" t="b">
        <v>1</v>
      </c>
      <c r="P797" t="s">
        <v>8276</v>
      </c>
      <c r="Q797" s="5">
        <f t="shared" si="48"/>
        <v>1.1178571428571429</v>
      </c>
      <c r="R797" s="6">
        <f t="shared" si="49"/>
        <v>85.054347826086953</v>
      </c>
      <c r="S797" s="7" t="str">
        <f t="shared" si="50"/>
        <v>music</v>
      </c>
      <c r="T797" t="str">
        <f t="shared" si="51"/>
        <v>rock</v>
      </c>
      <c r="U797">
        <f>YEAR(Table1[[#This Row],[Date Created Conversion]])</f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1">
        <f>(((J798/60)/60)/24)+DATE(1970,1,1)+(-5/24)</f>
        <v>41502.674594907403</v>
      </c>
      <c r="L798" s="11">
        <f>(((I798/60)/60)/24)+DATE(1970,1,1)+(-5/24)</f>
        <v>41532.673611111109</v>
      </c>
      <c r="M798" t="b">
        <v>0</v>
      </c>
      <c r="N798">
        <v>90</v>
      </c>
      <c r="O798" t="b">
        <v>1</v>
      </c>
      <c r="P798" t="s">
        <v>8276</v>
      </c>
      <c r="Q798" s="5">
        <f t="shared" si="48"/>
        <v>1.0135000000000001</v>
      </c>
      <c r="R798" s="6">
        <f t="shared" si="49"/>
        <v>112.61111111111111</v>
      </c>
      <c r="S798" s="7" t="str">
        <f t="shared" si="50"/>
        <v>music</v>
      </c>
      <c r="T798" t="str">
        <f t="shared" si="51"/>
        <v>rock</v>
      </c>
      <c r="U798">
        <f>YEAR(Table1[[#This Row],[Date Created Conversion]])</f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1">
        <f>(((J799/60)/60)/24)+DATE(1970,1,1)+(-5/24)</f>
        <v>40996.785740740735</v>
      </c>
      <c r="L799" s="11">
        <f>(((I799/60)/60)/24)+DATE(1970,1,1)+(-5/24)</f>
        <v>41027.958333333328</v>
      </c>
      <c r="M799" t="b">
        <v>0</v>
      </c>
      <c r="N799">
        <v>71</v>
      </c>
      <c r="O799" t="b">
        <v>1</v>
      </c>
      <c r="P799" t="s">
        <v>8276</v>
      </c>
      <c r="Q799" s="5">
        <f t="shared" si="48"/>
        <v>1.0753333333333333</v>
      </c>
      <c r="R799" s="6">
        <f t="shared" si="49"/>
        <v>45.436619718309856</v>
      </c>
      <c r="S799" s="7" t="str">
        <f t="shared" si="50"/>
        <v>music</v>
      </c>
      <c r="T799" t="str">
        <f t="shared" si="51"/>
        <v>rock</v>
      </c>
      <c r="U799">
        <f>YEAR(Table1[[#This Row],[Date Created Conversion]])</f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1">
        <f>(((J800/60)/60)/24)+DATE(1970,1,1)+(-5/24)</f>
        <v>41882.381793981483</v>
      </c>
      <c r="L800" s="11">
        <f>(((I800/60)/60)/24)+DATE(1970,1,1)+(-5/24)</f>
        <v>41912.381793981483</v>
      </c>
      <c r="M800" t="b">
        <v>0</v>
      </c>
      <c r="N800">
        <v>87</v>
      </c>
      <c r="O800" t="b">
        <v>1</v>
      </c>
      <c r="P800" t="s">
        <v>8276</v>
      </c>
      <c r="Q800" s="5">
        <f t="shared" si="48"/>
        <v>1.1488571428571428</v>
      </c>
      <c r="R800" s="6">
        <f t="shared" si="49"/>
        <v>46.218390804597703</v>
      </c>
      <c r="S800" s="7" t="str">
        <f t="shared" si="50"/>
        <v>music</v>
      </c>
      <c r="T800" t="str">
        <f t="shared" si="51"/>
        <v>rock</v>
      </c>
      <c r="U800">
        <f>YEAR(Table1[[#This Row],[Date Created Conversion]])</f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1">
        <f>(((J801/60)/60)/24)+DATE(1970,1,1)+(-5/24)</f>
        <v>40996.458865740737</v>
      </c>
      <c r="L801" s="11">
        <f>(((I801/60)/60)/24)+DATE(1970,1,1)+(-5/24)</f>
        <v>41026.458865740737</v>
      </c>
      <c r="M801" t="b">
        <v>0</v>
      </c>
      <c r="N801">
        <v>28</v>
      </c>
      <c r="O801" t="b">
        <v>1</v>
      </c>
      <c r="P801" t="s">
        <v>8276</v>
      </c>
      <c r="Q801" s="5">
        <f t="shared" si="48"/>
        <v>1.0002</v>
      </c>
      <c r="R801" s="6">
        <f t="shared" si="49"/>
        <v>178.60714285714286</v>
      </c>
      <c r="S801" s="7" t="str">
        <f t="shared" si="50"/>
        <v>music</v>
      </c>
      <c r="T801" t="str">
        <f t="shared" si="51"/>
        <v>rock</v>
      </c>
      <c r="U801">
        <f>YEAR(Table1[[#This Row],[Date Created Conversion]])</f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1">
        <f>(((J802/60)/60)/24)+DATE(1970,1,1)+(-5/24)</f>
        <v>41863.225162037037</v>
      </c>
      <c r="L802" s="11">
        <f>(((I802/60)/60)/24)+DATE(1970,1,1)+(-5/24)</f>
        <v>41893.225162037037</v>
      </c>
      <c r="M802" t="b">
        <v>0</v>
      </c>
      <c r="N802">
        <v>56</v>
      </c>
      <c r="O802" t="b">
        <v>1</v>
      </c>
      <c r="P802" t="s">
        <v>8276</v>
      </c>
      <c r="Q802" s="5">
        <f t="shared" si="48"/>
        <v>1.5213333333333334</v>
      </c>
      <c r="R802" s="6">
        <f t="shared" si="49"/>
        <v>40.75</v>
      </c>
      <c r="S802" s="7" t="str">
        <f t="shared" si="50"/>
        <v>music</v>
      </c>
      <c r="T802" t="str">
        <f t="shared" si="51"/>
        <v>rock</v>
      </c>
      <c r="U802">
        <f>YEAR(Table1[[#This Row],[Date Created Conversion]])</f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1">
        <f>(((J803/60)/60)/24)+DATE(1970,1,1)+(-5/24)</f>
        <v>40695.587037037032</v>
      </c>
      <c r="L803" s="11">
        <f>(((I803/60)/60)/24)+DATE(1970,1,1)+(-5/24)</f>
        <v>40725.587037037032</v>
      </c>
      <c r="M803" t="b">
        <v>0</v>
      </c>
      <c r="N803">
        <v>51</v>
      </c>
      <c r="O803" t="b">
        <v>1</v>
      </c>
      <c r="P803" t="s">
        <v>8276</v>
      </c>
      <c r="Q803" s="5">
        <f t="shared" si="48"/>
        <v>1.1152149999999998</v>
      </c>
      <c r="R803" s="6">
        <f t="shared" si="49"/>
        <v>43.733921568627444</v>
      </c>
      <c r="S803" s="7" t="str">
        <f t="shared" si="50"/>
        <v>music</v>
      </c>
      <c r="T803" t="str">
        <f t="shared" si="51"/>
        <v>rock</v>
      </c>
      <c r="U803">
        <f>YEAR(Table1[[#This Row],[Date Created Conversion]])</f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1">
        <f>(((J804/60)/60)/24)+DATE(1970,1,1)+(-5/24)</f>
        <v>41122.813935185186</v>
      </c>
      <c r="L804" s="11">
        <f>(((I804/60)/60)/24)+DATE(1970,1,1)+(-5/24)</f>
        <v>41168.961805555555</v>
      </c>
      <c r="M804" t="b">
        <v>0</v>
      </c>
      <c r="N804">
        <v>75</v>
      </c>
      <c r="O804" t="b">
        <v>1</v>
      </c>
      <c r="P804" t="s">
        <v>8276</v>
      </c>
      <c r="Q804" s="5">
        <f t="shared" si="48"/>
        <v>1.0133333333333334</v>
      </c>
      <c r="R804" s="6">
        <f t="shared" si="49"/>
        <v>81.066666666666663</v>
      </c>
      <c r="S804" s="7" t="str">
        <f t="shared" si="50"/>
        <v>music</v>
      </c>
      <c r="T804" t="str">
        <f t="shared" si="51"/>
        <v>rock</v>
      </c>
      <c r="U804">
        <f>YEAR(Table1[[#This Row],[Date Created Conversion]])</f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1">
        <f>(((J805/60)/60)/24)+DATE(1970,1,1)+(-5/24)</f>
        <v>40665.741643518515</v>
      </c>
      <c r="L805" s="11">
        <f>(((I805/60)/60)/24)+DATE(1970,1,1)+(-5/24)</f>
        <v>40691.833333333328</v>
      </c>
      <c r="M805" t="b">
        <v>0</v>
      </c>
      <c r="N805">
        <v>38</v>
      </c>
      <c r="O805" t="b">
        <v>1</v>
      </c>
      <c r="P805" t="s">
        <v>8276</v>
      </c>
      <c r="Q805" s="5">
        <f t="shared" si="48"/>
        <v>1.232608695652174</v>
      </c>
      <c r="R805" s="6">
        <f t="shared" si="49"/>
        <v>74.60526315789474</v>
      </c>
      <c r="S805" s="7" t="str">
        <f t="shared" si="50"/>
        <v>music</v>
      </c>
      <c r="T805" t="str">
        <f t="shared" si="51"/>
        <v>rock</v>
      </c>
      <c r="U805">
        <f>YEAR(Table1[[#This Row],[Date Created Conversion]])</f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1">
        <f>(((J806/60)/60)/24)+DATE(1970,1,1)+(-5/24)</f>
        <v>40729.897291666668</v>
      </c>
      <c r="L806" s="11">
        <f>(((I806/60)/60)/24)+DATE(1970,1,1)+(-5/24)</f>
        <v>40746.957638888889</v>
      </c>
      <c r="M806" t="b">
        <v>0</v>
      </c>
      <c r="N806">
        <v>18</v>
      </c>
      <c r="O806" t="b">
        <v>1</v>
      </c>
      <c r="P806" t="s">
        <v>8276</v>
      </c>
      <c r="Q806" s="5">
        <f t="shared" si="48"/>
        <v>1</v>
      </c>
      <c r="R806" s="6">
        <f t="shared" si="49"/>
        <v>305.55555555555554</v>
      </c>
      <c r="S806" s="7" t="str">
        <f t="shared" si="50"/>
        <v>music</v>
      </c>
      <c r="T806" t="str">
        <f t="shared" si="51"/>
        <v>rock</v>
      </c>
      <c r="U806">
        <f>YEAR(Table1[[#This Row],[Date Created Conversion]])</f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1">
        <f>(((J807/60)/60)/24)+DATE(1970,1,1)+(-5/24)</f>
        <v>40690.614722222221</v>
      </c>
      <c r="L807" s="11">
        <f>(((I807/60)/60)/24)+DATE(1970,1,1)+(-5/24)</f>
        <v>40740.75</v>
      </c>
      <c r="M807" t="b">
        <v>0</v>
      </c>
      <c r="N807">
        <v>54</v>
      </c>
      <c r="O807" t="b">
        <v>1</v>
      </c>
      <c r="P807" t="s">
        <v>8276</v>
      </c>
      <c r="Q807" s="5">
        <f t="shared" si="48"/>
        <v>1.05</v>
      </c>
      <c r="R807" s="6">
        <f t="shared" si="49"/>
        <v>58.333333333333336</v>
      </c>
      <c r="S807" s="7" t="str">
        <f t="shared" si="50"/>
        <v>music</v>
      </c>
      <c r="T807" t="str">
        <f t="shared" si="51"/>
        <v>rock</v>
      </c>
      <c r="U807">
        <f>YEAR(Table1[[#This Row],[Date Created Conversion]])</f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1">
        <f>(((J808/60)/60)/24)+DATE(1970,1,1)+(-5/24)</f>
        <v>40763.483090277776</v>
      </c>
      <c r="L808" s="11">
        <f>(((I808/60)/60)/24)+DATE(1970,1,1)+(-5/24)</f>
        <v>40793.483090277776</v>
      </c>
      <c r="M808" t="b">
        <v>0</v>
      </c>
      <c r="N808">
        <v>71</v>
      </c>
      <c r="O808" t="b">
        <v>1</v>
      </c>
      <c r="P808" t="s">
        <v>8276</v>
      </c>
      <c r="Q808" s="5">
        <f t="shared" si="48"/>
        <v>1.0443750000000001</v>
      </c>
      <c r="R808" s="6">
        <f t="shared" si="49"/>
        <v>117.67605633802818</v>
      </c>
      <c r="S808" s="7" t="str">
        <f t="shared" si="50"/>
        <v>music</v>
      </c>
      <c r="T808" t="str">
        <f t="shared" si="51"/>
        <v>rock</v>
      </c>
      <c r="U808">
        <f>YEAR(Table1[[#This Row],[Date Created Conversion]])</f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1">
        <f>(((J809/60)/60)/24)+DATE(1970,1,1)+(-5/24)</f>
        <v>42759.420266203706</v>
      </c>
      <c r="L809" s="11">
        <f>(((I809/60)/60)/24)+DATE(1970,1,1)+(-5/24)</f>
        <v>42794.874999999993</v>
      </c>
      <c r="M809" t="b">
        <v>0</v>
      </c>
      <c r="N809">
        <v>57</v>
      </c>
      <c r="O809" t="b">
        <v>1</v>
      </c>
      <c r="P809" t="s">
        <v>8276</v>
      </c>
      <c r="Q809" s="5">
        <f t="shared" si="48"/>
        <v>1.05125</v>
      </c>
      <c r="R809" s="6">
        <f t="shared" si="49"/>
        <v>73.771929824561397</v>
      </c>
      <c r="S809" s="7" t="str">
        <f t="shared" si="50"/>
        <v>music</v>
      </c>
      <c r="T809" t="str">
        <f t="shared" si="51"/>
        <v>rock</v>
      </c>
      <c r="U809">
        <f>YEAR(Table1[[#This Row],[Date Created Conversion]])</f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1">
        <f>(((J810/60)/60)/24)+DATE(1970,1,1)+(-5/24)</f>
        <v>41961.892199074071</v>
      </c>
      <c r="L810" s="11">
        <f>(((I810/60)/60)/24)+DATE(1970,1,1)+(-5/24)</f>
        <v>41994.999305555553</v>
      </c>
      <c r="M810" t="b">
        <v>0</v>
      </c>
      <c r="N810">
        <v>43</v>
      </c>
      <c r="O810" t="b">
        <v>1</v>
      </c>
      <c r="P810" t="s">
        <v>8276</v>
      </c>
      <c r="Q810" s="5">
        <f t="shared" si="48"/>
        <v>1</v>
      </c>
      <c r="R810" s="6">
        <f t="shared" si="49"/>
        <v>104.65116279069767</v>
      </c>
      <c r="S810" s="7" t="str">
        <f t="shared" si="50"/>
        <v>music</v>
      </c>
      <c r="T810" t="str">
        <f t="shared" si="51"/>
        <v>rock</v>
      </c>
      <c r="U810">
        <f>YEAR(Table1[[#This Row],[Date Created Conversion]])</f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1">
        <f>(((J811/60)/60)/24)+DATE(1970,1,1)+(-5/24)</f>
        <v>41628.625347222223</v>
      </c>
      <c r="L811" s="11">
        <f>(((I811/60)/60)/24)+DATE(1970,1,1)+(-5/24)</f>
        <v>41658.625347222223</v>
      </c>
      <c r="M811" t="b">
        <v>0</v>
      </c>
      <c r="N811">
        <v>52</v>
      </c>
      <c r="O811" t="b">
        <v>1</v>
      </c>
      <c r="P811" t="s">
        <v>8276</v>
      </c>
      <c r="Q811" s="5">
        <f t="shared" si="48"/>
        <v>1.03775</v>
      </c>
      <c r="R811" s="6">
        <f t="shared" si="49"/>
        <v>79.82692307692308</v>
      </c>
      <c r="S811" s="7" t="str">
        <f t="shared" si="50"/>
        <v>music</v>
      </c>
      <c r="T811" t="str">
        <f t="shared" si="51"/>
        <v>rock</v>
      </c>
      <c r="U811">
        <f>YEAR(Table1[[#This Row],[Date Created Conversion]])</f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1">
        <f>(((J812/60)/60)/24)+DATE(1970,1,1)+(-5/24)</f>
        <v>41122.847939814812</v>
      </c>
      <c r="L812" s="11">
        <f>(((I812/60)/60)/24)+DATE(1970,1,1)+(-5/24)</f>
        <v>41152.847939814812</v>
      </c>
      <c r="M812" t="b">
        <v>0</v>
      </c>
      <c r="N812">
        <v>27</v>
      </c>
      <c r="O812" t="b">
        <v>1</v>
      </c>
      <c r="P812" t="s">
        <v>8276</v>
      </c>
      <c r="Q812" s="5">
        <f t="shared" si="48"/>
        <v>1.05</v>
      </c>
      <c r="R812" s="6">
        <f t="shared" si="49"/>
        <v>58.333333333333336</v>
      </c>
      <c r="S812" s="7" t="str">
        <f t="shared" si="50"/>
        <v>music</v>
      </c>
      <c r="T812" t="str">
        <f t="shared" si="51"/>
        <v>rock</v>
      </c>
      <c r="U812">
        <f>YEAR(Table1[[#This Row],[Date Created Conversion]])</f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1">
        <f>(((J813/60)/60)/24)+DATE(1970,1,1)+(-5/24)</f>
        <v>41443.435208333329</v>
      </c>
      <c r="L813" s="11">
        <f>(((I813/60)/60)/24)+DATE(1970,1,1)+(-5/24)</f>
        <v>41465.494444444441</v>
      </c>
      <c r="M813" t="b">
        <v>0</v>
      </c>
      <c r="N813">
        <v>12</v>
      </c>
      <c r="O813" t="b">
        <v>1</v>
      </c>
      <c r="P813" t="s">
        <v>8276</v>
      </c>
      <c r="Q813" s="5">
        <f t="shared" si="48"/>
        <v>1.04</v>
      </c>
      <c r="R813" s="6">
        <f t="shared" si="49"/>
        <v>86.666666666666671</v>
      </c>
      <c r="S813" s="7" t="str">
        <f t="shared" si="50"/>
        <v>music</v>
      </c>
      <c r="T813" t="str">
        <f t="shared" si="51"/>
        <v>rock</v>
      </c>
      <c r="U813">
        <f>YEAR(Table1[[#This Row],[Date Created Conversion]])</f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1">
        <f>(((J814/60)/60)/24)+DATE(1970,1,1)+(-5/24)</f>
        <v>41281.809629629628</v>
      </c>
      <c r="L814" s="11">
        <f>(((I814/60)/60)/24)+DATE(1970,1,1)+(-5/24)</f>
        <v>41334.373611111107</v>
      </c>
      <c r="M814" t="b">
        <v>0</v>
      </c>
      <c r="N814">
        <v>33</v>
      </c>
      <c r="O814" t="b">
        <v>1</v>
      </c>
      <c r="P814" t="s">
        <v>8276</v>
      </c>
      <c r="Q814" s="5">
        <f t="shared" si="48"/>
        <v>1.5183333333333333</v>
      </c>
      <c r="R814" s="6">
        <f t="shared" si="49"/>
        <v>27.606060606060606</v>
      </c>
      <c r="S814" s="7" t="str">
        <f t="shared" si="50"/>
        <v>music</v>
      </c>
      <c r="T814" t="str">
        <f t="shared" si="51"/>
        <v>rock</v>
      </c>
      <c r="U814">
        <f>YEAR(Table1[[#This Row],[Date Created Conversion]])</f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1">
        <f>(((J815/60)/60)/24)+DATE(1970,1,1)+(-5/24)</f>
        <v>41080.751909722218</v>
      </c>
      <c r="L815" s="11">
        <f>(((I815/60)/60)/24)+DATE(1970,1,1)+(-5/24)</f>
        <v>41110.751909722218</v>
      </c>
      <c r="M815" t="b">
        <v>0</v>
      </c>
      <c r="N815">
        <v>96</v>
      </c>
      <c r="O815" t="b">
        <v>1</v>
      </c>
      <c r="P815" t="s">
        <v>8276</v>
      </c>
      <c r="Q815" s="5">
        <f t="shared" si="48"/>
        <v>1.59996</v>
      </c>
      <c r="R815" s="6">
        <f t="shared" si="49"/>
        <v>24.999375000000001</v>
      </c>
      <c r="S815" s="7" t="str">
        <f t="shared" si="50"/>
        <v>music</v>
      </c>
      <c r="T815" t="str">
        <f t="shared" si="51"/>
        <v>rock</v>
      </c>
      <c r="U815">
        <f>YEAR(Table1[[#This Row],[Date Created Conversion]])</f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1">
        <f>(((J816/60)/60)/24)+DATE(1970,1,1)+(-5/24)</f>
        <v>40679.534733796296</v>
      </c>
      <c r="L816" s="11">
        <f>(((I816/60)/60)/24)+DATE(1970,1,1)+(-5/24)</f>
        <v>40694.544444444444</v>
      </c>
      <c r="M816" t="b">
        <v>0</v>
      </c>
      <c r="N816">
        <v>28</v>
      </c>
      <c r="O816" t="b">
        <v>1</v>
      </c>
      <c r="P816" t="s">
        <v>8276</v>
      </c>
      <c r="Q816" s="5">
        <f t="shared" si="48"/>
        <v>1.2729999999999999</v>
      </c>
      <c r="R816" s="6">
        <f t="shared" si="49"/>
        <v>45.464285714285715</v>
      </c>
      <c r="S816" s="7" t="str">
        <f t="shared" si="50"/>
        <v>music</v>
      </c>
      <c r="T816" t="str">
        <f t="shared" si="51"/>
        <v>rock</v>
      </c>
      <c r="U816">
        <f>YEAR(Table1[[#This Row],[Date Created Conversion]])</f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1">
        <f>(((J817/60)/60)/24)+DATE(1970,1,1)+(-5/24)</f>
        <v>41914.70952546296</v>
      </c>
      <c r="L817" s="11">
        <f>(((I817/60)/60)/24)+DATE(1970,1,1)+(-5/24)</f>
        <v>41944.70952546296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48"/>
        <v>1.07</v>
      </c>
      <c r="R817" s="6">
        <f t="shared" si="49"/>
        <v>99.534883720930239</v>
      </c>
      <c r="S817" s="7" t="str">
        <f t="shared" si="50"/>
        <v>music</v>
      </c>
      <c r="T817" t="str">
        <f t="shared" si="51"/>
        <v>rock</v>
      </c>
      <c r="U817">
        <f>YEAR(Table1[[#This Row],[Date Created Conversion]])</f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1">
        <f>(((J818/60)/60)/24)+DATE(1970,1,1)+(-5/24)</f>
        <v>41341.662534722222</v>
      </c>
      <c r="L818" s="11">
        <f>(((I818/60)/60)/24)+DATE(1970,1,1)+(-5/24)</f>
        <v>41373.0625</v>
      </c>
      <c r="M818" t="b">
        <v>0</v>
      </c>
      <c r="N818">
        <v>205</v>
      </c>
      <c r="O818" t="b">
        <v>1</v>
      </c>
      <c r="P818" t="s">
        <v>8276</v>
      </c>
      <c r="Q818" s="5">
        <f t="shared" si="48"/>
        <v>1.1512214285714286</v>
      </c>
      <c r="R818" s="6">
        <f t="shared" si="49"/>
        <v>39.31</v>
      </c>
      <c r="S818" s="7" t="str">
        <f t="shared" si="50"/>
        <v>music</v>
      </c>
      <c r="T818" t="str">
        <f t="shared" si="51"/>
        <v>rock</v>
      </c>
      <c r="U818">
        <f>YEAR(Table1[[#This Row],[Date Created Conversion]])</f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1">
        <f>(((J819/60)/60)/24)+DATE(1970,1,1)+(-5/24)</f>
        <v>40925.391331018516</v>
      </c>
      <c r="L819" s="11">
        <f>(((I819/60)/60)/24)+DATE(1970,1,1)+(-5/24)</f>
        <v>40978.999305555553</v>
      </c>
      <c r="M819" t="b">
        <v>0</v>
      </c>
      <c r="N819">
        <v>23</v>
      </c>
      <c r="O819" t="b">
        <v>1</v>
      </c>
      <c r="P819" t="s">
        <v>8276</v>
      </c>
      <c r="Q819" s="5">
        <f t="shared" si="48"/>
        <v>1.3711066666666665</v>
      </c>
      <c r="R819" s="6">
        <f t="shared" si="49"/>
        <v>89.419999999999987</v>
      </c>
      <c r="S819" s="7" t="str">
        <f t="shared" si="50"/>
        <v>music</v>
      </c>
      <c r="T819" t="str">
        <f t="shared" si="51"/>
        <v>rock</v>
      </c>
      <c r="U819">
        <f>YEAR(Table1[[#This Row],[Date Created Conversion]])</f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1">
        <f>(((J820/60)/60)/24)+DATE(1970,1,1)+(-5/24)</f>
        <v>41120.67454861111</v>
      </c>
      <c r="L820" s="11">
        <f>(((I820/60)/60)/24)+DATE(1970,1,1)+(-5/24)</f>
        <v>41128.500694444439</v>
      </c>
      <c r="M820" t="b">
        <v>0</v>
      </c>
      <c r="N820">
        <v>19</v>
      </c>
      <c r="O820" t="b">
        <v>1</v>
      </c>
      <c r="P820" t="s">
        <v>8276</v>
      </c>
      <c r="Q820" s="5">
        <f t="shared" si="48"/>
        <v>1.5571428571428572</v>
      </c>
      <c r="R820" s="6">
        <f t="shared" si="49"/>
        <v>28.684210526315791</v>
      </c>
      <c r="S820" s="7" t="str">
        <f t="shared" si="50"/>
        <v>music</v>
      </c>
      <c r="T820" t="str">
        <f t="shared" si="51"/>
        <v>rock</v>
      </c>
      <c r="U820">
        <f>YEAR(Table1[[#This Row],[Date Created Conversion]])</f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1">
        <f>(((J821/60)/60)/24)+DATE(1970,1,1)+(-5/24)</f>
        <v>41619.789976851847</v>
      </c>
      <c r="L821" s="11">
        <f>(((I821/60)/60)/24)+DATE(1970,1,1)+(-5/24)</f>
        <v>41628.988888888889</v>
      </c>
      <c r="M821" t="b">
        <v>0</v>
      </c>
      <c r="N821">
        <v>14</v>
      </c>
      <c r="O821" t="b">
        <v>1</v>
      </c>
      <c r="P821" t="s">
        <v>8276</v>
      </c>
      <c r="Q821" s="5">
        <f t="shared" si="48"/>
        <v>1.0874999999999999</v>
      </c>
      <c r="R821" s="6">
        <f t="shared" si="49"/>
        <v>31.071428571428573</v>
      </c>
      <c r="S821" s="7" t="str">
        <f t="shared" si="50"/>
        <v>music</v>
      </c>
      <c r="T821" t="str">
        <f t="shared" si="51"/>
        <v>rock</v>
      </c>
      <c r="U821">
        <f>YEAR(Table1[[#This Row],[Date Created Conversion]])</f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1">
        <f>(((J822/60)/60)/24)+DATE(1970,1,1)+(-5/24)</f>
        <v>41768.633587962962</v>
      </c>
      <c r="L822" s="11">
        <f>(((I822/60)/60)/24)+DATE(1970,1,1)+(-5/24)</f>
        <v>41799</v>
      </c>
      <c r="M822" t="b">
        <v>0</v>
      </c>
      <c r="N822">
        <v>38</v>
      </c>
      <c r="O822" t="b">
        <v>1</v>
      </c>
      <c r="P822" t="s">
        <v>8276</v>
      </c>
      <c r="Q822" s="5">
        <f t="shared" si="48"/>
        <v>1.3405</v>
      </c>
      <c r="R822" s="6">
        <f t="shared" si="49"/>
        <v>70.55263157894737</v>
      </c>
      <c r="S822" s="7" t="str">
        <f t="shared" si="50"/>
        <v>music</v>
      </c>
      <c r="T822" t="str">
        <f t="shared" si="51"/>
        <v>rock</v>
      </c>
      <c r="U822">
        <f>YEAR(Table1[[#This Row],[Date Created Conversion]])</f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1">
        <f>(((J823/60)/60)/24)+DATE(1970,1,1)+(-5/24)</f>
        <v>42093.71371527778</v>
      </c>
      <c r="L823" s="11">
        <f>(((I823/60)/60)/24)+DATE(1970,1,1)+(-5/24)</f>
        <v>42127.959027777775</v>
      </c>
      <c r="M823" t="b">
        <v>0</v>
      </c>
      <c r="N823">
        <v>78</v>
      </c>
      <c r="O823" t="b">
        <v>1</v>
      </c>
      <c r="P823" t="s">
        <v>8276</v>
      </c>
      <c r="Q823" s="5">
        <f t="shared" si="48"/>
        <v>1</v>
      </c>
      <c r="R823" s="6">
        <f t="shared" si="49"/>
        <v>224.12820512820514</v>
      </c>
      <c r="S823" s="7" t="str">
        <f t="shared" si="50"/>
        <v>music</v>
      </c>
      <c r="T823" t="str">
        <f t="shared" si="51"/>
        <v>rock</v>
      </c>
      <c r="U823">
        <f>YEAR(Table1[[#This Row],[Date Created Conversion]])</f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1">
        <f>(((J824/60)/60)/24)+DATE(1970,1,1)+(-5/24)</f>
        <v>41157.739004629628</v>
      </c>
      <c r="L824" s="11">
        <f>(((I824/60)/60)/24)+DATE(1970,1,1)+(-5/24)</f>
        <v>41187.739004629628</v>
      </c>
      <c r="M824" t="b">
        <v>0</v>
      </c>
      <c r="N824">
        <v>69</v>
      </c>
      <c r="O824" t="b">
        <v>1</v>
      </c>
      <c r="P824" t="s">
        <v>8276</v>
      </c>
      <c r="Q824" s="5">
        <f t="shared" si="48"/>
        <v>1.1916666666666667</v>
      </c>
      <c r="R824" s="6">
        <f t="shared" si="49"/>
        <v>51.811594202898547</v>
      </c>
      <c r="S824" s="7" t="str">
        <f t="shared" si="50"/>
        <v>music</v>
      </c>
      <c r="T824" t="str">
        <f t="shared" si="51"/>
        <v>rock</v>
      </c>
      <c r="U824">
        <f>YEAR(Table1[[#This Row],[Date Created Conversion]])</f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1">
        <f>(((J825/60)/60)/24)+DATE(1970,1,1)+(-5/24)</f>
        <v>42055.764490740738</v>
      </c>
      <c r="L825" s="11">
        <f>(((I825/60)/60)/24)+DATE(1970,1,1)+(-5/24)</f>
        <v>42085.722824074073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48"/>
        <v>1.7949999999999999</v>
      </c>
      <c r="R825" s="6">
        <f t="shared" si="49"/>
        <v>43.515151515151516</v>
      </c>
      <c r="S825" s="7" t="str">
        <f t="shared" si="50"/>
        <v>music</v>
      </c>
      <c r="T825" t="str">
        <f t="shared" si="51"/>
        <v>rock</v>
      </c>
      <c r="U825">
        <f>YEAR(Table1[[#This Row],[Date Created Conversion]])</f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1">
        <f>(((J826/60)/60)/24)+DATE(1970,1,1)+(-5/24)</f>
        <v>40250.033773148149</v>
      </c>
      <c r="L826" s="11">
        <f>(((I826/60)/60)/24)+DATE(1970,1,1)+(-5/24)</f>
        <v>40286.082638888889</v>
      </c>
      <c r="M826" t="b">
        <v>0</v>
      </c>
      <c r="N826">
        <v>54</v>
      </c>
      <c r="O826" t="b">
        <v>1</v>
      </c>
      <c r="P826" t="s">
        <v>8276</v>
      </c>
      <c r="Q826" s="5">
        <f t="shared" si="48"/>
        <v>1.3438124999999999</v>
      </c>
      <c r="R826" s="6">
        <f t="shared" si="49"/>
        <v>39.816666666666663</v>
      </c>
      <c r="S826" s="7" t="str">
        <f t="shared" si="50"/>
        <v>music</v>
      </c>
      <c r="T826" t="str">
        <f t="shared" si="51"/>
        <v>rock</v>
      </c>
      <c r="U826">
        <f>YEAR(Table1[[#This Row],[Date Created Conversion]])</f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1">
        <f>(((J827/60)/60)/24)+DATE(1970,1,1)+(-5/24)</f>
        <v>41186.098194444443</v>
      </c>
      <c r="L827" s="11">
        <f>(((I827/60)/60)/24)+DATE(1970,1,1)+(-5/24)</f>
        <v>41211.098194444443</v>
      </c>
      <c r="M827" t="b">
        <v>0</v>
      </c>
      <c r="N827">
        <v>99</v>
      </c>
      <c r="O827" t="b">
        <v>1</v>
      </c>
      <c r="P827" t="s">
        <v>8276</v>
      </c>
      <c r="Q827" s="5">
        <f t="shared" si="48"/>
        <v>1.0043200000000001</v>
      </c>
      <c r="R827" s="6">
        <f t="shared" si="49"/>
        <v>126.8080808080808</v>
      </c>
      <c r="S827" s="7" t="str">
        <f t="shared" si="50"/>
        <v>music</v>
      </c>
      <c r="T827" t="str">
        <f t="shared" si="51"/>
        <v>rock</v>
      </c>
      <c r="U827">
        <f>YEAR(Table1[[#This Row],[Date Created Conversion]])</f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1">
        <f>(((J828/60)/60)/24)+DATE(1970,1,1)+(-5/24)</f>
        <v>40972.830208333333</v>
      </c>
      <c r="L828" s="11">
        <f>(((I828/60)/60)/24)+DATE(1970,1,1)+(-5/24)</f>
        <v>40993.788541666661</v>
      </c>
      <c r="M828" t="b">
        <v>0</v>
      </c>
      <c r="N828">
        <v>49</v>
      </c>
      <c r="O828" t="b">
        <v>1</v>
      </c>
      <c r="P828" t="s">
        <v>8276</v>
      </c>
      <c r="Q828" s="5">
        <f t="shared" si="48"/>
        <v>1.0145454545454546</v>
      </c>
      <c r="R828" s="6">
        <f t="shared" si="49"/>
        <v>113.87755102040816</v>
      </c>
      <c r="S828" s="7" t="str">
        <f t="shared" si="50"/>
        <v>music</v>
      </c>
      <c r="T828" t="str">
        <f t="shared" si="51"/>
        <v>rock</v>
      </c>
      <c r="U828">
        <f>YEAR(Table1[[#This Row],[Date Created Conversion]])</f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1">
        <f>(((J829/60)/60)/24)+DATE(1970,1,1)+(-5/24)</f>
        <v>40927.265127314815</v>
      </c>
      <c r="L829" s="11">
        <f>(((I829/60)/60)/24)+DATE(1970,1,1)+(-5/24)</f>
        <v>40953.617361111108</v>
      </c>
      <c r="M829" t="b">
        <v>0</v>
      </c>
      <c r="N829">
        <v>11</v>
      </c>
      <c r="O829" t="b">
        <v>1</v>
      </c>
      <c r="P829" t="s">
        <v>8276</v>
      </c>
      <c r="Q829" s="5">
        <f t="shared" si="48"/>
        <v>1.0333333333333334</v>
      </c>
      <c r="R829" s="6">
        <f t="shared" si="49"/>
        <v>28.181818181818183</v>
      </c>
      <c r="S829" s="7" t="str">
        <f t="shared" si="50"/>
        <v>music</v>
      </c>
      <c r="T829" t="str">
        <f t="shared" si="51"/>
        <v>rock</v>
      </c>
      <c r="U829">
        <f>YEAR(Table1[[#This Row],[Date Created Conversion]])</f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1">
        <f>(((J830/60)/60)/24)+DATE(1970,1,1)+(-5/24)</f>
        <v>41072.84238425926</v>
      </c>
      <c r="L830" s="11">
        <f>(((I830/60)/60)/24)+DATE(1970,1,1)+(-5/24)</f>
        <v>41085.474999999999</v>
      </c>
      <c r="M830" t="b">
        <v>0</v>
      </c>
      <c r="N830">
        <v>38</v>
      </c>
      <c r="O830" t="b">
        <v>1</v>
      </c>
      <c r="P830" t="s">
        <v>8276</v>
      </c>
      <c r="Q830" s="5">
        <f t="shared" si="48"/>
        <v>1.07</v>
      </c>
      <c r="R830" s="6">
        <f t="shared" si="49"/>
        <v>36.60526315789474</v>
      </c>
      <c r="S830" s="7" t="str">
        <f t="shared" si="50"/>
        <v>music</v>
      </c>
      <c r="T830" t="str">
        <f t="shared" si="51"/>
        <v>rock</v>
      </c>
      <c r="U830">
        <f>YEAR(Table1[[#This Row],[Date Created Conversion]])</f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1">
        <f>(((J831/60)/60)/24)+DATE(1970,1,1)+(-5/24)</f>
        <v>42504.593055555553</v>
      </c>
      <c r="L831" s="11">
        <f>(((I831/60)/60)/24)+DATE(1970,1,1)+(-5/24)</f>
        <v>42564.593055555553</v>
      </c>
      <c r="M831" t="b">
        <v>0</v>
      </c>
      <c r="N831">
        <v>16</v>
      </c>
      <c r="O831" t="b">
        <v>1</v>
      </c>
      <c r="P831" t="s">
        <v>8276</v>
      </c>
      <c r="Q831" s="5">
        <f t="shared" si="48"/>
        <v>1.04</v>
      </c>
      <c r="R831" s="6">
        <f t="shared" si="49"/>
        <v>32.5</v>
      </c>
      <c r="S831" s="7" t="str">
        <f t="shared" si="50"/>
        <v>music</v>
      </c>
      <c r="T831" t="str">
        <f t="shared" si="51"/>
        <v>rock</v>
      </c>
      <c r="U831">
        <f>YEAR(Table1[[#This Row],[Date Created Conversion]])</f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1">
        <f>(((J832/60)/60)/24)+DATE(1970,1,1)+(-5/24)</f>
        <v>41325.317418981482</v>
      </c>
      <c r="L832" s="11">
        <f>(((I832/60)/60)/24)+DATE(1970,1,1)+(-5/24)</f>
        <v>41355.27575231481</v>
      </c>
      <c r="M832" t="b">
        <v>0</v>
      </c>
      <c r="N832">
        <v>32</v>
      </c>
      <c r="O832" t="b">
        <v>1</v>
      </c>
      <c r="P832" t="s">
        <v>8276</v>
      </c>
      <c r="Q832" s="5">
        <f t="shared" si="48"/>
        <v>1.0783333333333334</v>
      </c>
      <c r="R832" s="6">
        <f t="shared" si="49"/>
        <v>60.65625</v>
      </c>
      <c r="S832" s="7" t="str">
        <f t="shared" si="50"/>
        <v>music</v>
      </c>
      <c r="T832" t="str">
        <f t="shared" si="51"/>
        <v>rock</v>
      </c>
      <c r="U832">
        <f>YEAR(Table1[[#This Row],[Date Created Conversion]])</f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1">
        <f>(((J833/60)/60)/24)+DATE(1970,1,1)+(-5/24)</f>
        <v>40996.438587962963</v>
      </c>
      <c r="L833" s="11">
        <f>(((I833/60)/60)/24)+DATE(1970,1,1)+(-5/24)</f>
        <v>41026.438587962963</v>
      </c>
      <c r="M833" t="b">
        <v>0</v>
      </c>
      <c r="N833">
        <v>20</v>
      </c>
      <c r="O833" t="b">
        <v>1</v>
      </c>
      <c r="P833" t="s">
        <v>8276</v>
      </c>
      <c r="Q833" s="5">
        <f t="shared" si="48"/>
        <v>2.3333333333333335</v>
      </c>
      <c r="R833" s="6">
        <f t="shared" si="49"/>
        <v>175</v>
      </c>
      <c r="S833" s="7" t="str">
        <f t="shared" si="50"/>
        <v>music</v>
      </c>
      <c r="T833" t="str">
        <f t="shared" si="51"/>
        <v>rock</v>
      </c>
      <c r="U833">
        <f>YEAR(Table1[[#This Row],[Date Created Conversion]])</f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1">
        <f>(((J834/60)/60)/24)+DATE(1970,1,1)+(-5/24)</f>
        <v>40869.466840277775</v>
      </c>
      <c r="L834" s="11">
        <f>(((I834/60)/60)/24)+DATE(1970,1,1)+(-5/24)</f>
        <v>40929.134027777778</v>
      </c>
      <c r="M834" t="b">
        <v>0</v>
      </c>
      <c r="N834">
        <v>154</v>
      </c>
      <c r="O834" t="b">
        <v>1</v>
      </c>
      <c r="P834" t="s">
        <v>8276</v>
      </c>
      <c r="Q834" s="5">
        <f t="shared" si="48"/>
        <v>1.0060706666666666</v>
      </c>
      <c r="R834" s="6">
        <f t="shared" si="49"/>
        <v>97.993896103896105</v>
      </c>
      <c r="S834" s="7" t="str">
        <f t="shared" si="50"/>
        <v>music</v>
      </c>
      <c r="T834" t="str">
        <f t="shared" si="51"/>
        <v>rock</v>
      </c>
      <c r="U834">
        <f>YEAR(Table1[[#This Row],[Date Created Conversion]])</f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1">
        <f>(((J835/60)/60)/24)+DATE(1970,1,1)+(-5/24)</f>
        <v>41718.669849537036</v>
      </c>
      <c r="L835" s="11">
        <f>(((I835/60)/60)/24)+DATE(1970,1,1)+(-5/24)</f>
        <v>41748.669849537036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52">E835/D835</f>
        <v>1.0166666666666666</v>
      </c>
      <c r="R835" s="6">
        <f t="shared" ref="R835:R898" si="53">E835/N835</f>
        <v>148.78048780487805</v>
      </c>
      <c r="S835" s="7" t="str">
        <f t="shared" ref="S835:S898" si="54">LEFT(P835, SEARCH("/",P835,1)-1)</f>
        <v>music</v>
      </c>
      <c r="T835" t="str">
        <f t="shared" ref="T835:T898" si="55">RIGHT(P835,LEN(P835)-SEARCH("/",P835,1))</f>
        <v>rock</v>
      </c>
      <c r="U835">
        <f>YEAR(Table1[[#This Row],[Date Created Conversion]])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1">
        <f>(((J836/60)/60)/24)+DATE(1970,1,1)+(-5/24)</f>
        <v>41422.614490740736</v>
      </c>
      <c r="L836" s="11">
        <f>(((I836/60)/60)/24)+DATE(1970,1,1)+(-5/24)</f>
        <v>41455.957638888889</v>
      </c>
      <c r="M836" t="b">
        <v>0</v>
      </c>
      <c r="N836">
        <v>75</v>
      </c>
      <c r="O836" t="b">
        <v>1</v>
      </c>
      <c r="P836" t="s">
        <v>8276</v>
      </c>
      <c r="Q836" s="5">
        <f t="shared" si="52"/>
        <v>1.3101818181818181</v>
      </c>
      <c r="R836" s="6">
        <f t="shared" si="53"/>
        <v>96.08</v>
      </c>
      <c r="S836" s="7" t="str">
        <f t="shared" si="54"/>
        <v>music</v>
      </c>
      <c r="T836" t="str">
        <f t="shared" si="55"/>
        <v>rock</v>
      </c>
      <c r="U836">
        <f>YEAR(Table1[[#This Row],[Date Created Conversion]])</f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1">
        <f>(((J837/60)/60)/24)+DATE(1970,1,1)+(-5/24)</f>
        <v>41005.249513888884</v>
      </c>
      <c r="L837" s="11">
        <f>(((I837/60)/60)/24)+DATE(1970,1,1)+(-5/24)</f>
        <v>41047.916666666664</v>
      </c>
      <c r="M837" t="b">
        <v>0</v>
      </c>
      <c r="N837">
        <v>40</v>
      </c>
      <c r="O837" t="b">
        <v>1</v>
      </c>
      <c r="P837" t="s">
        <v>8276</v>
      </c>
      <c r="Q837" s="5">
        <f t="shared" si="52"/>
        <v>1.1725000000000001</v>
      </c>
      <c r="R837" s="6">
        <f t="shared" si="53"/>
        <v>58.625</v>
      </c>
      <c r="S837" s="7" t="str">
        <f t="shared" si="54"/>
        <v>music</v>
      </c>
      <c r="T837" t="str">
        <f t="shared" si="55"/>
        <v>rock</v>
      </c>
      <c r="U837">
        <f>YEAR(Table1[[#This Row],[Date Created Conversion]])</f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1">
        <f>(((J838/60)/60)/24)+DATE(1970,1,1)+(-5/24)</f>
        <v>41523.848587962959</v>
      </c>
      <c r="L838" s="11">
        <f>(((I838/60)/60)/24)+DATE(1970,1,1)+(-5/24)</f>
        <v>41553.848587962959</v>
      </c>
      <c r="M838" t="b">
        <v>0</v>
      </c>
      <c r="N838">
        <v>46</v>
      </c>
      <c r="O838" t="b">
        <v>1</v>
      </c>
      <c r="P838" t="s">
        <v>8276</v>
      </c>
      <c r="Q838" s="5">
        <f t="shared" si="52"/>
        <v>1.009304</v>
      </c>
      <c r="R838" s="6">
        <f t="shared" si="53"/>
        <v>109.70695652173914</v>
      </c>
      <c r="S838" s="7" t="str">
        <f t="shared" si="54"/>
        <v>music</v>
      </c>
      <c r="T838" t="str">
        <f t="shared" si="55"/>
        <v>rock</v>
      </c>
      <c r="U838">
        <f>YEAR(Table1[[#This Row],[Date Created Conversion]])</f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1">
        <f>(((J839/60)/60)/24)+DATE(1970,1,1)+(-5/24)</f>
        <v>41730.79006944444</v>
      </c>
      <c r="L839" s="11">
        <f>(((I839/60)/60)/24)+DATE(1970,1,1)+(-5/24)</f>
        <v>41760.79006944444</v>
      </c>
      <c r="M839" t="b">
        <v>0</v>
      </c>
      <c r="N839">
        <v>62</v>
      </c>
      <c r="O839" t="b">
        <v>1</v>
      </c>
      <c r="P839" t="s">
        <v>8276</v>
      </c>
      <c r="Q839" s="5">
        <f t="shared" si="52"/>
        <v>1.218</v>
      </c>
      <c r="R839" s="6">
        <f t="shared" si="53"/>
        <v>49.112903225806448</v>
      </c>
      <c r="S839" s="7" t="str">
        <f t="shared" si="54"/>
        <v>music</v>
      </c>
      <c r="T839" t="str">
        <f t="shared" si="55"/>
        <v>rock</v>
      </c>
      <c r="U839">
        <f>YEAR(Table1[[#This Row],[Date Created Conversion]])</f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1">
        <f>(((J840/60)/60)/24)+DATE(1970,1,1)+(-5/24)</f>
        <v>40895.689641203702</v>
      </c>
      <c r="L840" s="11">
        <f>(((I840/60)/60)/24)+DATE(1970,1,1)+(-5/24)</f>
        <v>40925.689641203702</v>
      </c>
      <c r="M840" t="b">
        <v>0</v>
      </c>
      <c r="N840">
        <v>61</v>
      </c>
      <c r="O840" t="b">
        <v>1</v>
      </c>
      <c r="P840" t="s">
        <v>8276</v>
      </c>
      <c r="Q840" s="5">
        <f t="shared" si="52"/>
        <v>1.454</v>
      </c>
      <c r="R840" s="6">
        <f t="shared" si="53"/>
        <v>47.672131147540981</v>
      </c>
      <c r="S840" s="7" t="str">
        <f t="shared" si="54"/>
        <v>music</v>
      </c>
      <c r="T840" t="str">
        <f t="shared" si="55"/>
        <v>rock</v>
      </c>
      <c r="U840">
        <f>YEAR(Table1[[#This Row],[Date Created Conversion]])</f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1">
        <f>(((J841/60)/60)/24)+DATE(1970,1,1)+(-5/24)</f>
        <v>41144.555046296293</v>
      </c>
      <c r="L841" s="11">
        <f>(((I841/60)/60)/24)+DATE(1970,1,1)+(-5/24)</f>
        <v>41174.555046296293</v>
      </c>
      <c r="M841" t="b">
        <v>0</v>
      </c>
      <c r="N841">
        <v>96</v>
      </c>
      <c r="O841" t="b">
        <v>1</v>
      </c>
      <c r="P841" t="s">
        <v>8276</v>
      </c>
      <c r="Q841" s="5">
        <f t="shared" si="52"/>
        <v>1.166166</v>
      </c>
      <c r="R841" s="6">
        <f t="shared" si="53"/>
        <v>60.737812499999997</v>
      </c>
      <c r="S841" s="7" t="str">
        <f t="shared" si="54"/>
        <v>music</v>
      </c>
      <c r="T841" t="str">
        <f t="shared" si="55"/>
        <v>rock</v>
      </c>
      <c r="U841">
        <f>YEAR(Table1[[#This Row],[Date Created Conversion]])</f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1">
        <f>(((J842/60)/60)/24)+DATE(1970,1,1)+(-5/24)</f>
        <v>42607.018368055556</v>
      </c>
      <c r="L842" s="11">
        <f>(((I842/60)/60)/24)+DATE(1970,1,1)+(-5/24)</f>
        <v>42637.018368055556</v>
      </c>
      <c r="M842" t="b">
        <v>0</v>
      </c>
      <c r="N842">
        <v>190</v>
      </c>
      <c r="O842" t="b">
        <v>1</v>
      </c>
      <c r="P842" t="s">
        <v>8277</v>
      </c>
      <c r="Q842" s="5">
        <f t="shared" si="52"/>
        <v>1.2041660000000001</v>
      </c>
      <c r="R842" s="6">
        <f t="shared" si="53"/>
        <v>63.37715789473684</v>
      </c>
      <c r="S842" s="7" t="str">
        <f t="shared" si="54"/>
        <v>music</v>
      </c>
      <c r="T842" t="str">
        <f t="shared" si="55"/>
        <v>metal</v>
      </c>
      <c r="U842">
        <f>YEAR(Table1[[#This Row],[Date Created Conversion]])</f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1">
        <f>(((J843/60)/60)/24)+DATE(1970,1,1)+(-5/24)</f>
        <v>41923.63035879629</v>
      </c>
      <c r="L843" s="11">
        <f>(((I843/60)/60)/24)+DATE(1970,1,1)+(-5/24)</f>
        <v>41953.672025462954</v>
      </c>
      <c r="M843" t="b">
        <v>1</v>
      </c>
      <c r="N843">
        <v>94</v>
      </c>
      <c r="O843" t="b">
        <v>1</v>
      </c>
      <c r="P843" t="s">
        <v>8277</v>
      </c>
      <c r="Q843" s="5">
        <f t="shared" si="52"/>
        <v>1.0132000000000001</v>
      </c>
      <c r="R843" s="6">
        <f t="shared" si="53"/>
        <v>53.893617021276597</v>
      </c>
      <c r="S843" s="7" t="str">
        <f t="shared" si="54"/>
        <v>music</v>
      </c>
      <c r="T843" t="str">
        <f t="shared" si="55"/>
        <v>metal</v>
      </c>
      <c r="U843">
        <f>YEAR(Table1[[#This Row],[Date Created Conversion]])</f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1">
        <f>(((J844/60)/60)/24)+DATE(1970,1,1)+(-5/24)</f>
        <v>41526.384062500001</v>
      </c>
      <c r="L844" s="11">
        <f>(((I844/60)/60)/24)+DATE(1970,1,1)+(-5/24)</f>
        <v>41560.957638888889</v>
      </c>
      <c r="M844" t="b">
        <v>1</v>
      </c>
      <c r="N844">
        <v>39</v>
      </c>
      <c r="O844" t="b">
        <v>1</v>
      </c>
      <c r="P844" t="s">
        <v>8277</v>
      </c>
      <c r="Q844" s="5">
        <f t="shared" si="52"/>
        <v>1.0431999999999999</v>
      </c>
      <c r="R844" s="6">
        <f t="shared" si="53"/>
        <v>66.871794871794876</v>
      </c>
      <c r="S844" s="7" t="str">
        <f t="shared" si="54"/>
        <v>music</v>
      </c>
      <c r="T844" t="str">
        <f t="shared" si="55"/>
        <v>metal</v>
      </c>
      <c r="U844">
        <f>YEAR(Table1[[#This Row],[Date Created Conversion]])</f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1">
        <f>(((J845/60)/60)/24)+DATE(1970,1,1)+(-5/24)</f>
        <v>42695.049537037034</v>
      </c>
      <c r="L845" s="11">
        <f>(((I845/60)/60)/24)+DATE(1970,1,1)+(-5/24)</f>
        <v>42712.124999999993</v>
      </c>
      <c r="M845" t="b">
        <v>0</v>
      </c>
      <c r="N845">
        <v>127</v>
      </c>
      <c r="O845" t="b">
        <v>1</v>
      </c>
      <c r="P845" t="s">
        <v>8277</v>
      </c>
      <c r="Q845" s="5">
        <f t="shared" si="52"/>
        <v>2.6713333333333331</v>
      </c>
      <c r="R845" s="6">
        <f t="shared" si="53"/>
        <v>63.102362204724407</v>
      </c>
      <c r="S845" s="7" t="str">
        <f t="shared" si="54"/>
        <v>music</v>
      </c>
      <c r="T845" t="str">
        <f t="shared" si="55"/>
        <v>metal</v>
      </c>
      <c r="U845">
        <f>YEAR(Table1[[#This Row],[Date Created Conversion]])</f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1">
        <f>(((J846/60)/60)/24)+DATE(1970,1,1)+(-5/24)</f>
        <v>41905.476296296292</v>
      </c>
      <c r="L846" s="11">
        <f>(((I846/60)/60)/24)+DATE(1970,1,1)+(-5/24)</f>
        <v>41943.999305555553</v>
      </c>
      <c r="M846" t="b">
        <v>1</v>
      </c>
      <c r="N846">
        <v>159</v>
      </c>
      <c r="O846" t="b">
        <v>1</v>
      </c>
      <c r="P846" t="s">
        <v>8277</v>
      </c>
      <c r="Q846" s="5">
        <f t="shared" si="52"/>
        <v>1.9413333333333334</v>
      </c>
      <c r="R846" s="6">
        <f t="shared" si="53"/>
        <v>36.628930817610062</v>
      </c>
      <c r="S846" s="7" t="str">
        <f t="shared" si="54"/>
        <v>music</v>
      </c>
      <c r="T846" t="str">
        <f t="shared" si="55"/>
        <v>metal</v>
      </c>
      <c r="U846">
        <f>YEAR(Table1[[#This Row],[Date Created Conversion]])</f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1">
        <f>(((J847/60)/60)/24)+DATE(1970,1,1)+(-5/24)</f>
        <v>42577.997638888883</v>
      </c>
      <c r="L847" s="11">
        <f>(((I847/60)/60)/24)+DATE(1970,1,1)+(-5/24)</f>
        <v>42617.957638888889</v>
      </c>
      <c r="M847" t="b">
        <v>0</v>
      </c>
      <c r="N847">
        <v>177</v>
      </c>
      <c r="O847" t="b">
        <v>1</v>
      </c>
      <c r="P847" t="s">
        <v>8277</v>
      </c>
      <c r="Q847" s="5">
        <f t="shared" si="52"/>
        <v>1.203802</v>
      </c>
      <c r="R847" s="6">
        <f t="shared" si="53"/>
        <v>34.005706214689269</v>
      </c>
      <c r="S847" s="7" t="str">
        <f t="shared" si="54"/>
        <v>music</v>
      </c>
      <c r="T847" t="str">
        <f t="shared" si="55"/>
        <v>metal</v>
      </c>
      <c r="U847">
        <f>YEAR(Table1[[#This Row],[Date Created Conversion]])</f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1">
        <f>(((J848/60)/60)/24)+DATE(1970,1,1)+(-5/24)</f>
        <v>41694.183506944442</v>
      </c>
      <c r="L848" s="11">
        <f>(((I848/60)/60)/24)+DATE(1970,1,1)+(-5/24)</f>
        <v>41708.375</v>
      </c>
      <c r="M848" t="b">
        <v>0</v>
      </c>
      <c r="N848">
        <v>47</v>
      </c>
      <c r="O848" t="b">
        <v>1</v>
      </c>
      <c r="P848" t="s">
        <v>8277</v>
      </c>
      <c r="Q848" s="5">
        <f t="shared" si="52"/>
        <v>1.2200090909090908</v>
      </c>
      <c r="R848" s="6">
        <f t="shared" si="53"/>
        <v>28.553404255319148</v>
      </c>
      <c r="S848" s="7" t="str">
        <f t="shared" si="54"/>
        <v>music</v>
      </c>
      <c r="T848" t="str">
        <f t="shared" si="55"/>
        <v>metal</v>
      </c>
      <c r="U848">
        <f>YEAR(Table1[[#This Row],[Date Created Conversion]])</f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1">
        <f>(((J849/60)/60)/24)+DATE(1970,1,1)+(-5/24)</f>
        <v>42165.590000000004</v>
      </c>
      <c r="L849" s="11">
        <f>(((I849/60)/60)/24)+DATE(1970,1,1)+(-5/24)</f>
        <v>42195.590000000004</v>
      </c>
      <c r="M849" t="b">
        <v>0</v>
      </c>
      <c r="N849">
        <v>1</v>
      </c>
      <c r="O849" t="b">
        <v>1</v>
      </c>
      <c r="P849" t="s">
        <v>8277</v>
      </c>
      <c r="Q849" s="5">
        <f t="shared" si="52"/>
        <v>1</v>
      </c>
      <c r="R849" s="6">
        <f t="shared" si="53"/>
        <v>10</v>
      </c>
      <c r="S849" s="7" t="str">
        <f t="shared" si="54"/>
        <v>music</v>
      </c>
      <c r="T849" t="str">
        <f t="shared" si="55"/>
        <v>metal</v>
      </c>
      <c r="U849">
        <f>YEAR(Table1[[#This Row],[Date Created Conversion]])</f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1">
        <f>(((J850/60)/60)/24)+DATE(1970,1,1)+(-5/24)</f>
        <v>42078.583715277775</v>
      </c>
      <c r="L850" s="11">
        <f>(((I850/60)/60)/24)+DATE(1970,1,1)+(-5/24)</f>
        <v>42108.583715277775</v>
      </c>
      <c r="M850" t="b">
        <v>0</v>
      </c>
      <c r="N850">
        <v>16</v>
      </c>
      <c r="O850" t="b">
        <v>1</v>
      </c>
      <c r="P850" t="s">
        <v>8277</v>
      </c>
      <c r="Q850" s="5">
        <f t="shared" si="52"/>
        <v>1</v>
      </c>
      <c r="R850" s="6">
        <f t="shared" si="53"/>
        <v>18.75</v>
      </c>
      <c r="S850" s="7" t="str">
        <f t="shared" si="54"/>
        <v>music</v>
      </c>
      <c r="T850" t="str">
        <f t="shared" si="55"/>
        <v>metal</v>
      </c>
      <c r="U850">
        <f>YEAR(Table1[[#This Row],[Date Created Conversion]])</f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1">
        <f>(((J851/60)/60)/24)+DATE(1970,1,1)+(-5/24)</f>
        <v>42050.94055555555</v>
      </c>
      <c r="L851" s="11">
        <f>(((I851/60)/60)/24)+DATE(1970,1,1)+(-5/24)</f>
        <v>42078.898888888885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52"/>
        <v>1.1990000000000001</v>
      </c>
      <c r="R851" s="6">
        <f t="shared" si="53"/>
        <v>41.704347826086959</v>
      </c>
      <c r="S851" s="7" t="str">
        <f t="shared" si="54"/>
        <v>music</v>
      </c>
      <c r="T851" t="str">
        <f t="shared" si="55"/>
        <v>metal</v>
      </c>
      <c r="U851">
        <f>YEAR(Table1[[#This Row],[Date Created Conversion]])</f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1">
        <f>(((J852/60)/60)/24)+DATE(1970,1,1)+(-5/24)</f>
        <v>42452.619409722225</v>
      </c>
      <c r="L852" s="11">
        <f>(((I852/60)/60)/24)+DATE(1970,1,1)+(-5/24)</f>
        <v>42484.999305555553</v>
      </c>
      <c r="M852" t="b">
        <v>0</v>
      </c>
      <c r="N852">
        <v>133</v>
      </c>
      <c r="O852" t="b">
        <v>1</v>
      </c>
      <c r="P852" t="s">
        <v>8277</v>
      </c>
      <c r="Q852" s="5">
        <f t="shared" si="52"/>
        <v>1.55175</v>
      </c>
      <c r="R852" s="6">
        <f t="shared" si="53"/>
        <v>46.669172932330824</v>
      </c>
      <c r="S852" s="7" t="str">
        <f t="shared" si="54"/>
        <v>music</v>
      </c>
      <c r="T852" t="str">
        <f t="shared" si="55"/>
        <v>metal</v>
      </c>
      <c r="U852">
        <f>YEAR(Table1[[#This Row],[Date Created Conversion]])</f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1">
        <f>(((J853/60)/60)/24)+DATE(1970,1,1)+(-5/24)</f>
        <v>42522.671909722216</v>
      </c>
      <c r="L853" s="11">
        <f>(((I853/60)/60)/24)+DATE(1970,1,1)+(-5/24)</f>
        <v>42582.614583333336</v>
      </c>
      <c r="M853" t="b">
        <v>0</v>
      </c>
      <c r="N853">
        <v>70</v>
      </c>
      <c r="O853" t="b">
        <v>1</v>
      </c>
      <c r="P853" t="s">
        <v>8277</v>
      </c>
      <c r="Q853" s="5">
        <f t="shared" si="52"/>
        <v>1.3045</v>
      </c>
      <c r="R853" s="6">
        <f t="shared" si="53"/>
        <v>37.271428571428572</v>
      </c>
      <c r="S853" s="7" t="str">
        <f t="shared" si="54"/>
        <v>music</v>
      </c>
      <c r="T853" t="str">
        <f t="shared" si="55"/>
        <v>metal</v>
      </c>
      <c r="U853">
        <f>YEAR(Table1[[#This Row],[Date Created Conversion]])</f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1">
        <f>(((J854/60)/60)/24)+DATE(1970,1,1)+(-5/24)</f>
        <v>42656.59716435185</v>
      </c>
      <c r="L854" s="11">
        <f>(((I854/60)/60)/24)+DATE(1970,1,1)+(-5/24)</f>
        <v>42667.666666666664</v>
      </c>
      <c r="M854" t="b">
        <v>0</v>
      </c>
      <c r="N854">
        <v>62</v>
      </c>
      <c r="O854" t="b">
        <v>1</v>
      </c>
      <c r="P854" t="s">
        <v>8277</v>
      </c>
      <c r="Q854" s="5">
        <f t="shared" si="52"/>
        <v>1.0497142857142858</v>
      </c>
      <c r="R854" s="6">
        <f t="shared" si="53"/>
        <v>59.258064516129032</v>
      </c>
      <c r="S854" s="7" t="str">
        <f t="shared" si="54"/>
        <v>music</v>
      </c>
      <c r="T854" t="str">
        <f t="shared" si="55"/>
        <v>metal</v>
      </c>
      <c r="U854">
        <f>YEAR(Table1[[#This Row],[Date Created Conversion]])</f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1">
        <f>(((J855/60)/60)/24)+DATE(1970,1,1)+(-5/24)</f>
        <v>42021.62394675926</v>
      </c>
      <c r="L855" s="11">
        <f>(((I855/60)/60)/24)+DATE(1970,1,1)+(-5/24)</f>
        <v>42051.62394675926</v>
      </c>
      <c r="M855" t="b">
        <v>0</v>
      </c>
      <c r="N855">
        <v>10</v>
      </c>
      <c r="O855" t="b">
        <v>1</v>
      </c>
      <c r="P855" t="s">
        <v>8277</v>
      </c>
      <c r="Q855" s="5">
        <f t="shared" si="52"/>
        <v>1</v>
      </c>
      <c r="R855" s="6">
        <f t="shared" si="53"/>
        <v>30</v>
      </c>
      <c r="S855" s="7" t="str">
        <f t="shared" si="54"/>
        <v>music</v>
      </c>
      <c r="T855" t="str">
        <f t="shared" si="55"/>
        <v>metal</v>
      </c>
      <c r="U855">
        <f>YEAR(Table1[[#This Row],[Date Created Conversion]])</f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1">
        <f>(((J856/60)/60)/24)+DATE(1970,1,1)+(-5/24)</f>
        <v>42702.004004629627</v>
      </c>
      <c r="L856" s="11">
        <f>(((I856/60)/60)/24)+DATE(1970,1,1)+(-5/24)</f>
        <v>42732.004004629627</v>
      </c>
      <c r="M856" t="b">
        <v>0</v>
      </c>
      <c r="N856">
        <v>499</v>
      </c>
      <c r="O856" t="b">
        <v>1</v>
      </c>
      <c r="P856" t="s">
        <v>8277</v>
      </c>
      <c r="Q856" s="5">
        <f t="shared" si="52"/>
        <v>1.1822050359712231</v>
      </c>
      <c r="R856" s="6">
        <f t="shared" si="53"/>
        <v>65.8623246492986</v>
      </c>
      <c r="S856" s="7" t="str">
        <f t="shared" si="54"/>
        <v>music</v>
      </c>
      <c r="T856" t="str">
        <f t="shared" si="55"/>
        <v>metal</v>
      </c>
      <c r="U856">
        <f>YEAR(Table1[[#This Row],[Date Created Conversion]])</f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1">
        <f>(((J857/60)/60)/24)+DATE(1970,1,1)+(-5/24)</f>
        <v>42544.916863425926</v>
      </c>
      <c r="L857" s="11">
        <f>(((I857/60)/60)/24)+DATE(1970,1,1)+(-5/24)</f>
        <v>42574.916863425926</v>
      </c>
      <c r="M857" t="b">
        <v>0</v>
      </c>
      <c r="N857">
        <v>47</v>
      </c>
      <c r="O857" t="b">
        <v>1</v>
      </c>
      <c r="P857" t="s">
        <v>8277</v>
      </c>
      <c r="Q857" s="5">
        <f t="shared" si="52"/>
        <v>1.0344827586206897</v>
      </c>
      <c r="R857" s="6">
        <f t="shared" si="53"/>
        <v>31.914893617021278</v>
      </c>
      <c r="S857" s="7" t="str">
        <f t="shared" si="54"/>
        <v>music</v>
      </c>
      <c r="T857" t="str">
        <f t="shared" si="55"/>
        <v>metal</v>
      </c>
      <c r="U857">
        <f>YEAR(Table1[[#This Row],[Date Created Conversion]])</f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1">
        <f>(((J858/60)/60)/24)+DATE(1970,1,1)+(-5/24)</f>
        <v>42609.103657407402</v>
      </c>
      <c r="L858" s="11">
        <f>(((I858/60)/60)/24)+DATE(1970,1,1)+(-5/24)</f>
        <v>42668.583333333336</v>
      </c>
      <c r="M858" t="b">
        <v>0</v>
      </c>
      <c r="N858">
        <v>28</v>
      </c>
      <c r="O858" t="b">
        <v>1</v>
      </c>
      <c r="P858" t="s">
        <v>8277</v>
      </c>
      <c r="Q858" s="5">
        <f t="shared" si="52"/>
        <v>2.1800000000000002</v>
      </c>
      <c r="R858" s="6">
        <f t="shared" si="53"/>
        <v>19.464285714285715</v>
      </c>
      <c r="S858" s="7" t="str">
        <f t="shared" si="54"/>
        <v>music</v>
      </c>
      <c r="T858" t="str">
        <f t="shared" si="55"/>
        <v>metal</v>
      </c>
      <c r="U858">
        <f>YEAR(Table1[[#This Row],[Date Created Conversion]])</f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1">
        <f>(((J859/60)/60)/24)+DATE(1970,1,1)+(-5/24)</f>
        <v>42291.373043981475</v>
      </c>
      <c r="L859" s="11">
        <f>(((I859/60)/60)/24)+DATE(1970,1,1)+(-5/24)</f>
        <v>42333.414710648147</v>
      </c>
      <c r="M859" t="b">
        <v>0</v>
      </c>
      <c r="N859">
        <v>24</v>
      </c>
      <c r="O859" t="b">
        <v>1</v>
      </c>
      <c r="P859" t="s">
        <v>8277</v>
      </c>
      <c r="Q859" s="5">
        <f t="shared" si="52"/>
        <v>1</v>
      </c>
      <c r="R859" s="6">
        <f t="shared" si="53"/>
        <v>50</v>
      </c>
      <c r="S859" s="7" t="str">
        <f t="shared" si="54"/>
        <v>music</v>
      </c>
      <c r="T859" t="str">
        <f t="shared" si="55"/>
        <v>metal</v>
      </c>
      <c r="U859">
        <f>YEAR(Table1[[#This Row],[Date Created Conversion]])</f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1">
        <f>(((J860/60)/60)/24)+DATE(1970,1,1)+(-5/24)</f>
        <v>42079.537245370368</v>
      </c>
      <c r="L860" s="11">
        <f>(((I860/60)/60)/24)+DATE(1970,1,1)+(-5/24)</f>
        <v>42109.749305555553</v>
      </c>
      <c r="M860" t="b">
        <v>0</v>
      </c>
      <c r="N860">
        <v>76</v>
      </c>
      <c r="O860" t="b">
        <v>1</v>
      </c>
      <c r="P860" t="s">
        <v>8277</v>
      </c>
      <c r="Q860" s="5">
        <f t="shared" si="52"/>
        <v>1.4400583333333332</v>
      </c>
      <c r="R860" s="6">
        <f t="shared" si="53"/>
        <v>22.737763157894737</v>
      </c>
      <c r="S860" s="7" t="str">
        <f t="shared" si="54"/>
        <v>music</v>
      </c>
      <c r="T860" t="str">
        <f t="shared" si="55"/>
        <v>metal</v>
      </c>
      <c r="U860">
        <f>YEAR(Table1[[#This Row],[Date Created Conversion]])</f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1">
        <f>(((J861/60)/60)/24)+DATE(1970,1,1)+(-5/24)</f>
        <v>42128.611898148149</v>
      </c>
      <c r="L861" s="11">
        <f>(((I861/60)/60)/24)+DATE(1970,1,1)+(-5/24)</f>
        <v>42158.791666666664</v>
      </c>
      <c r="M861" t="b">
        <v>0</v>
      </c>
      <c r="N861">
        <v>98</v>
      </c>
      <c r="O861" t="b">
        <v>1</v>
      </c>
      <c r="P861" t="s">
        <v>8277</v>
      </c>
      <c r="Q861" s="5">
        <f t="shared" si="52"/>
        <v>1.0467500000000001</v>
      </c>
      <c r="R861" s="6">
        <f t="shared" si="53"/>
        <v>42.724489795918366</v>
      </c>
      <c r="S861" s="7" t="str">
        <f t="shared" si="54"/>
        <v>music</v>
      </c>
      <c r="T861" t="str">
        <f t="shared" si="55"/>
        <v>metal</v>
      </c>
      <c r="U861">
        <f>YEAR(Table1[[#This Row],[Date Created Conversion]])</f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1">
        <f>(((J862/60)/60)/24)+DATE(1970,1,1)+(-5/24)</f>
        <v>41570.274456018517</v>
      </c>
      <c r="L862" s="11">
        <f>(((I862/60)/60)/24)+DATE(1970,1,1)+(-5/24)</f>
        <v>41600.316122685181</v>
      </c>
      <c r="M862" t="b">
        <v>0</v>
      </c>
      <c r="N862">
        <v>48</v>
      </c>
      <c r="O862" t="b">
        <v>0</v>
      </c>
      <c r="P862" t="s">
        <v>8278</v>
      </c>
      <c r="Q862" s="5">
        <f t="shared" si="52"/>
        <v>0.18142857142857144</v>
      </c>
      <c r="R862" s="6">
        <f t="shared" si="53"/>
        <v>52.916666666666664</v>
      </c>
      <c r="S862" s="7" t="str">
        <f t="shared" si="54"/>
        <v>music</v>
      </c>
      <c r="T862" t="str">
        <f t="shared" si="55"/>
        <v>jazz</v>
      </c>
      <c r="U862">
        <f>YEAR(Table1[[#This Row],[Date Created Conversion]])</f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1">
        <f>(((J863/60)/60)/24)+DATE(1970,1,1)+(-5/24)</f>
        <v>42599.756990740738</v>
      </c>
      <c r="L863" s="11">
        <f>(((I863/60)/60)/24)+DATE(1970,1,1)+(-5/24)</f>
        <v>42629.756990740738</v>
      </c>
      <c r="M863" t="b">
        <v>0</v>
      </c>
      <c r="N863">
        <v>2</v>
      </c>
      <c r="O863" t="b">
        <v>0</v>
      </c>
      <c r="P863" t="s">
        <v>8278</v>
      </c>
      <c r="Q863" s="5">
        <f t="shared" si="52"/>
        <v>2.2444444444444444E-2</v>
      </c>
      <c r="R863" s="6">
        <f t="shared" si="53"/>
        <v>50.5</v>
      </c>
      <c r="S863" s="7" t="str">
        <f t="shared" si="54"/>
        <v>music</v>
      </c>
      <c r="T863" t="str">
        <f t="shared" si="55"/>
        <v>jazz</v>
      </c>
      <c r="U863">
        <f>YEAR(Table1[[#This Row],[Date Created Conversion]])</f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1">
        <f>(((J864/60)/60)/24)+DATE(1970,1,1)+(-5/24)</f>
        <v>41559.346620370365</v>
      </c>
      <c r="L864" s="11">
        <f>(((I864/60)/60)/24)+DATE(1970,1,1)+(-5/24)</f>
        <v>41589.388287037036</v>
      </c>
      <c r="M864" t="b">
        <v>0</v>
      </c>
      <c r="N864">
        <v>4</v>
      </c>
      <c r="O864" t="b">
        <v>0</v>
      </c>
      <c r="P864" t="s">
        <v>8278</v>
      </c>
      <c r="Q864" s="5">
        <f t="shared" si="52"/>
        <v>3.3999999999999998E-3</v>
      </c>
      <c r="R864" s="6">
        <f t="shared" si="53"/>
        <v>42.5</v>
      </c>
      <c r="S864" s="7" t="str">
        <f t="shared" si="54"/>
        <v>music</v>
      </c>
      <c r="T864" t="str">
        <f t="shared" si="55"/>
        <v>jazz</v>
      </c>
      <c r="U864">
        <f>YEAR(Table1[[#This Row],[Date Created Conversion]])</f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1">
        <f>(((J865/60)/60)/24)+DATE(1970,1,1)+(-5/24)</f>
        <v>40920.909328703703</v>
      </c>
      <c r="L865" s="11">
        <f>(((I865/60)/60)/24)+DATE(1970,1,1)+(-5/24)</f>
        <v>40950.909328703703</v>
      </c>
      <c r="M865" t="b">
        <v>0</v>
      </c>
      <c r="N865">
        <v>5</v>
      </c>
      <c r="O865" t="b">
        <v>0</v>
      </c>
      <c r="P865" t="s">
        <v>8278</v>
      </c>
      <c r="Q865" s="5">
        <f t="shared" si="52"/>
        <v>4.4999999999999998E-2</v>
      </c>
      <c r="R865" s="6">
        <f t="shared" si="53"/>
        <v>18</v>
      </c>
      <c r="S865" s="7" t="str">
        <f t="shared" si="54"/>
        <v>music</v>
      </c>
      <c r="T865" t="str">
        <f t="shared" si="55"/>
        <v>jazz</v>
      </c>
      <c r="U865">
        <f>YEAR(Table1[[#This Row],[Date Created Conversion]])</f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1">
        <f>(((J866/60)/60)/24)+DATE(1970,1,1)+(-5/24)</f>
        <v>41540.898587962962</v>
      </c>
      <c r="L866" s="11">
        <f>(((I866/60)/60)/24)+DATE(1970,1,1)+(-5/24)</f>
        <v>41563.207638888889</v>
      </c>
      <c r="M866" t="b">
        <v>0</v>
      </c>
      <c r="N866">
        <v>79</v>
      </c>
      <c r="O866" t="b">
        <v>0</v>
      </c>
      <c r="P866" t="s">
        <v>8278</v>
      </c>
      <c r="Q866" s="5">
        <f t="shared" si="52"/>
        <v>0.41538461538461541</v>
      </c>
      <c r="R866" s="6">
        <f t="shared" si="53"/>
        <v>34.177215189873415</v>
      </c>
      <c r="S866" s="7" t="str">
        <f t="shared" si="54"/>
        <v>music</v>
      </c>
      <c r="T866" t="str">
        <f t="shared" si="55"/>
        <v>jazz</v>
      </c>
      <c r="U866">
        <f>YEAR(Table1[[#This Row],[Date Created Conversion]])</f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1">
        <f>(((J867/60)/60)/24)+DATE(1970,1,1)+(-5/24)</f>
        <v>41230.564780092594</v>
      </c>
      <c r="L867" s="11">
        <f>(((I867/60)/60)/24)+DATE(1970,1,1)+(-5/24)</f>
        <v>41290.564780092594</v>
      </c>
      <c r="M867" t="b">
        <v>0</v>
      </c>
      <c r="N867">
        <v>2</v>
      </c>
      <c r="O867" t="b">
        <v>0</v>
      </c>
      <c r="P867" t="s">
        <v>8278</v>
      </c>
      <c r="Q867" s="5">
        <f t="shared" si="52"/>
        <v>2.0454545454545454E-2</v>
      </c>
      <c r="R867" s="6">
        <f t="shared" si="53"/>
        <v>22.5</v>
      </c>
      <c r="S867" s="7" t="str">
        <f t="shared" si="54"/>
        <v>music</v>
      </c>
      <c r="T867" t="str">
        <f t="shared" si="55"/>
        <v>jazz</v>
      </c>
      <c r="U867">
        <f>YEAR(Table1[[#This Row],[Date Created Conversion]])</f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1">
        <f>(((J868/60)/60)/24)+DATE(1970,1,1)+(-5/24)</f>
        <v>42025.429606481477</v>
      </c>
      <c r="L868" s="11">
        <f>(((I868/60)/60)/24)+DATE(1970,1,1)+(-5/24)</f>
        <v>42063.423611111109</v>
      </c>
      <c r="M868" t="b">
        <v>0</v>
      </c>
      <c r="N868">
        <v>11</v>
      </c>
      <c r="O868" t="b">
        <v>0</v>
      </c>
      <c r="P868" t="s">
        <v>8278</v>
      </c>
      <c r="Q868" s="5">
        <f t="shared" si="52"/>
        <v>0.18285714285714286</v>
      </c>
      <c r="R868" s="6">
        <f t="shared" si="53"/>
        <v>58.18181818181818</v>
      </c>
      <c r="S868" s="7" t="str">
        <f t="shared" si="54"/>
        <v>music</v>
      </c>
      <c r="T868" t="str">
        <f t="shared" si="55"/>
        <v>jazz</v>
      </c>
      <c r="U868">
        <f>YEAR(Table1[[#This Row],[Date Created Conversion]])</f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1">
        <f>(((J869/60)/60)/24)+DATE(1970,1,1)+(-5/24)</f>
        <v>40087.897060185183</v>
      </c>
      <c r="L869" s="11">
        <f>(((I869/60)/60)/24)+DATE(1970,1,1)+(-5/24)</f>
        <v>40147.999305555553</v>
      </c>
      <c r="M869" t="b">
        <v>0</v>
      </c>
      <c r="N869">
        <v>11</v>
      </c>
      <c r="O869" t="b">
        <v>0</v>
      </c>
      <c r="P869" t="s">
        <v>8278</v>
      </c>
      <c r="Q869" s="5">
        <f t="shared" si="52"/>
        <v>0.2402</v>
      </c>
      <c r="R869" s="6">
        <f t="shared" si="53"/>
        <v>109.18181818181819</v>
      </c>
      <c r="S869" s="7" t="str">
        <f t="shared" si="54"/>
        <v>music</v>
      </c>
      <c r="T869" t="str">
        <f t="shared" si="55"/>
        <v>jazz</v>
      </c>
      <c r="U869">
        <f>YEAR(Table1[[#This Row],[Date Created Conversion]])</f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1">
        <f>(((J870/60)/60)/24)+DATE(1970,1,1)+(-5/24)</f>
        <v>41615.819421296292</v>
      </c>
      <c r="L870" s="11">
        <f>(((I870/60)/60)/24)+DATE(1970,1,1)+(-5/24)</f>
        <v>41645.819421296292</v>
      </c>
      <c r="M870" t="b">
        <v>0</v>
      </c>
      <c r="N870">
        <v>1</v>
      </c>
      <c r="O870" t="b">
        <v>0</v>
      </c>
      <c r="P870" t="s">
        <v>8278</v>
      </c>
      <c r="Q870" s="5">
        <f t="shared" si="52"/>
        <v>1.1111111111111111E-3</v>
      </c>
      <c r="R870" s="6">
        <f t="shared" si="53"/>
        <v>50</v>
      </c>
      <c r="S870" s="7" t="str">
        <f t="shared" si="54"/>
        <v>music</v>
      </c>
      <c r="T870" t="str">
        <f t="shared" si="55"/>
        <v>jazz</v>
      </c>
      <c r="U870">
        <f>YEAR(Table1[[#This Row],[Date Created Conversion]])</f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1">
        <f>(((J871/60)/60)/24)+DATE(1970,1,1)+(-5/24)</f>
        <v>41342.637233796297</v>
      </c>
      <c r="L871" s="11">
        <f>(((I871/60)/60)/24)+DATE(1970,1,1)+(-5/24)</f>
        <v>41372.595567129625</v>
      </c>
      <c r="M871" t="b">
        <v>0</v>
      </c>
      <c r="N871">
        <v>3</v>
      </c>
      <c r="O871" t="b">
        <v>0</v>
      </c>
      <c r="P871" t="s">
        <v>8278</v>
      </c>
      <c r="Q871" s="5">
        <f t="shared" si="52"/>
        <v>0.11818181818181818</v>
      </c>
      <c r="R871" s="6">
        <f t="shared" si="53"/>
        <v>346.66666666666669</v>
      </c>
      <c r="S871" s="7" t="str">
        <f t="shared" si="54"/>
        <v>music</v>
      </c>
      <c r="T871" t="str">
        <f t="shared" si="55"/>
        <v>jazz</v>
      </c>
      <c r="U871">
        <f>YEAR(Table1[[#This Row],[Date Created Conversion]])</f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1">
        <f>(((J872/60)/60)/24)+DATE(1970,1,1)+(-5/24)</f>
        <v>41487.813923611109</v>
      </c>
      <c r="L872" s="11">
        <f>(((I872/60)/60)/24)+DATE(1970,1,1)+(-5/24)</f>
        <v>41517.813923611109</v>
      </c>
      <c r="M872" t="b">
        <v>0</v>
      </c>
      <c r="N872">
        <v>5</v>
      </c>
      <c r="O872" t="b">
        <v>0</v>
      </c>
      <c r="P872" t="s">
        <v>8278</v>
      </c>
      <c r="Q872" s="5">
        <f t="shared" si="52"/>
        <v>3.0999999999999999E-3</v>
      </c>
      <c r="R872" s="6">
        <f t="shared" si="53"/>
        <v>12.4</v>
      </c>
      <c r="S872" s="7" t="str">
        <f t="shared" si="54"/>
        <v>music</v>
      </c>
      <c r="T872" t="str">
        <f t="shared" si="55"/>
        <v>jazz</v>
      </c>
      <c r="U872">
        <f>YEAR(Table1[[#This Row],[Date Created Conversion]])</f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1">
        <f>(((J873/60)/60)/24)+DATE(1970,1,1)+(-5/24)</f>
        <v>41577.352951388886</v>
      </c>
      <c r="L873" s="11">
        <f>(((I873/60)/60)/24)+DATE(1970,1,1)+(-5/24)</f>
        <v>41607.39461805555</v>
      </c>
      <c r="M873" t="b">
        <v>0</v>
      </c>
      <c r="N873">
        <v>12</v>
      </c>
      <c r="O873" t="b">
        <v>0</v>
      </c>
      <c r="P873" t="s">
        <v>8278</v>
      </c>
      <c r="Q873" s="5">
        <f t="shared" si="52"/>
        <v>5.4166666666666669E-2</v>
      </c>
      <c r="R873" s="6">
        <f t="shared" si="53"/>
        <v>27.083333333333332</v>
      </c>
      <c r="S873" s="7" t="str">
        <f t="shared" si="54"/>
        <v>music</v>
      </c>
      <c r="T873" t="str">
        <f t="shared" si="55"/>
        <v>jazz</v>
      </c>
      <c r="U873">
        <f>YEAR(Table1[[#This Row],[Date Created Conversion]])</f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1">
        <f>(((J874/60)/60)/24)+DATE(1970,1,1)+(-5/24)</f>
        <v>40567.617210648146</v>
      </c>
      <c r="L874" s="11">
        <f>(((I874/60)/60)/24)+DATE(1970,1,1)+(-5/24)</f>
        <v>40612.617210648146</v>
      </c>
      <c r="M874" t="b">
        <v>0</v>
      </c>
      <c r="N874">
        <v>2</v>
      </c>
      <c r="O874" t="b">
        <v>0</v>
      </c>
      <c r="P874" t="s">
        <v>8278</v>
      </c>
      <c r="Q874" s="5">
        <f t="shared" si="52"/>
        <v>8.1250000000000003E-3</v>
      </c>
      <c r="R874" s="6">
        <f t="shared" si="53"/>
        <v>32.5</v>
      </c>
      <c r="S874" s="7" t="str">
        <f t="shared" si="54"/>
        <v>music</v>
      </c>
      <c r="T874" t="str">
        <f t="shared" si="55"/>
        <v>jazz</v>
      </c>
      <c r="U874">
        <f>YEAR(Table1[[#This Row],[Date Created Conversion]])</f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1">
        <f>(((J875/60)/60)/24)+DATE(1970,1,1)+(-5/24)</f>
        <v>41183.958796296298</v>
      </c>
      <c r="L875" s="11">
        <f>(((I875/60)/60)/24)+DATE(1970,1,1)+(-5/24)</f>
        <v>41224.000462962962</v>
      </c>
      <c r="M875" t="b">
        <v>0</v>
      </c>
      <c r="N875">
        <v>5</v>
      </c>
      <c r="O875" t="b">
        <v>0</v>
      </c>
      <c r="P875" t="s">
        <v>8278</v>
      </c>
      <c r="Q875" s="5">
        <f t="shared" si="52"/>
        <v>1.2857142857142857E-2</v>
      </c>
      <c r="R875" s="6">
        <f t="shared" si="53"/>
        <v>9</v>
      </c>
      <c r="S875" s="7" t="str">
        <f t="shared" si="54"/>
        <v>music</v>
      </c>
      <c r="T875" t="str">
        <f t="shared" si="55"/>
        <v>jazz</v>
      </c>
      <c r="U875">
        <f>YEAR(Table1[[#This Row],[Date Created Conversion]])</f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1">
        <f>(((J876/60)/60)/24)+DATE(1970,1,1)+(-5/24)</f>
        <v>41368.375393518516</v>
      </c>
      <c r="L876" s="11">
        <f>(((I876/60)/60)/24)+DATE(1970,1,1)+(-5/24)</f>
        <v>41398.375393518516</v>
      </c>
      <c r="M876" t="b">
        <v>0</v>
      </c>
      <c r="N876">
        <v>21</v>
      </c>
      <c r="O876" t="b">
        <v>0</v>
      </c>
      <c r="P876" t="s">
        <v>8278</v>
      </c>
      <c r="Q876" s="5">
        <f t="shared" si="52"/>
        <v>0.24333333333333335</v>
      </c>
      <c r="R876" s="6">
        <f t="shared" si="53"/>
        <v>34.761904761904759</v>
      </c>
      <c r="S876" s="7" t="str">
        <f t="shared" si="54"/>
        <v>music</v>
      </c>
      <c r="T876" t="str">
        <f t="shared" si="55"/>
        <v>jazz</v>
      </c>
      <c r="U876">
        <f>YEAR(Table1[[#This Row],[Date Created Conversion]])</f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1">
        <f>(((J877/60)/60)/24)+DATE(1970,1,1)+(-5/24)</f>
        <v>42248.515405092585</v>
      </c>
      <c r="L877" s="11">
        <f>(((I877/60)/60)/24)+DATE(1970,1,1)+(-5/24)</f>
        <v>42268.515405092585</v>
      </c>
      <c r="M877" t="b">
        <v>0</v>
      </c>
      <c r="N877">
        <v>0</v>
      </c>
      <c r="O877" t="b">
        <v>0</v>
      </c>
      <c r="P877" t="s">
        <v>8278</v>
      </c>
      <c r="Q877" s="5">
        <f t="shared" si="52"/>
        <v>0</v>
      </c>
      <c r="R877" s="6" t="e">
        <f t="shared" si="53"/>
        <v>#DIV/0!</v>
      </c>
      <c r="S877" s="7" t="str">
        <f t="shared" si="54"/>
        <v>music</v>
      </c>
      <c r="T877" t="str">
        <f t="shared" si="55"/>
        <v>jazz</v>
      </c>
      <c r="U877">
        <f>YEAR(Table1[[#This Row],[Date Created Conversion]])</f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1">
        <f>(((J878/60)/60)/24)+DATE(1970,1,1)+(-5/24)</f>
        <v>41276.288506944438</v>
      </c>
      <c r="L878" s="11">
        <f>(((I878/60)/60)/24)+DATE(1970,1,1)+(-5/24)</f>
        <v>41309.288506944438</v>
      </c>
      <c r="M878" t="b">
        <v>0</v>
      </c>
      <c r="N878">
        <v>45</v>
      </c>
      <c r="O878" t="b">
        <v>0</v>
      </c>
      <c r="P878" t="s">
        <v>8278</v>
      </c>
      <c r="Q878" s="5">
        <f t="shared" si="52"/>
        <v>0.40799492385786801</v>
      </c>
      <c r="R878" s="6">
        <f t="shared" si="53"/>
        <v>28.577777777777779</v>
      </c>
      <c r="S878" s="7" t="str">
        <f t="shared" si="54"/>
        <v>music</v>
      </c>
      <c r="T878" t="str">
        <f t="shared" si="55"/>
        <v>jazz</v>
      </c>
      <c r="U878">
        <f>YEAR(Table1[[#This Row],[Date Created Conversion]])</f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1">
        <f>(((J879/60)/60)/24)+DATE(1970,1,1)+(-5/24)</f>
        <v>41597.580555555556</v>
      </c>
      <c r="L879" s="11">
        <f>(((I879/60)/60)/24)+DATE(1970,1,1)+(-5/24)</f>
        <v>41627.580555555556</v>
      </c>
      <c r="M879" t="b">
        <v>0</v>
      </c>
      <c r="N879">
        <v>29</v>
      </c>
      <c r="O879" t="b">
        <v>0</v>
      </c>
      <c r="P879" t="s">
        <v>8278</v>
      </c>
      <c r="Q879" s="5">
        <f t="shared" si="52"/>
        <v>0.67549999999999999</v>
      </c>
      <c r="R879" s="6">
        <f t="shared" si="53"/>
        <v>46.586206896551722</v>
      </c>
      <c r="S879" s="7" t="str">
        <f t="shared" si="54"/>
        <v>music</v>
      </c>
      <c r="T879" t="str">
        <f t="shared" si="55"/>
        <v>jazz</v>
      </c>
      <c r="U879">
        <f>YEAR(Table1[[#This Row],[Date Created Conversion]])</f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1">
        <f>(((J880/60)/60)/24)+DATE(1970,1,1)+(-5/24)</f>
        <v>40505.024583333332</v>
      </c>
      <c r="L880" s="11">
        <f>(((I880/60)/60)/24)+DATE(1970,1,1)+(-5/24)</f>
        <v>40535.024583333332</v>
      </c>
      <c r="M880" t="b">
        <v>0</v>
      </c>
      <c r="N880">
        <v>2</v>
      </c>
      <c r="O880" t="b">
        <v>0</v>
      </c>
      <c r="P880" t="s">
        <v>8278</v>
      </c>
      <c r="Q880" s="5">
        <f t="shared" si="52"/>
        <v>1.2999999999999999E-2</v>
      </c>
      <c r="R880" s="6">
        <f t="shared" si="53"/>
        <v>32.5</v>
      </c>
      <c r="S880" s="7" t="str">
        <f t="shared" si="54"/>
        <v>music</v>
      </c>
      <c r="T880" t="str">
        <f t="shared" si="55"/>
        <v>jazz</v>
      </c>
      <c r="U880">
        <f>YEAR(Table1[[#This Row],[Date Created Conversion]])</f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1">
        <f>(((J881/60)/60)/24)+DATE(1970,1,1)+(-5/24)</f>
        <v>41037.621585648143</v>
      </c>
      <c r="L881" s="11">
        <f>(((I881/60)/60)/24)+DATE(1970,1,1)+(-5/24)</f>
        <v>41058.621585648143</v>
      </c>
      <c r="M881" t="b">
        <v>0</v>
      </c>
      <c r="N881">
        <v>30</v>
      </c>
      <c r="O881" t="b">
        <v>0</v>
      </c>
      <c r="P881" t="s">
        <v>8278</v>
      </c>
      <c r="Q881" s="5">
        <f t="shared" si="52"/>
        <v>0.30666666666666664</v>
      </c>
      <c r="R881" s="6">
        <f t="shared" si="53"/>
        <v>21.466666666666665</v>
      </c>
      <c r="S881" s="7" t="str">
        <f t="shared" si="54"/>
        <v>music</v>
      </c>
      <c r="T881" t="str">
        <f t="shared" si="55"/>
        <v>jazz</v>
      </c>
      <c r="U881">
        <f>YEAR(Table1[[#This Row],[Date Created Conversion]])</f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1">
        <f>(((J882/60)/60)/24)+DATE(1970,1,1)+(-5/24)</f>
        <v>41179.112708333334</v>
      </c>
      <c r="L882" s="11">
        <f>(((I882/60)/60)/24)+DATE(1970,1,1)+(-5/24)</f>
        <v>41212.112708333334</v>
      </c>
      <c r="M882" t="b">
        <v>0</v>
      </c>
      <c r="N882">
        <v>8</v>
      </c>
      <c r="O882" t="b">
        <v>0</v>
      </c>
      <c r="P882" t="s">
        <v>8279</v>
      </c>
      <c r="Q882" s="5">
        <f t="shared" si="52"/>
        <v>2.9894179894179893E-2</v>
      </c>
      <c r="R882" s="6">
        <f t="shared" si="53"/>
        <v>14.125</v>
      </c>
      <c r="S882" s="7" t="str">
        <f t="shared" si="54"/>
        <v>music</v>
      </c>
      <c r="T882" t="str">
        <f t="shared" si="55"/>
        <v>indie rock</v>
      </c>
      <c r="U882">
        <f>YEAR(Table1[[#This Row],[Date Created Conversion]])</f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1">
        <f>(((J883/60)/60)/24)+DATE(1970,1,1)+(-5/24)</f>
        <v>40877.042662037034</v>
      </c>
      <c r="L883" s="11">
        <f>(((I883/60)/60)/24)+DATE(1970,1,1)+(-5/24)</f>
        <v>40922.042662037034</v>
      </c>
      <c r="M883" t="b">
        <v>0</v>
      </c>
      <c r="N883">
        <v>1</v>
      </c>
      <c r="O883" t="b">
        <v>0</v>
      </c>
      <c r="P883" t="s">
        <v>8279</v>
      </c>
      <c r="Q883" s="5">
        <f t="shared" si="52"/>
        <v>8.0000000000000002E-3</v>
      </c>
      <c r="R883" s="6">
        <f t="shared" si="53"/>
        <v>30</v>
      </c>
      <c r="S883" s="7" t="str">
        <f t="shared" si="54"/>
        <v>music</v>
      </c>
      <c r="T883" t="str">
        <f t="shared" si="55"/>
        <v>indie rock</v>
      </c>
      <c r="U883">
        <f>YEAR(Table1[[#This Row],[Date Created Conversion]])</f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1">
        <f>(((J884/60)/60)/24)+DATE(1970,1,1)+(-5/24)</f>
        <v>40759.652199074073</v>
      </c>
      <c r="L884" s="11">
        <f>(((I884/60)/60)/24)+DATE(1970,1,1)+(-5/24)</f>
        <v>40792.652199074073</v>
      </c>
      <c r="M884" t="b">
        <v>0</v>
      </c>
      <c r="N884">
        <v>14</v>
      </c>
      <c r="O884" t="b">
        <v>0</v>
      </c>
      <c r="P884" t="s">
        <v>8279</v>
      </c>
      <c r="Q884" s="5">
        <f t="shared" si="52"/>
        <v>0.20133333333333334</v>
      </c>
      <c r="R884" s="6">
        <f t="shared" si="53"/>
        <v>21.571428571428573</v>
      </c>
      <c r="S884" s="7" t="str">
        <f t="shared" si="54"/>
        <v>music</v>
      </c>
      <c r="T884" t="str">
        <f t="shared" si="55"/>
        <v>indie rock</v>
      </c>
      <c r="U884">
        <f>YEAR(Table1[[#This Row],[Date Created Conversion]])</f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1">
        <f>(((J885/60)/60)/24)+DATE(1970,1,1)+(-5/24)</f>
        <v>42371.727256944439</v>
      </c>
      <c r="L885" s="11">
        <f>(((I885/60)/60)/24)+DATE(1970,1,1)+(-5/24)</f>
        <v>42431.727256944439</v>
      </c>
      <c r="M885" t="b">
        <v>0</v>
      </c>
      <c r="N885">
        <v>24</v>
      </c>
      <c r="O885" t="b">
        <v>0</v>
      </c>
      <c r="P885" t="s">
        <v>8279</v>
      </c>
      <c r="Q885" s="5">
        <f t="shared" si="52"/>
        <v>0.4002</v>
      </c>
      <c r="R885" s="6">
        <f t="shared" si="53"/>
        <v>83.375</v>
      </c>
      <c r="S885" s="7" t="str">
        <f t="shared" si="54"/>
        <v>music</v>
      </c>
      <c r="T885" t="str">
        <f t="shared" si="55"/>
        <v>indie rock</v>
      </c>
      <c r="U885">
        <f>YEAR(Table1[[#This Row],[Date Created Conversion]])</f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1">
        <f>(((J886/60)/60)/24)+DATE(1970,1,1)+(-5/24)</f>
        <v>40981.594282407401</v>
      </c>
      <c r="L886" s="11">
        <f>(((I886/60)/60)/24)+DATE(1970,1,1)+(-5/24)</f>
        <v>41040.896527777775</v>
      </c>
      <c r="M886" t="b">
        <v>0</v>
      </c>
      <c r="N886">
        <v>2</v>
      </c>
      <c r="O886" t="b">
        <v>0</v>
      </c>
      <c r="P886" t="s">
        <v>8279</v>
      </c>
      <c r="Q886" s="5">
        <f t="shared" si="52"/>
        <v>0.01</v>
      </c>
      <c r="R886" s="6">
        <f t="shared" si="53"/>
        <v>10</v>
      </c>
      <c r="S886" s="7" t="str">
        <f t="shared" si="54"/>
        <v>music</v>
      </c>
      <c r="T886" t="str">
        <f t="shared" si="55"/>
        <v>indie rock</v>
      </c>
      <c r="U886">
        <f>YEAR(Table1[[#This Row],[Date Created Conversion]])</f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1">
        <f>(((J887/60)/60)/24)+DATE(1970,1,1)+(-5/24)</f>
        <v>42713.732766203706</v>
      </c>
      <c r="L887" s="11">
        <f>(((I887/60)/60)/24)+DATE(1970,1,1)+(-5/24)</f>
        <v>42734.732766203706</v>
      </c>
      <c r="M887" t="b">
        <v>0</v>
      </c>
      <c r="N887">
        <v>21</v>
      </c>
      <c r="O887" t="b">
        <v>0</v>
      </c>
      <c r="P887" t="s">
        <v>8279</v>
      </c>
      <c r="Q887" s="5">
        <f t="shared" si="52"/>
        <v>0.75</v>
      </c>
      <c r="R887" s="6">
        <f t="shared" si="53"/>
        <v>35.714285714285715</v>
      </c>
      <c r="S887" s="7" t="str">
        <f t="shared" si="54"/>
        <v>music</v>
      </c>
      <c r="T887" t="str">
        <f t="shared" si="55"/>
        <v>indie rock</v>
      </c>
      <c r="U887">
        <f>YEAR(Table1[[#This Row],[Date Created Conversion]])</f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1">
        <f>(((J888/60)/60)/24)+DATE(1970,1,1)+(-5/24)</f>
        <v>42603.662187499998</v>
      </c>
      <c r="L888" s="11">
        <f>(((I888/60)/60)/24)+DATE(1970,1,1)+(-5/24)</f>
        <v>42628.662187499998</v>
      </c>
      <c r="M888" t="b">
        <v>0</v>
      </c>
      <c r="N888">
        <v>7</v>
      </c>
      <c r="O888" t="b">
        <v>0</v>
      </c>
      <c r="P888" t="s">
        <v>8279</v>
      </c>
      <c r="Q888" s="5">
        <f t="shared" si="52"/>
        <v>0.41</v>
      </c>
      <c r="R888" s="6">
        <f t="shared" si="53"/>
        <v>29.285714285714285</v>
      </c>
      <c r="S888" s="7" t="str">
        <f t="shared" si="54"/>
        <v>music</v>
      </c>
      <c r="T888" t="str">
        <f t="shared" si="55"/>
        <v>indie rock</v>
      </c>
      <c r="U888">
        <f>YEAR(Table1[[#This Row],[Date Created Conversion]])</f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1">
        <f>(((J889/60)/60)/24)+DATE(1970,1,1)+(-5/24)</f>
        <v>41026.75063657407</v>
      </c>
      <c r="L889" s="11">
        <f>(((I889/60)/60)/24)+DATE(1970,1,1)+(-5/24)</f>
        <v>41056.75063657407</v>
      </c>
      <c r="M889" t="b">
        <v>0</v>
      </c>
      <c r="N889">
        <v>0</v>
      </c>
      <c r="O889" t="b">
        <v>0</v>
      </c>
      <c r="P889" t="s">
        <v>8279</v>
      </c>
      <c r="Q889" s="5">
        <f t="shared" si="52"/>
        <v>0</v>
      </c>
      <c r="R889" s="6" t="e">
        <f t="shared" si="53"/>
        <v>#DIV/0!</v>
      </c>
      <c r="S889" s="7" t="str">
        <f t="shared" si="54"/>
        <v>music</v>
      </c>
      <c r="T889" t="str">
        <f t="shared" si="55"/>
        <v>indie rock</v>
      </c>
      <c r="U889">
        <f>YEAR(Table1[[#This Row],[Date Created Conversion]])</f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1">
        <f>(((J890/60)/60)/24)+DATE(1970,1,1)+(-5/24)</f>
        <v>40751.544965277775</v>
      </c>
      <c r="L890" s="11">
        <f>(((I890/60)/60)/24)+DATE(1970,1,1)+(-5/24)</f>
        <v>40787.041666666664</v>
      </c>
      <c r="M890" t="b">
        <v>0</v>
      </c>
      <c r="N890">
        <v>4</v>
      </c>
      <c r="O890" t="b">
        <v>0</v>
      </c>
      <c r="P890" t="s">
        <v>8279</v>
      </c>
      <c r="Q890" s="5">
        <f t="shared" si="52"/>
        <v>7.1999999999999995E-2</v>
      </c>
      <c r="R890" s="6">
        <f t="shared" si="53"/>
        <v>18</v>
      </c>
      <c r="S890" s="7" t="str">
        <f t="shared" si="54"/>
        <v>music</v>
      </c>
      <c r="T890" t="str">
        <f t="shared" si="55"/>
        <v>indie rock</v>
      </c>
      <c r="U890">
        <f>YEAR(Table1[[#This Row],[Date Created Conversion]])</f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1">
        <f>(((J891/60)/60)/24)+DATE(1970,1,1)+(-5/24)</f>
        <v>41887.575729166667</v>
      </c>
      <c r="L891" s="11">
        <f>(((I891/60)/60)/24)+DATE(1970,1,1)+(-5/24)</f>
        <v>41917.575729166667</v>
      </c>
      <c r="M891" t="b">
        <v>0</v>
      </c>
      <c r="N891">
        <v>32</v>
      </c>
      <c r="O891" t="b">
        <v>0</v>
      </c>
      <c r="P891" t="s">
        <v>8279</v>
      </c>
      <c r="Q891" s="5">
        <f t="shared" si="52"/>
        <v>9.4412800000000005E-2</v>
      </c>
      <c r="R891" s="6">
        <f t="shared" si="53"/>
        <v>73.760000000000005</v>
      </c>
      <c r="S891" s="7" t="str">
        <f t="shared" si="54"/>
        <v>music</v>
      </c>
      <c r="T891" t="str">
        <f t="shared" si="55"/>
        <v>indie rock</v>
      </c>
      <c r="U891">
        <f>YEAR(Table1[[#This Row],[Date Created Conversion]])</f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1">
        <f>(((J892/60)/60)/24)+DATE(1970,1,1)+(-5/24)</f>
        <v>41569.490497685183</v>
      </c>
      <c r="L892" s="11">
        <f>(((I892/60)/60)/24)+DATE(1970,1,1)+(-5/24)</f>
        <v>41599.532164351847</v>
      </c>
      <c r="M892" t="b">
        <v>0</v>
      </c>
      <c r="N892">
        <v>4</v>
      </c>
      <c r="O892" t="b">
        <v>0</v>
      </c>
      <c r="P892" t="s">
        <v>8279</v>
      </c>
      <c r="Q892" s="5">
        <f t="shared" si="52"/>
        <v>4.1666666666666664E-2</v>
      </c>
      <c r="R892" s="6">
        <f t="shared" si="53"/>
        <v>31.25</v>
      </c>
      <c r="S892" s="7" t="str">
        <f t="shared" si="54"/>
        <v>music</v>
      </c>
      <c r="T892" t="str">
        <f t="shared" si="55"/>
        <v>indie rock</v>
      </c>
      <c r="U892">
        <f>YEAR(Table1[[#This Row],[Date Created Conversion]])</f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1">
        <f>(((J893/60)/60)/24)+DATE(1970,1,1)+(-5/24)</f>
        <v>41841.823263888888</v>
      </c>
      <c r="L893" s="11">
        <f>(((I893/60)/60)/24)+DATE(1970,1,1)+(-5/24)</f>
        <v>41871.823263888888</v>
      </c>
      <c r="M893" t="b">
        <v>0</v>
      </c>
      <c r="N893">
        <v>9</v>
      </c>
      <c r="O893" t="b">
        <v>0</v>
      </c>
      <c r="P893" t="s">
        <v>8279</v>
      </c>
      <c r="Q893" s="5">
        <f t="shared" si="52"/>
        <v>3.2500000000000001E-2</v>
      </c>
      <c r="R893" s="6">
        <f t="shared" si="53"/>
        <v>28.888888888888889</v>
      </c>
      <c r="S893" s="7" t="str">
        <f t="shared" si="54"/>
        <v>music</v>
      </c>
      <c r="T893" t="str">
        <f t="shared" si="55"/>
        <v>indie rock</v>
      </c>
      <c r="U893">
        <f>YEAR(Table1[[#This Row],[Date Created Conversion]])</f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1">
        <f>(((J894/60)/60)/24)+DATE(1970,1,1)+(-5/24)</f>
        <v>40303.991701388884</v>
      </c>
      <c r="L894" s="11">
        <f>(((I894/60)/60)/24)+DATE(1970,1,1)+(-5/24)</f>
        <v>40390.958333333328</v>
      </c>
      <c r="M894" t="b">
        <v>0</v>
      </c>
      <c r="N894">
        <v>17</v>
      </c>
      <c r="O894" t="b">
        <v>0</v>
      </c>
      <c r="P894" t="s">
        <v>8279</v>
      </c>
      <c r="Q894" s="5">
        <f t="shared" si="52"/>
        <v>0.40749999999999997</v>
      </c>
      <c r="R894" s="6">
        <f t="shared" si="53"/>
        <v>143.8235294117647</v>
      </c>
      <c r="S894" s="7" t="str">
        <f t="shared" si="54"/>
        <v>music</v>
      </c>
      <c r="T894" t="str">
        <f t="shared" si="55"/>
        <v>indie rock</v>
      </c>
      <c r="U894">
        <f>YEAR(Table1[[#This Row],[Date Created Conversion]])</f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1">
        <f>(((J895/60)/60)/24)+DATE(1970,1,1)+(-5/24)</f>
        <v>42065.689386574071</v>
      </c>
      <c r="L895" s="11">
        <f>(((I895/60)/60)/24)+DATE(1970,1,1)+(-5/24)</f>
        <v>42095.647719907407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52"/>
        <v>0.1</v>
      </c>
      <c r="R895" s="6">
        <f t="shared" si="53"/>
        <v>40</v>
      </c>
      <c r="S895" s="7" t="str">
        <f t="shared" si="54"/>
        <v>music</v>
      </c>
      <c r="T895" t="str">
        <f t="shared" si="55"/>
        <v>indie rock</v>
      </c>
      <c r="U895">
        <f>YEAR(Table1[[#This Row],[Date Created Conversion]])</f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1">
        <f>(((J896/60)/60)/24)+DATE(1970,1,1)+(-5/24)</f>
        <v>42496.773263888892</v>
      </c>
      <c r="L896" s="11">
        <f>(((I896/60)/60)/24)+DATE(1970,1,1)+(-5/24)</f>
        <v>42526.773263888892</v>
      </c>
      <c r="M896" t="b">
        <v>0</v>
      </c>
      <c r="N896">
        <v>53</v>
      </c>
      <c r="O896" t="b">
        <v>0</v>
      </c>
      <c r="P896" t="s">
        <v>8279</v>
      </c>
      <c r="Q896" s="5">
        <f t="shared" si="52"/>
        <v>0.39169999999999999</v>
      </c>
      <c r="R896" s="6">
        <f t="shared" si="53"/>
        <v>147.81132075471697</v>
      </c>
      <c r="S896" s="7" t="str">
        <f t="shared" si="54"/>
        <v>music</v>
      </c>
      <c r="T896" t="str">
        <f t="shared" si="55"/>
        <v>indie rock</v>
      </c>
      <c r="U896">
        <f>YEAR(Table1[[#This Row],[Date Created Conversion]])</f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1">
        <f>(((J897/60)/60)/24)+DATE(1970,1,1)+(-5/24)</f>
        <v>40430.919317129628</v>
      </c>
      <c r="L897" s="11">
        <f>(((I897/60)/60)/24)+DATE(1970,1,1)+(-5/24)</f>
        <v>40475.919317129628</v>
      </c>
      <c r="M897" t="b">
        <v>0</v>
      </c>
      <c r="N897">
        <v>7</v>
      </c>
      <c r="O897" t="b">
        <v>0</v>
      </c>
      <c r="P897" t="s">
        <v>8279</v>
      </c>
      <c r="Q897" s="5">
        <f t="shared" si="52"/>
        <v>2.4375000000000001E-2</v>
      </c>
      <c r="R897" s="6">
        <f t="shared" si="53"/>
        <v>27.857142857142858</v>
      </c>
      <c r="S897" s="7" t="str">
        <f t="shared" si="54"/>
        <v>music</v>
      </c>
      <c r="T897" t="str">
        <f t="shared" si="55"/>
        <v>indie rock</v>
      </c>
      <c r="U897">
        <f>YEAR(Table1[[#This Row],[Date Created Conversion]])</f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1">
        <f>(((J898/60)/60)/24)+DATE(1970,1,1)+(-5/24)</f>
        <v>42218.664652777778</v>
      </c>
      <c r="L898" s="11">
        <f>(((I898/60)/60)/24)+DATE(1970,1,1)+(-5/24)</f>
        <v>42243.958333333336</v>
      </c>
      <c r="M898" t="b">
        <v>0</v>
      </c>
      <c r="N898">
        <v>72</v>
      </c>
      <c r="O898" t="b">
        <v>0</v>
      </c>
      <c r="P898" t="s">
        <v>8279</v>
      </c>
      <c r="Q898" s="5">
        <f t="shared" si="52"/>
        <v>0.4</v>
      </c>
      <c r="R898" s="6">
        <f t="shared" si="53"/>
        <v>44.444444444444443</v>
      </c>
      <c r="S898" s="7" t="str">
        <f t="shared" si="54"/>
        <v>music</v>
      </c>
      <c r="T898" t="str">
        <f t="shared" si="55"/>
        <v>indie rock</v>
      </c>
      <c r="U898">
        <f>YEAR(Table1[[#This Row],[Date Created Conversion]])</f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1">
        <f>(((J899/60)/60)/24)+DATE(1970,1,1)+(-5/24)</f>
        <v>41211.480416666665</v>
      </c>
      <c r="L899" s="11">
        <f>(((I899/60)/60)/24)+DATE(1970,1,1)+(-5/24)</f>
        <v>41241.52208333333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56">E899/D899</f>
        <v>0</v>
      </c>
      <c r="R899" s="6" t="e">
        <f t="shared" ref="R899:R962" si="57">E899/N899</f>
        <v>#DIV/0!</v>
      </c>
      <c r="S899" s="7" t="str">
        <f t="shared" ref="S899:S962" si="58">LEFT(P899, SEARCH("/",P899,1)-1)</f>
        <v>music</v>
      </c>
      <c r="T899" t="str">
        <f t="shared" ref="T899:T962" si="59">RIGHT(P899,LEN(P899)-SEARCH("/",P899,1))</f>
        <v>indie rock</v>
      </c>
      <c r="U899">
        <f>YEAR(Table1[[#This Row],[Date Created Conversion]])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1">
        <f>(((J900/60)/60)/24)+DATE(1970,1,1)+(-5/24)</f>
        <v>40878.549884259257</v>
      </c>
      <c r="L900" s="11">
        <f>(((I900/60)/60)/24)+DATE(1970,1,1)+(-5/24)</f>
        <v>40923.549884259257</v>
      </c>
      <c r="M900" t="b">
        <v>0</v>
      </c>
      <c r="N900">
        <v>2</v>
      </c>
      <c r="O900" t="b">
        <v>0</v>
      </c>
      <c r="P900" t="s">
        <v>8279</v>
      </c>
      <c r="Q900" s="5">
        <f t="shared" si="56"/>
        <v>2.8000000000000001E-2</v>
      </c>
      <c r="R900" s="6">
        <f t="shared" si="57"/>
        <v>35</v>
      </c>
      <c r="S900" s="7" t="str">
        <f t="shared" si="58"/>
        <v>music</v>
      </c>
      <c r="T900" t="str">
        <f t="shared" si="59"/>
        <v>indie rock</v>
      </c>
      <c r="U900">
        <f>YEAR(Table1[[#This Row],[Date Created Conversion]])</f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1">
        <f>(((J901/60)/60)/24)+DATE(1970,1,1)+(-5/24)</f>
        <v>40645.890763888885</v>
      </c>
      <c r="L901" s="11">
        <f>(((I901/60)/60)/24)+DATE(1970,1,1)+(-5/24)</f>
        <v>40690.890763888885</v>
      </c>
      <c r="M901" t="b">
        <v>0</v>
      </c>
      <c r="N901">
        <v>8</v>
      </c>
      <c r="O901" t="b">
        <v>0</v>
      </c>
      <c r="P901" t="s">
        <v>8279</v>
      </c>
      <c r="Q901" s="5">
        <f t="shared" si="56"/>
        <v>0.37333333333333335</v>
      </c>
      <c r="R901" s="6">
        <f t="shared" si="57"/>
        <v>35</v>
      </c>
      <c r="S901" s="7" t="str">
        <f t="shared" si="58"/>
        <v>music</v>
      </c>
      <c r="T901" t="str">
        <f t="shared" si="59"/>
        <v>indie rock</v>
      </c>
      <c r="U901">
        <f>YEAR(Table1[[#This Row],[Date Created Conversion]])</f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1">
        <f>(((J902/60)/60)/24)+DATE(1970,1,1)+(-5/24)</f>
        <v>42429.641226851854</v>
      </c>
      <c r="L902" s="11">
        <f>(((I902/60)/60)/24)+DATE(1970,1,1)+(-5/24)</f>
        <v>42459.599560185183</v>
      </c>
      <c r="M902" t="b">
        <v>0</v>
      </c>
      <c r="N902">
        <v>2</v>
      </c>
      <c r="O902" t="b">
        <v>0</v>
      </c>
      <c r="P902" t="s">
        <v>8278</v>
      </c>
      <c r="Q902" s="5">
        <f t="shared" si="56"/>
        <v>4.1999999999999997E-3</v>
      </c>
      <c r="R902" s="6">
        <f t="shared" si="57"/>
        <v>10.5</v>
      </c>
      <c r="S902" s="7" t="str">
        <f t="shared" si="58"/>
        <v>music</v>
      </c>
      <c r="T902" t="str">
        <f t="shared" si="59"/>
        <v>jazz</v>
      </c>
      <c r="U902">
        <f>YEAR(Table1[[#This Row],[Date Created Conversion]])</f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1">
        <f>(((J903/60)/60)/24)+DATE(1970,1,1)+(-5/24)</f>
        <v>40291.603171296294</v>
      </c>
      <c r="L903" s="11">
        <f>(((I903/60)/60)/24)+DATE(1970,1,1)+(-5/24)</f>
        <v>40337.59097222222</v>
      </c>
      <c r="M903" t="b">
        <v>0</v>
      </c>
      <c r="N903">
        <v>0</v>
      </c>
      <c r="O903" t="b">
        <v>0</v>
      </c>
      <c r="P903" t="s">
        <v>8278</v>
      </c>
      <c r="Q903" s="5">
        <f t="shared" si="56"/>
        <v>0</v>
      </c>
      <c r="R903" s="6" t="e">
        <f t="shared" si="57"/>
        <v>#DIV/0!</v>
      </c>
      <c r="S903" s="7" t="str">
        <f t="shared" si="58"/>
        <v>music</v>
      </c>
      <c r="T903" t="str">
        <f t="shared" si="59"/>
        <v>jazz</v>
      </c>
      <c r="U903">
        <f>YEAR(Table1[[#This Row],[Date Created Conversion]])</f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1">
        <f>(((J904/60)/60)/24)+DATE(1970,1,1)+(-5/24)</f>
        <v>41829.757199074069</v>
      </c>
      <c r="L904" s="11">
        <f>(((I904/60)/60)/24)+DATE(1970,1,1)+(-5/24)</f>
        <v>41881.4375</v>
      </c>
      <c r="M904" t="b">
        <v>0</v>
      </c>
      <c r="N904">
        <v>3</v>
      </c>
      <c r="O904" t="b">
        <v>0</v>
      </c>
      <c r="P904" t="s">
        <v>8278</v>
      </c>
      <c r="Q904" s="5">
        <f t="shared" si="56"/>
        <v>3.0000000000000001E-3</v>
      </c>
      <c r="R904" s="6">
        <f t="shared" si="57"/>
        <v>30</v>
      </c>
      <c r="S904" s="7" t="str">
        <f t="shared" si="58"/>
        <v>music</v>
      </c>
      <c r="T904" t="str">
        <f t="shared" si="59"/>
        <v>jazz</v>
      </c>
      <c r="U904">
        <f>YEAR(Table1[[#This Row],[Date Created Conversion]])</f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1">
        <f>(((J905/60)/60)/24)+DATE(1970,1,1)+(-5/24)</f>
        <v>41149.587731481479</v>
      </c>
      <c r="L905" s="11">
        <f>(((I905/60)/60)/24)+DATE(1970,1,1)+(-5/24)</f>
        <v>41174.892361111109</v>
      </c>
      <c r="M905" t="b">
        <v>0</v>
      </c>
      <c r="N905">
        <v>4</v>
      </c>
      <c r="O905" t="b">
        <v>0</v>
      </c>
      <c r="P905" t="s">
        <v>8278</v>
      </c>
      <c r="Q905" s="5">
        <f t="shared" si="56"/>
        <v>3.2000000000000001E-2</v>
      </c>
      <c r="R905" s="6">
        <f t="shared" si="57"/>
        <v>40</v>
      </c>
      <c r="S905" s="7" t="str">
        <f t="shared" si="58"/>
        <v>music</v>
      </c>
      <c r="T905" t="str">
        <f t="shared" si="59"/>
        <v>jazz</v>
      </c>
      <c r="U905">
        <f>YEAR(Table1[[#This Row],[Date Created Conversion]])</f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1">
        <f>(((J906/60)/60)/24)+DATE(1970,1,1)+(-5/24)</f>
        <v>42341.87195601852</v>
      </c>
      <c r="L906" s="11">
        <f>(((I906/60)/60)/24)+DATE(1970,1,1)+(-5/24)</f>
        <v>42371.87195601852</v>
      </c>
      <c r="M906" t="b">
        <v>0</v>
      </c>
      <c r="N906">
        <v>3</v>
      </c>
      <c r="O906" t="b">
        <v>0</v>
      </c>
      <c r="P906" t="s">
        <v>8278</v>
      </c>
      <c r="Q906" s="5">
        <f t="shared" si="56"/>
        <v>3.0200000000000001E-3</v>
      </c>
      <c r="R906" s="6">
        <f t="shared" si="57"/>
        <v>50.333333333333336</v>
      </c>
      <c r="S906" s="7" t="str">
        <f t="shared" si="58"/>
        <v>music</v>
      </c>
      <c r="T906" t="str">
        <f t="shared" si="59"/>
        <v>jazz</v>
      </c>
      <c r="U906">
        <f>YEAR(Table1[[#This Row],[Date Created Conversion]])</f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1">
        <f>(((J907/60)/60)/24)+DATE(1970,1,1)+(-5/24)</f>
        <v>40507.031550925924</v>
      </c>
      <c r="L907" s="11">
        <f>(((I907/60)/60)/24)+DATE(1970,1,1)+(-5/24)</f>
        <v>40567.031550925924</v>
      </c>
      <c r="M907" t="b">
        <v>0</v>
      </c>
      <c r="N907">
        <v>6</v>
      </c>
      <c r="O907" t="b">
        <v>0</v>
      </c>
      <c r="P907" t="s">
        <v>8278</v>
      </c>
      <c r="Q907" s="5">
        <f t="shared" si="56"/>
        <v>3.0153846153846153E-2</v>
      </c>
      <c r="R907" s="6">
        <f t="shared" si="57"/>
        <v>32.666666666666664</v>
      </c>
      <c r="S907" s="7" t="str">
        <f t="shared" si="58"/>
        <v>music</v>
      </c>
      <c r="T907" t="str">
        <f t="shared" si="59"/>
        <v>jazz</v>
      </c>
      <c r="U907">
        <f>YEAR(Table1[[#This Row],[Date Created Conversion]])</f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1">
        <f>(((J908/60)/60)/24)+DATE(1970,1,1)+(-5/24)</f>
        <v>41680.981365740736</v>
      </c>
      <c r="L908" s="11">
        <f>(((I908/60)/60)/24)+DATE(1970,1,1)+(-5/24)</f>
        <v>41710.939699074072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56"/>
        <v>0</v>
      </c>
      <c r="R908" s="6" t="e">
        <f t="shared" si="57"/>
        <v>#DIV/0!</v>
      </c>
      <c r="S908" s="7" t="str">
        <f t="shared" si="58"/>
        <v>music</v>
      </c>
      <c r="T908" t="str">
        <f t="shared" si="59"/>
        <v>jazz</v>
      </c>
      <c r="U908">
        <f>YEAR(Table1[[#This Row],[Date Created Conversion]])</f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1">
        <f>(((J909/60)/60)/24)+DATE(1970,1,1)+(-5/24)</f>
        <v>40766.9840625</v>
      </c>
      <c r="L909" s="11">
        <f>(((I909/60)/60)/24)+DATE(1970,1,1)+(-5/24)</f>
        <v>40796.9840625</v>
      </c>
      <c r="M909" t="b">
        <v>0</v>
      </c>
      <c r="N909">
        <v>0</v>
      </c>
      <c r="O909" t="b">
        <v>0</v>
      </c>
      <c r="P909" t="s">
        <v>8278</v>
      </c>
      <c r="Q909" s="5">
        <f t="shared" si="56"/>
        <v>0</v>
      </c>
      <c r="R909" s="6" t="e">
        <f t="shared" si="57"/>
        <v>#DIV/0!</v>
      </c>
      <c r="S909" s="7" t="str">
        <f t="shared" si="58"/>
        <v>music</v>
      </c>
      <c r="T909" t="str">
        <f t="shared" si="59"/>
        <v>jazz</v>
      </c>
      <c r="U909">
        <f>YEAR(Table1[[#This Row],[Date Created Conversion]])</f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1">
        <f>(((J910/60)/60)/24)+DATE(1970,1,1)+(-5/24)</f>
        <v>40340.593229166661</v>
      </c>
      <c r="L910" s="11">
        <f>(((I910/60)/60)/24)+DATE(1970,1,1)+(-5/24)</f>
        <v>40385.999305555553</v>
      </c>
      <c r="M910" t="b">
        <v>0</v>
      </c>
      <c r="N910">
        <v>0</v>
      </c>
      <c r="O910" t="b">
        <v>0</v>
      </c>
      <c r="P910" t="s">
        <v>8278</v>
      </c>
      <c r="Q910" s="5">
        <f t="shared" si="56"/>
        <v>0</v>
      </c>
      <c r="R910" s="6" t="e">
        <f t="shared" si="57"/>
        <v>#DIV/0!</v>
      </c>
      <c r="S910" s="7" t="str">
        <f t="shared" si="58"/>
        <v>music</v>
      </c>
      <c r="T910" t="str">
        <f t="shared" si="59"/>
        <v>jazz</v>
      </c>
      <c r="U910">
        <f>YEAR(Table1[[#This Row],[Date Created Conversion]])</f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1">
        <f>(((J911/60)/60)/24)+DATE(1970,1,1)+(-5/24)</f>
        <v>41081.481944444444</v>
      </c>
      <c r="L911" s="11">
        <f>(((I911/60)/60)/24)+DATE(1970,1,1)+(-5/24)</f>
        <v>41112.958333333328</v>
      </c>
      <c r="M911" t="b">
        <v>0</v>
      </c>
      <c r="N911">
        <v>8</v>
      </c>
      <c r="O911" t="b">
        <v>0</v>
      </c>
      <c r="P911" t="s">
        <v>8278</v>
      </c>
      <c r="Q911" s="5">
        <f t="shared" si="56"/>
        <v>3.2500000000000001E-2</v>
      </c>
      <c r="R911" s="6">
        <f t="shared" si="57"/>
        <v>65</v>
      </c>
      <c r="S911" s="7" t="str">
        <f t="shared" si="58"/>
        <v>music</v>
      </c>
      <c r="T911" t="str">
        <f t="shared" si="59"/>
        <v>jazz</v>
      </c>
      <c r="U911">
        <f>YEAR(Table1[[#This Row],[Date Created Conversion]])</f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1">
        <f>(((J912/60)/60)/24)+DATE(1970,1,1)+(-5/24)</f>
        <v>42737.337025462963</v>
      </c>
      <c r="L912" s="11">
        <f>(((I912/60)/60)/24)+DATE(1970,1,1)+(-5/24)</f>
        <v>42797.337025462963</v>
      </c>
      <c r="M912" t="b">
        <v>0</v>
      </c>
      <c r="N912">
        <v>5</v>
      </c>
      <c r="O912" t="b">
        <v>0</v>
      </c>
      <c r="P912" t="s">
        <v>8278</v>
      </c>
      <c r="Q912" s="5">
        <f t="shared" si="56"/>
        <v>0.22363636363636363</v>
      </c>
      <c r="R912" s="6">
        <f t="shared" si="57"/>
        <v>24.6</v>
      </c>
      <c r="S912" s="7" t="str">
        <f t="shared" si="58"/>
        <v>music</v>
      </c>
      <c r="T912" t="str">
        <f t="shared" si="59"/>
        <v>jazz</v>
      </c>
      <c r="U912">
        <f>YEAR(Table1[[#This Row],[Date Created Conversion]])</f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1">
        <f>(((J913/60)/60)/24)+DATE(1970,1,1)+(-5/24)</f>
        <v>41641.796817129631</v>
      </c>
      <c r="L913" s="11">
        <f>(((I913/60)/60)/24)+DATE(1970,1,1)+(-5/24)</f>
        <v>41662.796817129631</v>
      </c>
      <c r="M913" t="b">
        <v>0</v>
      </c>
      <c r="N913">
        <v>0</v>
      </c>
      <c r="O913" t="b">
        <v>0</v>
      </c>
      <c r="P913" t="s">
        <v>8278</v>
      </c>
      <c r="Q913" s="5">
        <f t="shared" si="56"/>
        <v>0</v>
      </c>
      <c r="R913" s="6" t="e">
        <f t="shared" si="57"/>
        <v>#DIV/0!</v>
      </c>
      <c r="S913" s="7" t="str">
        <f t="shared" si="58"/>
        <v>music</v>
      </c>
      <c r="T913" t="str">
        <f t="shared" si="59"/>
        <v>jazz</v>
      </c>
      <c r="U913">
        <f>YEAR(Table1[[#This Row],[Date Created Conversion]])</f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1">
        <f>(((J914/60)/60)/24)+DATE(1970,1,1)+(-5/24)</f>
        <v>41193.901006944441</v>
      </c>
      <c r="L914" s="11">
        <f>(((I914/60)/60)/24)+DATE(1970,1,1)+(-5/24)</f>
        <v>41253.942673611105</v>
      </c>
      <c r="M914" t="b">
        <v>0</v>
      </c>
      <c r="N914">
        <v>2</v>
      </c>
      <c r="O914" t="b">
        <v>0</v>
      </c>
      <c r="P914" t="s">
        <v>8278</v>
      </c>
      <c r="Q914" s="5">
        <f t="shared" si="56"/>
        <v>8.5714285714285719E-3</v>
      </c>
      <c r="R914" s="6">
        <f t="shared" si="57"/>
        <v>15</v>
      </c>
      <c r="S914" s="7" t="str">
        <f t="shared" si="58"/>
        <v>music</v>
      </c>
      <c r="T914" t="str">
        <f t="shared" si="59"/>
        <v>jazz</v>
      </c>
      <c r="U914">
        <f>YEAR(Table1[[#This Row],[Date Created Conversion]])</f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1">
        <f>(((J915/60)/60)/24)+DATE(1970,1,1)+(-5/24)</f>
        <v>41003.930775462963</v>
      </c>
      <c r="L915" s="11">
        <f>(((I915/60)/60)/24)+DATE(1970,1,1)+(-5/24)</f>
        <v>41033.930775462963</v>
      </c>
      <c r="M915" t="b">
        <v>0</v>
      </c>
      <c r="N915">
        <v>24</v>
      </c>
      <c r="O915" t="b">
        <v>0</v>
      </c>
      <c r="P915" t="s">
        <v>8278</v>
      </c>
      <c r="Q915" s="5">
        <f t="shared" si="56"/>
        <v>6.6066666666666662E-2</v>
      </c>
      <c r="R915" s="6">
        <f t="shared" si="57"/>
        <v>82.583333333333329</v>
      </c>
      <c r="S915" s="7" t="str">
        <f t="shared" si="58"/>
        <v>music</v>
      </c>
      <c r="T915" t="str">
        <f t="shared" si="59"/>
        <v>jazz</v>
      </c>
      <c r="U915">
        <f>YEAR(Table1[[#This Row],[Date Created Conversion]])</f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1">
        <f>(((J916/60)/60)/24)+DATE(1970,1,1)+(-5/24)</f>
        <v>41116.554942129631</v>
      </c>
      <c r="L916" s="11">
        <f>(((I916/60)/60)/24)+DATE(1970,1,1)+(-5/24)</f>
        <v>41146.554942129631</v>
      </c>
      <c r="M916" t="b">
        <v>0</v>
      </c>
      <c r="N916">
        <v>0</v>
      </c>
      <c r="O916" t="b">
        <v>0</v>
      </c>
      <c r="P916" t="s">
        <v>8278</v>
      </c>
      <c r="Q916" s="5">
        <f t="shared" si="56"/>
        <v>0</v>
      </c>
      <c r="R916" s="6" t="e">
        <f t="shared" si="57"/>
        <v>#DIV/0!</v>
      </c>
      <c r="S916" s="7" t="str">
        <f t="shared" si="58"/>
        <v>music</v>
      </c>
      <c r="T916" t="str">
        <f t="shared" si="59"/>
        <v>jazz</v>
      </c>
      <c r="U916">
        <f>YEAR(Table1[[#This Row],[Date Created Conversion]])</f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1">
        <f>(((J917/60)/60)/24)+DATE(1970,1,1)+(-5/24)</f>
        <v>40937.471226851849</v>
      </c>
      <c r="L917" s="11">
        <f>(((I917/60)/60)/24)+DATE(1970,1,1)+(-5/24)</f>
        <v>40968.999305555553</v>
      </c>
      <c r="M917" t="b">
        <v>0</v>
      </c>
      <c r="N917">
        <v>9</v>
      </c>
      <c r="O917" t="b">
        <v>0</v>
      </c>
      <c r="P917" t="s">
        <v>8278</v>
      </c>
      <c r="Q917" s="5">
        <f t="shared" si="56"/>
        <v>5.7692307692307696E-2</v>
      </c>
      <c r="R917" s="6">
        <f t="shared" si="57"/>
        <v>41.666666666666664</v>
      </c>
      <c r="S917" s="7" t="str">
        <f t="shared" si="58"/>
        <v>music</v>
      </c>
      <c r="T917" t="str">
        <f t="shared" si="59"/>
        <v>jazz</v>
      </c>
      <c r="U917">
        <f>YEAR(Table1[[#This Row],[Date Created Conversion]])</f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1">
        <f>(((J918/60)/60)/24)+DATE(1970,1,1)+(-5/24)</f>
        <v>40434.645069444443</v>
      </c>
      <c r="L918" s="11">
        <f>(((I918/60)/60)/24)+DATE(1970,1,1)+(-5/24)</f>
        <v>40473</v>
      </c>
      <c r="M918" t="b">
        <v>0</v>
      </c>
      <c r="N918">
        <v>0</v>
      </c>
      <c r="O918" t="b">
        <v>0</v>
      </c>
      <c r="P918" t="s">
        <v>8278</v>
      </c>
      <c r="Q918" s="5">
        <f t="shared" si="56"/>
        <v>0</v>
      </c>
      <c r="R918" s="6" t="e">
        <f t="shared" si="57"/>
        <v>#DIV/0!</v>
      </c>
      <c r="S918" s="7" t="str">
        <f t="shared" si="58"/>
        <v>music</v>
      </c>
      <c r="T918" t="str">
        <f t="shared" si="59"/>
        <v>jazz</v>
      </c>
      <c r="U918">
        <f>YEAR(Table1[[#This Row],[Date Created Conversion]])</f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1">
        <f>(((J919/60)/60)/24)+DATE(1970,1,1)+(-5/24)</f>
        <v>41802.735300925924</v>
      </c>
      <c r="L919" s="11">
        <f>(((I919/60)/60)/24)+DATE(1970,1,1)+(-5/24)</f>
        <v>41833.895833333328</v>
      </c>
      <c r="M919" t="b">
        <v>0</v>
      </c>
      <c r="N919">
        <v>1</v>
      </c>
      <c r="O919" t="b">
        <v>0</v>
      </c>
      <c r="P919" t="s">
        <v>8278</v>
      </c>
      <c r="Q919" s="5">
        <f t="shared" si="56"/>
        <v>6.0000000000000001E-3</v>
      </c>
      <c r="R919" s="6">
        <f t="shared" si="57"/>
        <v>30</v>
      </c>
      <c r="S919" s="7" t="str">
        <f t="shared" si="58"/>
        <v>music</v>
      </c>
      <c r="T919" t="str">
        <f t="shared" si="59"/>
        <v>jazz</v>
      </c>
      <c r="U919">
        <f>YEAR(Table1[[#This Row],[Date Created Conversion]])</f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1">
        <f>(((J920/60)/60)/24)+DATE(1970,1,1)+(-5/24)</f>
        <v>41944.707881944443</v>
      </c>
      <c r="L920" s="11">
        <f>(((I920/60)/60)/24)+DATE(1970,1,1)+(-5/24)</f>
        <v>41974.749548611107</v>
      </c>
      <c r="M920" t="b">
        <v>0</v>
      </c>
      <c r="N920">
        <v>10</v>
      </c>
      <c r="O920" t="b">
        <v>0</v>
      </c>
      <c r="P920" t="s">
        <v>8278</v>
      </c>
      <c r="Q920" s="5">
        <f t="shared" si="56"/>
        <v>5.0256410256410255E-2</v>
      </c>
      <c r="R920" s="6">
        <f t="shared" si="57"/>
        <v>19.600000000000001</v>
      </c>
      <c r="S920" s="7" t="str">
        <f t="shared" si="58"/>
        <v>music</v>
      </c>
      <c r="T920" t="str">
        <f t="shared" si="59"/>
        <v>jazz</v>
      </c>
      <c r="U920">
        <f>YEAR(Table1[[#This Row],[Date Created Conversion]])</f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1">
        <f>(((J921/60)/60)/24)+DATE(1970,1,1)+(-5/24)</f>
        <v>41227.433391203704</v>
      </c>
      <c r="L921" s="11">
        <f>(((I921/60)/60)/24)+DATE(1970,1,1)+(-5/24)</f>
        <v>41262.433391203704</v>
      </c>
      <c r="M921" t="b">
        <v>0</v>
      </c>
      <c r="N921">
        <v>1</v>
      </c>
      <c r="O921" t="b">
        <v>0</v>
      </c>
      <c r="P921" t="s">
        <v>8278</v>
      </c>
      <c r="Q921" s="5">
        <f t="shared" si="56"/>
        <v>5.0000000000000001E-3</v>
      </c>
      <c r="R921" s="6">
        <f t="shared" si="57"/>
        <v>100</v>
      </c>
      <c r="S921" s="7" t="str">
        <f t="shared" si="58"/>
        <v>music</v>
      </c>
      <c r="T921" t="str">
        <f t="shared" si="59"/>
        <v>jazz</v>
      </c>
      <c r="U921">
        <f>YEAR(Table1[[#This Row],[Date Created Conversion]])</f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1">
        <f>(((J922/60)/60)/24)+DATE(1970,1,1)+(-5/24)</f>
        <v>41562.463217592594</v>
      </c>
      <c r="L922" s="11">
        <f>(((I922/60)/60)/24)+DATE(1970,1,1)+(-5/24)</f>
        <v>41592.504884259259</v>
      </c>
      <c r="M922" t="b">
        <v>0</v>
      </c>
      <c r="N922">
        <v>0</v>
      </c>
      <c r="O922" t="b">
        <v>0</v>
      </c>
      <c r="P922" t="s">
        <v>8278</v>
      </c>
      <c r="Q922" s="5">
        <f t="shared" si="56"/>
        <v>0</v>
      </c>
      <c r="R922" s="6" t="e">
        <f t="shared" si="57"/>
        <v>#DIV/0!</v>
      </c>
      <c r="S922" s="7" t="str">
        <f t="shared" si="58"/>
        <v>music</v>
      </c>
      <c r="T922" t="str">
        <f t="shared" si="59"/>
        <v>jazz</v>
      </c>
      <c r="U922">
        <f>YEAR(Table1[[#This Row],[Date Created Conversion]])</f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1">
        <f>(((J923/60)/60)/24)+DATE(1970,1,1)+(-5/24)</f>
        <v>40846.962685185179</v>
      </c>
      <c r="L923" s="11">
        <f>(((I923/60)/60)/24)+DATE(1970,1,1)+(-5/24)</f>
        <v>40889.004351851851</v>
      </c>
      <c r="M923" t="b">
        <v>0</v>
      </c>
      <c r="N923">
        <v>20</v>
      </c>
      <c r="O923" t="b">
        <v>0</v>
      </c>
      <c r="P923" t="s">
        <v>8278</v>
      </c>
      <c r="Q923" s="5">
        <f t="shared" si="56"/>
        <v>0.309</v>
      </c>
      <c r="R923" s="6">
        <f t="shared" si="57"/>
        <v>231.75</v>
      </c>
      <c r="S923" s="7" t="str">
        <f t="shared" si="58"/>
        <v>music</v>
      </c>
      <c r="T923" t="str">
        <f t="shared" si="59"/>
        <v>jazz</v>
      </c>
      <c r="U923">
        <f>YEAR(Table1[[#This Row],[Date Created Conversion]])</f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1">
        <f>(((J924/60)/60)/24)+DATE(1970,1,1)+(-5/24)</f>
        <v>41878.32167824074</v>
      </c>
      <c r="L924" s="11">
        <f>(((I924/60)/60)/24)+DATE(1970,1,1)+(-5/24)</f>
        <v>41913.32167824074</v>
      </c>
      <c r="M924" t="b">
        <v>0</v>
      </c>
      <c r="N924">
        <v>30</v>
      </c>
      <c r="O924" t="b">
        <v>0</v>
      </c>
      <c r="P924" t="s">
        <v>8278</v>
      </c>
      <c r="Q924" s="5">
        <f t="shared" si="56"/>
        <v>0.21037037037037037</v>
      </c>
      <c r="R924" s="6">
        <f t="shared" si="57"/>
        <v>189.33333333333334</v>
      </c>
      <c r="S924" s="7" t="str">
        <f t="shared" si="58"/>
        <v>music</v>
      </c>
      <c r="T924" t="str">
        <f t="shared" si="59"/>
        <v>jazz</v>
      </c>
      <c r="U924">
        <f>YEAR(Table1[[#This Row],[Date Created Conversion]])</f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1">
        <f>(((J925/60)/60)/24)+DATE(1970,1,1)+(-5/24)</f>
        <v>41934.751423611109</v>
      </c>
      <c r="L925" s="11">
        <f>(((I925/60)/60)/24)+DATE(1970,1,1)+(-5/24)</f>
        <v>41964.793090277781</v>
      </c>
      <c r="M925" t="b">
        <v>0</v>
      </c>
      <c r="N925">
        <v>6</v>
      </c>
      <c r="O925" t="b">
        <v>0</v>
      </c>
      <c r="P925" t="s">
        <v>8278</v>
      </c>
      <c r="Q925" s="5">
        <f t="shared" si="56"/>
        <v>2.1999999999999999E-2</v>
      </c>
      <c r="R925" s="6">
        <f t="shared" si="57"/>
        <v>55</v>
      </c>
      <c r="S925" s="7" t="str">
        <f t="shared" si="58"/>
        <v>music</v>
      </c>
      <c r="T925" t="str">
        <f t="shared" si="59"/>
        <v>jazz</v>
      </c>
      <c r="U925">
        <f>YEAR(Table1[[#This Row],[Date Created Conversion]])</f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1">
        <f>(((J926/60)/60)/24)+DATE(1970,1,1)+(-5/24)</f>
        <v>41288.734594907408</v>
      </c>
      <c r="L926" s="11">
        <f>(((I926/60)/60)/24)+DATE(1970,1,1)+(-5/24)</f>
        <v>41318.734594907408</v>
      </c>
      <c r="M926" t="b">
        <v>0</v>
      </c>
      <c r="N926">
        <v>15</v>
      </c>
      <c r="O926" t="b">
        <v>0</v>
      </c>
      <c r="P926" t="s">
        <v>8278</v>
      </c>
      <c r="Q926" s="5">
        <f t="shared" si="56"/>
        <v>0.109</v>
      </c>
      <c r="R926" s="6">
        <f t="shared" si="57"/>
        <v>21.8</v>
      </c>
      <c r="S926" s="7" t="str">
        <f t="shared" si="58"/>
        <v>music</v>
      </c>
      <c r="T926" t="str">
        <f t="shared" si="59"/>
        <v>jazz</v>
      </c>
      <c r="U926">
        <f>YEAR(Table1[[#This Row],[Date Created Conversion]])</f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1">
        <f>(((J927/60)/60)/24)+DATE(1970,1,1)+(-5/24)</f>
        <v>41575.672581018516</v>
      </c>
      <c r="L927" s="11">
        <f>(((I927/60)/60)/24)+DATE(1970,1,1)+(-5/24)</f>
        <v>41605.71424768518</v>
      </c>
      <c r="M927" t="b">
        <v>0</v>
      </c>
      <c r="N927">
        <v>5</v>
      </c>
      <c r="O927" t="b">
        <v>0</v>
      </c>
      <c r="P927" t="s">
        <v>8278</v>
      </c>
      <c r="Q927" s="5">
        <f t="shared" si="56"/>
        <v>2.6666666666666668E-2</v>
      </c>
      <c r="R927" s="6">
        <f t="shared" si="57"/>
        <v>32</v>
      </c>
      <c r="S927" s="7" t="str">
        <f t="shared" si="58"/>
        <v>music</v>
      </c>
      <c r="T927" t="str">
        <f t="shared" si="59"/>
        <v>jazz</v>
      </c>
      <c r="U927">
        <f>YEAR(Table1[[#This Row],[Date Created Conversion]])</f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1">
        <f>(((J928/60)/60)/24)+DATE(1970,1,1)+(-5/24)</f>
        <v>40337.811689814815</v>
      </c>
      <c r="L928" s="11">
        <f>(((I928/60)/60)/24)+DATE(1970,1,1)+(-5/24)</f>
        <v>40367.736111111109</v>
      </c>
      <c r="M928" t="b">
        <v>0</v>
      </c>
      <c r="N928">
        <v>0</v>
      </c>
      <c r="O928" t="b">
        <v>0</v>
      </c>
      <c r="P928" t="s">
        <v>8278</v>
      </c>
      <c r="Q928" s="5">
        <f t="shared" si="56"/>
        <v>0</v>
      </c>
      <c r="R928" s="6" t="e">
        <f t="shared" si="57"/>
        <v>#DIV/0!</v>
      </c>
      <c r="S928" s="7" t="str">
        <f t="shared" si="58"/>
        <v>music</v>
      </c>
      <c r="T928" t="str">
        <f t="shared" si="59"/>
        <v>jazz</v>
      </c>
      <c r="U928">
        <f>YEAR(Table1[[#This Row],[Date Created Conversion]])</f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1">
        <f>(((J929/60)/60)/24)+DATE(1970,1,1)+(-5/24)</f>
        <v>41013.614525462959</v>
      </c>
      <c r="L929" s="11">
        <f>(((I929/60)/60)/24)+DATE(1970,1,1)+(-5/24)</f>
        <v>41043.614525462959</v>
      </c>
      <c r="M929" t="b">
        <v>0</v>
      </c>
      <c r="N929">
        <v>0</v>
      </c>
      <c r="O929" t="b">
        <v>0</v>
      </c>
      <c r="P929" t="s">
        <v>8278</v>
      </c>
      <c r="Q929" s="5">
        <f t="shared" si="56"/>
        <v>0</v>
      </c>
      <c r="R929" s="6" t="e">
        <f t="shared" si="57"/>
        <v>#DIV/0!</v>
      </c>
      <c r="S929" s="7" t="str">
        <f t="shared" si="58"/>
        <v>music</v>
      </c>
      <c r="T929" t="str">
        <f t="shared" si="59"/>
        <v>jazz</v>
      </c>
      <c r="U929">
        <f>YEAR(Table1[[#This Row],[Date Created Conversion]])</f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1">
        <f>(((J930/60)/60)/24)+DATE(1970,1,1)+(-5/24)</f>
        <v>41180.654085648144</v>
      </c>
      <c r="L930" s="11">
        <f>(((I930/60)/60)/24)+DATE(1970,1,1)+(-5/24)</f>
        <v>41230.791666666664</v>
      </c>
      <c r="M930" t="b">
        <v>0</v>
      </c>
      <c r="N930">
        <v>28</v>
      </c>
      <c r="O930" t="b">
        <v>0</v>
      </c>
      <c r="P930" t="s">
        <v>8278</v>
      </c>
      <c r="Q930" s="5">
        <f t="shared" si="56"/>
        <v>0.10862068965517241</v>
      </c>
      <c r="R930" s="6">
        <f t="shared" si="57"/>
        <v>56.25</v>
      </c>
      <c r="S930" s="7" t="str">
        <f t="shared" si="58"/>
        <v>music</v>
      </c>
      <c r="T930" t="str">
        <f t="shared" si="59"/>
        <v>jazz</v>
      </c>
      <c r="U930">
        <f>YEAR(Table1[[#This Row],[Date Created Conversion]])</f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1">
        <f>(((J931/60)/60)/24)+DATE(1970,1,1)+(-5/24)</f>
        <v>40978.029733796291</v>
      </c>
      <c r="L931" s="11">
        <f>(((I931/60)/60)/24)+DATE(1970,1,1)+(-5/24)</f>
        <v>41007.988067129627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56"/>
        <v>0</v>
      </c>
      <c r="R931" s="6" t="e">
        <f t="shared" si="57"/>
        <v>#DIV/0!</v>
      </c>
      <c r="S931" s="7" t="str">
        <f t="shared" si="58"/>
        <v>music</v>
      </c>
      <c r="T931" t="str">
        <f t="shared" si="59"/>
        <v>jazz</v>
      </c>
      <c r="U931">
        <f>YEAR(Table1[[#This Row],[Date Created Conversion]])</f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1">
        <f>(((J932/60)/60)/24)+DATE(1970,1,1)+(-5/24)</f>
        <v>40312.707245370366</v>
      </c>
      <c r="L932" s="11">
        <f>(((I932/60)/60)/24)+DATE(1970,1,1)+(-5/24)</f>
        <v>40354.688888888886</v>
      </c>
      <c r="M932" t="b">
        <v>0</v>
      </c>
      <c r="N932">
        <v>5</v>
      </c>
      <c r="O932" t="b">
        <v>0</v>
      </c>
      <c r="P932" t="s">
        <v>8278</v>
      </c>
      <c r="Q932" s="5">
        <f t="shared" si="56"/>
        <v>0.38333333333333336</v>
      </c>
      <c r="R932" s="6">
        <f t="shared" si="57"/>
        <v>69</v>
      </c>
      <c r="S932" s="7" t="str">
        <f t="shared" si="58"/>
        <v>music</v>
      </c>
      <c r="T932" t="str">
        <f t="shared" si="59"/>
        <v>jazz</v>
      </c>
      <c r="U932">
        <f>YEAR(Table1[[#This Row],[Date Created Conversion]])</f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1">
        <f>(((J933/60)/60)/24)+DATE(1970,1,1)+(-5/24)</f>
        <v>41680.151643518519</v>
      </c>
      <c r="L933" s="11">
        <f>(((I933/60)/60)/24)+DATE(1970,1,1)+(-5/24)</f>
        <v>41714.708333333328</v>
      </c>
      <c r="M933" t="b">
        <v>0</v>
      </c>
      <c r="N933">
        <v>7</v>
      </c>
      <c r="O933" t="b">
        <v>0</v>
      </c>
      <c r="P933" t="s">
        <v>8278</v>
      </c>
      <c r="Q933" s="5">
        <f t="shared" si="56"/>
        <v>6.5500000000000003E-2</v>
      </c>
      <c r="R933" s="6">
        <f t="shared" si="57"/>
        <v>18.714285714285715</v>
      </c>
      <c r="S933" s="7" t="str">
        <f t="shared" si="58"/>
        <v>music</v>
      </c>
      <c r="T933" t="str">
        <f t="shared" si="59"/>
        <v>jazz</v>
      </c>
      <c r="U933">
        <f>YEAR(Table1[[#This Row],[Date Created Conversion]])</f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1">
        <f>(((J934/60)/60)/24)+DATE(1970,1,1)+(-5/24)</f>
        <v>41310.760937499996</v>
      </c>
      <c r="L934" s="11">
        <f>(((I934/60)/60)/24)+DATE(1970,1,1)+(-5/24)</f>
        <v>41355.719270833331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56"/>
        <v>0.14536842105263159</v>
      </c>
      <c r="R934" s="6">
        <f t="shared" si="57"/>
        <v>46.033333333333331</v>
      </c>
      <c r="S934" s="7" t="str">
        <f t="shared" si="58"/>
        <v>music</v>
      </c>
      <c r="T934" t="str">
        <f t="shared" si="59"/>
        <v>jazz</v>
      </c>
      <c r="U934">
        <f>YEAR(Table1[[#This Row],[Date Created Conversion]])</f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1">
        <f>(((J935/60)/60)/24)+DATE(1970,1,1)+(-5/24)</f>
        <v>41710.960752314815</v>
      </c>
      <c r="L935" s="11">
        <f>(((I935/60)/60)/24)+DATE(1970,1,1)+(-5/24)</f>
        <v>41770.960752314815</v>
      </c>
      <c r="M935" t="b">
        <v>0</v>
      </c>
      <c r="N935">
        <v>2</v>
      </c>
      <c r="O935" t="b">
        <v>0</v>
      </c>
      <c r="P935" t="s">
        <v>8278</v>
      </c>
      <c r="Q935" s="5">
        <f t="shared" si="56"/>
        <v>0.06</v>
      </c>
      <c r="R935" s="6">
        <f t="shared" si="57"/>
        <v>60</v>
      </c>
      <c r="S935" s="7" t="str">
        <f t="shared" si="58"/>
        <v>music</v>
      </c>
      <c r="T935" t="str">
        <f t="shared" si="59"/>
        <v>jazz</v>
      </c>
      <c r="U935">
        <f>YEAR(Table1[[#This Row],[Date Created Conversion]])</f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1">
        <f>(((J936/60)/60)/24)+DATE(1970,1,1)+(-5/24)</f>
        <v>41733.528749999998</v>
      </c>
      <c r="L936" s="11">
        <f>(((I936/60)/60)/24)+DATE(1970,1,1)+(-5/24)</f>
        <v>41763.041666666664</v>
      </c>
      <c r="M936" t="b">
        <v>0</v>
      </c>
      <c r="N936">
        <v>30</v>
      </c>
      <c r="O936" t="b">
        <v>0</v>
      </c>
      <c r="P936" t="s">
        <v>8278</v>
      </c>
      <c r="Q936" s="5">
        <f t="shared" si="56"/>
        <v>0.30399999999999999</v>
      </c>
      <c r="R936" s="6">
        <f t="shared" si="57"/>
        <v>50.666666666666664</v>
      </c>
      <c r="S936" s="7" t="str">
        <f t="shared" si="58"/>
        <v>music</v>
      </c>
      <c r="T936" t="str">
        <f t="shared" si="59"/>
        <v>jazz</v>
      </c>
      <c r="U936">
        <f>YEAR(Table1[[#This Row],[Date Created Conversion]])</f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1">
        <f>(((J937/60)/60)/24)+DATE(1970,1,1)+(-5/24)</f>
        <v>42368.125335648147</v>
      </c>
      <c r="L937" s="11">
        <f>(((I937/60)/60)/24)+DATE(1970,1,1)+(-5/24)</f>
        <v>42398.125335648147</v>
      </c>
      <c r="M937" t="b">
        <v>0</v>
      </c>
      <c r="N937">
        <v>2</v>
      </c>
      <c r="O937" t="b">
        <v>0</v>
      </c>
      <c r="P937" t="s">
        <v>8278</v>
      </c>
      <c r="Q937" s="5">
        <f t="shared" si="56"/>
        <v>1.4285714285714285E-2</v>
      </c>
      <c r="R937" s="6">
        <f t="shared" si="57"/>
        <v>25</v>
      </c>
      <c r="S937" s="7" t="str">
        <f t="shared" si="58"/>
        <v>music</v>
      </c>
      <c r="T937" t="str">
        <f t="shared" si="59"/>
        <v>jazz</v>
      </c>
      <c r="U937">
        <f>YEAR(Table1[[#This Row],[Date Created Conversion]])</f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1">
        <f>(((J938/60)/60)/24)+DATE(1970,1,1)+(-5/24)</f>
        <v>40882.815844907404</v>
      </c>
      <c r="L938" s="11">
        <f>(((I938/60)/60)/24)+DATE(1970,1,1)+(-5/24)</f>
        <v>40926.625</v>
      </c>
      <c r="M938" t="b">
        <v>0</v>
      </c>
      <c r="N938">
        <v>0</v>
      </c>
      <c r="O938" t="b">
        <v>0</v>
      </c>
      <c r="P938" t="s">
        <v>8278</v>
      </c>
      <c r="Q938" s="5">
        <f t="shared" si="56"/>
        <v>0</v>
      </c>
      <c r="R938" s="6" t="e">
        <f t="shared" si="57"/>
        <v>#DIV/0!</v>
      </c>
      <c r="S938" s="7" t="str">
        <f t="shared" si="58"/>
        <v>music</v>
      </c>
      <c r="T938" t="str">
        <f t="shared" si="59"/>
        <v>jazz</v>
      </c>
      <c r="U938">
        <f>YEAR(Table1[[#This Row],[Date Created Conversion]])</f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1">
        <f>(((J939/60)/60)/24)+DATE(1970,1,1)+(-5/24)</f>
        <v>41551.589780092589</v>
      </c>
      <c r="L939" s="11">
        <f>(((I939/60)/60)/24)+DATE(1970,1,1)+(-5/24)</f>
        <v>41581.63144675926</v>
      </c>
      <c r="M939" t="b">
        <v>0</v>
      </c>
      <c r="N939">
        <v>2</v>
      </c>
      <c r="O939" t="b">
        <v>0</v>
      </c>
      <c r="P939" t="s">
        <v>8278</v>
      </c>
      <c r="Q939" s="5">
        <f t="shared" si="56"/>
        <v>1.1428571428571429E-2</v>
      </c>
      <c r="R939" s="6">
        <f t="shared" si="57"/>
        <v>20</v>
      </c>
      <c r="S939" s="7" t="str">
        <f t="shared" si="58"/>
        <v>music</v>
      </c>
      <c r="T939" t="str">
        <f t="shared" si="59"/>
        <v>jazz</v>
      </c>
      <c r="U939">
        <f>YEAR(Table1[[#This Row],[Date Created Conversion]])</f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1">
        <f>(((J940/60)/60)/24)+DATE(1970,1,1)+(-5/24)</f>
        <v>41124.27138888889</v>
      </c>
      <c r="L940" s="11">
        <f>(((I940/60)/60)/24)+DATE(1970,1,1)+(-5/24)</f>
        <v>41154.27138888889</v>
      </c>
      <c r="M940" t="b">
        <v>0</v>
      </c>
      <c r="N940">
        <v>1</v>
      </c>
      <c r="O940" t="b">
        <v>0</v>
      </c>
      <c r="P940" t="s">
        <v>8278</v>
      </c>
      <c r="Q940" s="5">
        <f t="shared" si="56"/>
        <v>3.5714285714285713E-3</v>
      </c>
      <c r="R940" s="6">
        <f t="shared" si="57"/>
        <v>25</v>
      </c>
      <c r="S940" s="7" t="str">
        <f t="shared" si="58"/>
        <v>music</v>
      </c>
      <c r="T940" t="str">
        <f t="shared" si="59"/>
        <v>jazz</v>
      </c>
      <c r="U940">
        <f>YEAR(Table1[[#This Row],[Date Created Conversion]])</f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1">
        <f>(((J941/60)/60)/24)+DATE(1970,1,1)+(-5/24)</f>
        <v>41416.554837962962</v>
      </c>
      <c r="L941" s="11">
        <f>(((I941/60)/60)/24)+DATE(1970,1,1)+(-5/24)</f>
        <v>41455.623611111107</v>
      </c>
      <c r="M941" t="b">
        <v>0</v>
      </c>
      <c r="N941">
        <v>2</v>
      </c>
      <c r="O941" t="b">
        <v>0</v>
      </c>
      <c r="P941" t="s">
        <v>8278</v>
      </c>
      <c r="Q941" s="5">
        <f t="shared" si="56"/>
        <v>1.4545454545454545E-2</v>
      </c>
      <c r="R941" s="6">
        <f t="shared" si="57"/>
        <v>20</v>
      </c>
      <c r="S941" s="7" t="str">
        <f t="shared" si="58"/>
        <v>music</v>
      </c>
      <c r="T941" t="str">
        <f t="shared" si="59"/>
        <v>jazz</v>
      </c>
      <c r="U941">
        <f>YEAR(Table1[[#This Row],[Date Created Conversion]])</f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1">
        <f>(((J942/60)/60)/24)+DATE(1970,1,1)+(-5/24)</f>
        <v>42181.800069444442</v>
      </c>
      <c r="L942" s="11">
        <f>(((I942/60)/60)/24)+DATE(1970,1,1)+(-5/24)</f>
        <v>42226.800069444442</v>
      </c>
      <c r="M942" t="b">
        <v>0</v>
      </c>
      <c r="N942">
        <v>14</v>
      </c>
      <c r="O942" t="b">
        <v>0</v>
      </c>
      <c r="P942" t="s">
        <v>8273</v>
      </c>
      <c r="Q942" s="5">
        <f t="shared" si="56"/>
        <v>0.17155555555555554</v>
      </c>
      <c r="R942" s="6">
        <f t="shared" si="57"/>
        <v>110.28571428571429</v>
      </c>
      <c r="S942" s="7" t="str">
        <f t="shared" si="58"/>
        <v>technology</v>
      </c>
      <c r="T942" t="str">
        <f t="shared" si="59"/>
        <v>wearables</v>
      </c>
      <c r="U942">
        <f>YEAR(Table1[[#This Row],[Date Created Conversion]])</f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1">
        <f>(((J943/60)/60)/24)+DATE(1970,1,1)+(-5/24)</f>
        <v>42745.888252314813</v>
      </c>
      <c r="L943" s="11">
        <f>(((I943/60)/60)/24)+DATE(1970,1,1)+(-5/24)</f>
        <v>42775.888252314813</v>
      </c>
      <c r="M943" t="b">
        <v>0</v>
      </c>
      <c r="N943">
        <v>31</v>
      </c>
      <c r="O943" t="b">
        <v>0</v>
      </c>
      <c r="P943" t="s">
        <v>8273</v>
      </c>
      <c r="Q943" s="5">
        <f t="shared" si="56"/>
        <v>2.3220000000000001E-2</v>
      </c>
      <c r="R943" s="6">
        <f t="shared" si="57"/>
        <v>37.451612903225808</v>
      </c>
      <c r="S943" s="7" t="str">
        <f t="shared" si="58"/>
        <v>technology</v>
      </c>
      <c r="T943" t="str">
        <f t="shared" si="59"/>
        <v>wearables</v>
      </c>
      <c r="U943">
        <f>YEAR(Table1[[#This Row],[Date Created Conversion]])</f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1">
        <f>(((J944/60)/60)/24)+DATE(1970,1,1)+(-5/24)</f>
        <v>42382.634953703695</v>
      </c>
      <c r="L944" s="11">
        <f>(((I944/60)/60)/24)+DATE(1970,1,1)+(-5/24)</f>
        <v>42418.634953703695</v>
      </c>
      <c r="M944" t="b">
        <v>0</v>
      </c>
      <c r="N944">
        <v>16</v>
      </c>
      <c r="O944" t="b">
        <v>0</v>
      </c>
      <c r="P944" t="s">
        <v>8273</v>
      </c>
      <c r="Q944" s="5">
        <f t="shared" si="56"/>
        <v>8.9066666666666669E-2</v>
      </c>
      <c r="R944" s="6">
        <f t="shared" si="57"/>
        <v>41.75</v>
      </c>
      <c r="S944" s="7" t="str">
        <f t="shared" si="58"/>
        <v>technology</v>
      </c>
      <c r="T944" t="str">
        <f t="shared" si="59"/>
        <v>wearables</v>
      </c>
      <c r="U944">
        <f>YEAR(Table1[[#This Row],[Date Created Conversion]])</f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1">
        <f>(((J945/60)/60)/24)+DATE(1970,1,1)+(-5/24)</f>
        <v>42673.459548611114</v>
      </c>
      <c r="L945" s="11">
        <f>(((I945/60)/60)/24)+DATE(1970,1,1)+(-5/24)</f>
        <v>42703.501215277771</v>
      </c>
      <c r="M945" t="b">
        <v>0</v>
      </c>
      <c r="N945">
        <v>12</v>
      </c>
      <c r="O945" t="b">
        <v>0</v>
      </c>
      <c r="P945" t="s">
        <v>8273</v>
      </c>
      <c r="Q945" s="5">
        <f t="shared" si="56"/>
        <v>9.633333333333334E-2</v>
      </c>
      <c r="R945" s="6">
        <f t="shared" si="57"/>
        <v>24.083333333333332</v>
      </c>
      <c r="S945" s="7" t="str">
        <f t="shared" si="58"/>
        <v>technology</v>
      </c>
      <c r="T945" t="str">
        <f t="shared" si="59"/>
        <v>wearables</v>
      </c>
      <c r="U945">
        <f>YEAR(Table1[[#This Row],[Date Created Conversion]])</f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1">
        <f>(((J946/60)/60)/24)+DATE(1970,1,1)+(-5/24)</f>
        <v>42444.375578703701</v>
      </c>
      <c r="L946" s="11">
        <f>(((I946/60)/60)/24)+DATE(1970,1,1)+(-5/24)</f>
        <v>42478.374999999993</v>
      </c>
      <c r="M946" t="b">
        <v>0</v>
      </c>
      <c r="N946">
        <v>96</v>
      </c>
      <c r="O946" t="b">
        <v>0</v>
      </c>
      <c r="P946" t="s">
        <v>8273</v>
      </c>
      <c r="Q946" s="5">
        <f t="shared" si="56"/>
        <v>0.13325999999999999</v>
      </c>
      <c r="R946" s="6">
        <f t="shared" si="57"/>
        <v>69.40625</v>
      </c>
      <c r="S946" s="7" t="str">
        <f t="shared" si="58"/>
        <v>technology</v>
      </c>
      <c r="T946" t="str">
        <f t="shared" si="59"/>
        <v>wearables</v>
      </c>
      <c r="U946">
        <f>YEAR(Table1[[#This Row],[Date Created Conversion]])</f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1">
        <f>(((J947/60)/60)/24)+DATE(1970,1,1)+(-5/24)</f>
        <v>42732.664652777778</v>
      </c>
      <c r="L947" s="11">
        <f>(((I947/60)/60)/24)+DATE(1970,1,1)+(-5/24)</f>
        <v>42784.790972222218</v>
      </c>
      <c r="M947" t="b">
        <v>0</v>
      </c>
      <c r="N947">
        <v>16</v>
      </c>
      <c r="O947" t="b">
        <v>0</v>
      </c>
      <c r="P947" t="s">
        <v>8273</v>
      </c>
      <c r="Q947" s="5">
        <f t="shared" si="56"/>
        <v>2.4840000000000001E-2</v>
      </c>
      <c r="R947" s="6">
        <f t="shared" si="57"/>
        <v>155.25</v>
      </c>
      <c r="S947" s="7" t="str">
        <f t="shared" si="58"/>
        <v>technology</v>
      </c>
      <c r="T947" t="str">
        <f t="shared" si="59"/>
        <v>wearables</v>
      </c>
      <c r="U947">
        <f>YEAR(Table1[[#This Row],[Date Created Conversion]])</f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1">
        <f>(((J948/60)/60)/24)+DATE(1970,1,1)+(-5/24)</f>
        <v>42592.542222222219</v>
      </c>
      <c r="L948" s="11">
        <f>(((I948/60)/60)/24)+DATE(1970,1,1)+(-5/24)</f>
        <v>42622.542222222219</v>
      </c>
      <c r="M948" t="b">
        <v>0</v>
      </c>
      <c r="N948">
        <v>5</v>
      </c>
      <c r="O948" t="b">
        <v>0</v>
      </c>
      <c r="P948" t="s">
        <v>8273</v>
      </c>
      <c r="Q948" s="5">
        <f t="shared" si="56"/>
        <v>1.9066666666666666E-2</v>
      </c>
      <c r="R948" s="6">
        <f t="shared" si="57"/>
        <v>57.2</v>
      </c>
      <c r="S948" s="7" t="str">
        <f t="shared" si="58"/>
        <v>technology</v>
      </c>
      <c r="T948" t="str">
        <f t="shared" si="59"/>
        <v>wearables</v>
      </c>
      <c r="U948">
        <f>YEAR(Table1[[#This Row],[Date Created Conversion]])</f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1">
        <f>(((J949/60)/60)/24)+DATE(1970,1,1)+(-5/24)</f>
        <v>42491.57298611111</v>
      </c>
      <c r="L949" s="11">
        <f>(((I949/60)/60)/24)+DATE(1970,1,1)+(-5/24)</f>
        <v>42551.57298611111</v>
      </c>
      <c r="M949" t="b">
        <v>0</v>
      </c>
      <c r="N949">
        <v>0</v>
      </c>
      <c r="O949" t="b">
        <v>0</v>
      </c>
      <c r="P949" t="s">
        <v>8273</v>
      </c>
      <c r="Q949" s="5">
        <f t="shared" si="56"/>
        <v>0</v>
      </c>
      <c r="R949" s="6" t="e">
        <f t="shared" si="57"/>
        <v>#DIV/0!</v>
      </c>
      <c r="S949" s="7" t="str">
        <f t="shared" si="58"/>
        <v>technology</v>
      </c>
      <c r="T949" t="str">
        <f t="shared" si="59"/>
        <v>wearables</v>
      </c>
      <c r="U949">
        <f>YEAR(Table1[[#This Row],[Date Created Conversion]])</f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1">
        <f>(((J950/60)/60)/24)+DATE(1970,1,1)+(-5/24)</f>
        <v>42411.619953703703</v>
      </c>
      <c r="L950" s="11">
        <f>(((I950/60)/60)/24)+DATE(1970,1,1)+(-5/24)</f>
        <v>42441.619953703703</v>
      </c>
      <c r="M950" t="b">
        <v>0</v>
      </c>
      <c r="N950">
        <v>8</v>
      </c>
      <c r="O950" t="b">
        <v>0</v>
      </c>
      <c r="P950" t="s">
        <v>8273</v>
      </c>
      <c r="Q950" s="5">
        <f t="shared" si="56"/>
        <v>0.12</v>
      </c>
      <c r="R950" s="6">
        <f t="shared" si="57"/>
        <v>60</v>
      </c>
      <c r="S950" s="7" t="str">
        <f t="shared" si="58"/>
        <v>technology</v>
      </c>
      <c r="T950" t="str">
        <f t="shared" si="59"/>
        <v>wearables</v>
      </c>
      <c r="U950">
        <f>YEAR(Table1[[#This Row],[Date Created Conversion]])</f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1">
        <f>(((J951/60)/60)/24)+DATE(1970,1,1)+(-5/24)</f>
        <v>42360.835370370369</v>
      </c>
      <c r="L951" s="11">
        <f>(((I951/60)/60)/24)+DATE(1970,1,1)+(-5/24)</f>
        <v>42420.835370370369</v>
      </c>
      <c r="M951" t="b">
        <v>0</v>
      </c>
      <c r="N951">
        <v>7</v>
      </c>
      <c r="O951" t="b">
        <v>0</v>
      </c>
      <c r="P951" t="s">
        <v>8273</v>
      </c>
      <c r="Q951" s="5">
        <f t="shared" si="56"/>
        <v>1.3650000000000001E-2</v>
      </c>
      <c r="R951" s="6">
        <f t="shared" si="57"/>
        <v>39</v>
      </c>
      <c r="S951" s="7" t="str">
        <f t="shared" si="58"/>
        <v>technology</v>
      </c>
      <c r="T951" t="str">
        <f t="shared" si="59"/>
        <v>wearables</v>
      </c>
      <c r="U951">
        <f>YEAR(Table1[[#This Row],[Date Created Conversion]])</f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1">
        <f>(((J952/60)/60)/24)+DATE(1970,1,1)+(-5/24)</f>
        <v>42356.54237268518</v>
      </c>
      <c r="L952" s="11">
        <f>(((I952/60)/60)/24)+DATE(1970,1,1)+(-5/24)</f>
        <v>42386.54237268518</v>
      </c>
      <c r="M952" t="b">
        <v>0</v>
      </c>
      <c r="N952">
        <v>24</v>
      </c>
      <c r="O952" t="b">
        <v>0</v>
      </c>
      <c r="P952" t="s">
        <v>8273</v>
      </c>
      <c r="Q952" s="5">
        <f t="shared" si="56"/>
        <v>0.28039999999999998</v>
      </c>
      <c r="R952" s="6">
        <f t="shared" si="57"/>
        <v>58.416666666666664</v>
      </c>
      <c r="S952" s="7" t="str">
        <f t="shared" si="58"/>
        <v>technology</v>
      </c>
      <c r="T952" t="str">
        <f t="shared" si="59"/>
        <v>wearables</v>
      </c>
      <c r="U952">
        <f>YEAR(Table1[[#This Row],[Date Created Conversion]])</f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1">
        <f>(((J953/60)/60)/24)+DATE(1970,1,1)+(-5/24)</f>
        <v>42480.44527777777</v>
      </c>
      <c r="L953" s="11">
        <f>(((I953/60)/60)/24)+DATE(1970,1,1)+(-5/24)</f>
        <v>42525.44527777777</v>
      </c>
      <c r="M953" t="b">
        <v>0</v>
      </c>
      <c r="N953">
        <v>121</v>
      </c>
      <c r="O953" t="b">
        <v>0</v>
      </c>
      <c r="P953" t="s">
        <v>8273</v>
      </c>
      <c r="Q953" s="5">
        <f t="shared" si="56"/>
        <v>0.38390000000000002</v>
      </c>
      <c r="R953" s="6">
        <f t="shared" si="57"/>
        <v>158.63636363636363</v>
      </c>
      <c r="S953" s="7" t="str">
        <f t="shared" si="58"/>
        <v>technology</v>
      </c>
      <c r="T953" t="str">
        <f t="shared" si="59"/>
        <v>wearables</v>
      </c>
      <c r="U953">
        <f>YEAR(Table1[[#This Row],[Date Created Conversion]])</f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1">
        <f>(((J954/60)/60)/24)+DATE(1970,1,1)+(-5/24)</f>
        <v>42662.405231481483</v>
      </c>
      <c r="L954" s="11">
        <f>(((I954/60)/60)/24)+DATE(1970,1,1)+(-5/24)</f>
        <v>42692.446898148148</v>
      </c>
      <c r="M954" t="b">
        <v>0</v>
      </c>
      <c r="N954">
        <v>196</v>
      </c>
      <c r="O954" t="b">
        <v>0</v>
      </c>
      <c r="P954" t="s">
        <v>8273</v>
      </c>
      <c r="Q954" s="5">
        <f t="shared" si="56"/>
        <v>0.39942857142857141</v>
      </c>
      <c r="R954" s="6">
        <f t="shared" si="57"/>
        <v>99.857142857142861</v>
      </c>
      <c r="S954" s="7" t="str">
        <f t="shared" si="58"/>
        <v>technology</v>
      </c>
      <c r="T954" t="str">
        <f t="shared" si="59"/>
        <v>wearables</v>
      </c>
      <c r="U954">
        <f>YEAR(Table1[[#This Row],[Date Created Conversion]])</f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1">
        <f>(((J955/60)/60)/24)+DATE(1970,1,1)+(-5/24)</f>
        <v>41998.956006944441</v>
      </c>
      <c r="L955" s="11">
        <f>(((I955/60)/60)/24)+DATE(1970,1,1)+(-5/24)</f>
        <v>42028.956006944441</v>
      </c>
      <c r="M955" t="b">
        <v>0</v>
      </c>
      <c r="N955">
        <v>5</v>
      </c>
      <c r="O955" t="b">
        <v>0</v>
      </c>
      <c r="P955" t="s">
        <v>8273</v>
      </c>
      <c r="Q955" s="5">
        <f t="shared" si="56"/>
        <v>8.3999999999999995E-3</v>
      </c>
      <c r="R955" s="6">
        <f t="shared" si="57"/>
        <v>25.2</v>
      </c>
      <c r="S955" s="7" t="str">
        <f t="shared" si="58"/>
        <v>technology</v>
      </c>
      <c r="T955" t="str">
        <f t="shared" si="59"/>
        <v>wearables</v>
      </c>
      <c r="U955">
        <f>YEAR(Table1[[#This Row],[Date Created Conversion]])</f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1">
        <f>(((J956/60)/60)/24)+DATE(1970,1,1)+(-5/24)</f>
        <v>42194.625451388885</v>
      </c>
      <c r="L956" s="11">
        <f>(((I956/60)/60)/24)+DATE(1970,1,1)+(-5/24)</f>
        <v>42236.625451388885</v>
      </c>
      <c r="M956" t="b">
        <v>0</v>
      </c>
      <c r="N956">
        <v>73</v>
      </c>
      <c r="O956" t="b">
        <v>0</v>
      </c>
      <c r="P956" t="s">
        <v>8273</v>
      </c>
      <c r="Q956" s="5">
        <f t="shared" si="56"/>
        <v>0.43406666666666666</v>
      </c>
      <c r="R956" s="6">
        <f t="shared" si="57"/>
        <v>89.191780821917803</v>
      </c>
      <c r="S956" s="7" t="str">
        <f t="shared" si="58"/>
        <v>technology</v>
      </c>
      <c r="T956" t="str">
        <f t="shared" si="59"/>
        <v>wearables</v>
      </c>
      <c r="U956">
        <f>YEAR(Table1[[#This Row],[Date Created Conversion]])</f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1">
        <f>(((J957/60)/60)/24)+DATE(1970,1,1)+(-5/24)</f>
        <v>42586.086805555555</v>
      </c>
      <c r="L957" s="11">
        <f>(((I957/60)/60)/24)+DATE(1970,1,1)+(-5/24)</f>
        <v>42626.086805555555</v>
      </c>
      <c r="M957" t="b">
        <v>0</v>
      </c>
      <c r="N957">
        <v>93</v>
      </c>
      <c r="O957" t="b">
        <v>0</v>
      </c>
      <c r="P957" t="s">
        <v>8273</v>
      </c>
      <c r="Q957" s="5">
        <f t="shared" si="56"/>
        <v>5.6613333333333335E-2</v>
      </c>
      <c r="R957" s="6">
        <f t="shared" si="57"/>
        <v>182.6236559139785</v>
      </c>
      <c r="S957" s="7" t="str">
        <f t="shared" si="58"/>
        <v>technology</v>
      </c>
      <c r="T957" t="str">
        <f t="shared" si="59"/>
        <v>wearables</v>
      </c>
      <c r="U957">
        <f>YEAR(Table1[[#This Row],[Date Created Conversion]])</f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1">
        <f>(((J958/60)/60)/24)+DATE(1970,1,1)+(-5/24)</f>
        <v>42060.705543981479</v>
      </c>
      <c r="L958" s="11">
        <f>(((I958/60)/60)/24)+DATE(1970,1,1)+(-5/24)</f>
        <v>42120.663877314808</v>
      </c>
      <c r="M958" t="b">
        <v>0</v>
      </c>
      <c r="N958">
        <v>17</v>
      </c>
      <c r="O958" t="b">
        <v>0</v>
      </c>
      <c r="P958" t="s">
        <v>8273</v>
      </c>
      <c r="Q958" s="5">
        <f t="shared" si="56"/>
        <v>1.7219999999999999E-2</v>
      </c>
      <c r="R958" s="6">
        <f t="shared" si="57"/>
        <v>50.647058823529413</v>
      </c>
      <c r="S958" s="7" t="str">
        <f t="shared" si="58"/>
        <v>technology</v>
      </c>
      <c r="T958" t="str">
        <f t="shared" si="59"/>
        <v>wearables</v>
      </c>
      <c r="U958">
        <f>YEAR(Table1[[#This Row],[Date Created Conversion]])</f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1">
        <f>(((J959/60)/60)/24)+DATE(1970,1,1)+(-5/24)</f>
        <v>42660.344131944446</v>
      </c>
      <c r="L959" s="11">
        <f>(((I959/60)/60)/24)+DATE(1970,1,1)+(-5/24)</f>
        <v>42691.385798611103</v>
      </c>
      <c r="M959" t="b">
        <v>0</v>
      </c>
      <c r="N959">
        <v>7</v>
      </c>
      <c r="O959" t="b">
        <v>0</v>
      </c>
      <c r="P959" t="s">
        <v>8273</v>
      </c>
      <c r="Q959" s="5">
        <f t="shared" si="56"/>
        <v>1.9416666666666665E-2</v>
      </c>
      <c r="R959" s="6">
        <f t="shared" si="57"/>
        <v>33.285714285714285</v>
      </c>
      <c r="S959" s="7" t="str">
        <f t="shared" si="58"/>
        <v>technology</v>
      </c>
      <c r="T959" t="str">
        <f t="shared" si="59"/>
        <v>wearables</v>
      </c>
      <c r="U959">
        <f>YEAR(Table1[[#This Row],[Date Created Conversion]])</f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1">
        <f>(((J960/60)/60)/24)+DATE(1970,1,1)+(-5/24)</f>
        <v>42082.594479166662</v>
      </c>
      <c r="L960" s="11">
        <f>(((I960/60)/60)/24)+DATE(1970,1,1)+(-5/24)</f>
        <v>42103.999305555553</v>
      </c>
      <c r="M960" t="b">
        <v>0</v>
      </c>
      <c r="N960">
        <v>17</v>
      </c>
      <c r="O960" t="b">
        <v>0</v>
      </c>
      <c r="P960" t="s">
        <v>8273</v>
      </c>
      <c r="Q960" s="5">
        <f t="shared" si="56"/>
        <v>0.11328275684711328</v>
      </c>
      <c r="R960" s="6">
        <f t="shared" si="57"/>
        <v>51.823529411764703</v>
      </c>
      <c r="S960" s="7" t="str">
        <f t="shared" si="58"/>
        <v>technology</v>
      </c>
      <c r="T960" t="str">
        <f t="shared" si="59"/>
        <v>wearables</v>
      </c>
      <c r="U960">
        <f>YEAR(Table1[[#This Row],[Date Created Conversion]])</f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1">
        <f>(((J961/60)/60)/24)+DATE(1970,1,1)+(-5/24)</f>
        <v>41992.96603009259</v>
      </c>
      <c r="L961" s="11">
        <f>(((I961/60)/60)/24)+DATE(1970,1,1)+(-5/24)</f>
        <v>42022.96603009259</v>
      </c>
      <c r="M961" t="b">
        <v>0</v>
      </c>
      <c r="N961">
        <v>171</v>
      </c>
      <c r="O961" t="b">
        <v>0</v>
      </c>
      <c r="P961" t="s">
        <v>8273</v>
      </c>
      <c r="Q961" s="5">
        <f t="shared" si="56"/>
        <v>0.3886</v>
      </c>
      <c r="R961" s="6">
        <f t="shared" si="57"/>
        <v>113.62573099415205</v>
      </c>
      <c r="S961" s="7" t="str">
        <f t="shared" si="58"/>
        <v>technology</v>
      </c>
      <c r="T961" t="str">
        <f t="shared" si="59"/>
        <v>wearables</v>
      </c>
      <c r="U961">
        <f>YEAR(Table1[[#This Row],[Date Created Conversion]])</f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1">
        <f>(((J962/60)/60)/24)+DATE(1970,1,1)+(-5/24)</f>
        <v>42766.41846064815</v>
      </c>
      <c r="L962" s="11">
        <f>(((I962/60)/60)/24)+DATE(1970,1,1)+(-5/24)</f>
        <v>42808.376793981479</v>
      </c>
      <c r="M962" t="b">
        <v>0</v>
      </c>
      <c r="N962">
        <v>188</v>
      </c>
      <c r="O962" t="b">
        <v>0</v>
      </c>
      <c r="P962" t="s">
        <v>8273</v>
      </c>
      <c r="Q962" s="5">
        <f t="shared" si="56"/>
        <v>0.46100628930817611</v>
      </c>
      <c r="R962" s="6">
        <f t="shared" si="57"/>
        <v>136.46276595744681</v>
      </c>
      <c r="S962" s="7" t="str">
        <f t="shared" si="58"/>
        <v>technology</v>
      </c>
      <c r="T962" t="str">
        <f t="shared" si="59"/>
        <v>wearables</v>
      </c>
      <c r="U962">
        <f>YEAR(Table1[[#This Row],[Date Created Conversion]])</f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1">
        <f>(((J963/60)/60)/24)+DATE(1970,1,1)+(-5/24)</f>
        <v>42740.485358796293</v>
      </c>
      <c r="L963" s="11">
        <f>(((I963/60)/60)/24)+DATE(1970,1,1)+(-5/24)</f>
        <v>42786.583333333336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60">E963/D963</f>
        <v>0.42188421052631581</v>
      </c>
      <c r="R963" s="6">
        <f t="shared" ref="R963:R1026" si="61">E963/N963</f>
        <v>364.35454545454547</v>
      </c>
      <c r="S963" s="7" t="str">
        <f t="shared" ref="S963:S1026" si="62">LEFT(P963, SEARCH("/",P963,1)-1)</f>
        <v>technology</v>
      </c>
      <c r="T963" t="str">
        <f t="shared" ref="T963:T1026" si="63">RIGHT(P963,LEN(P963)-SEARCH("/",P963,1))</f>
        <v>wearables</v>
      </c>
      <c r="U963">
        <f>YEAR(Table1[[#This Row],[Date Created Conversion]])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1">
        <f>(((J964/60)/60)/24)+DATE(1970,1,1)+(-5/24)</f>
        <v>42373.504085648143</v>
      </c>
      <c r="L964" s="11">
        <f>(((I964/60)/60)/24)+DATE(1970,1,1)+(-5/24)</f>
        <v>42411.504085648143</v>
      </c>
      <c r="M964" t="b">
        <v>0</v>
      </c>
      <c r="N964">
        <v>37</v>
      </c>
      <c r="O964" t="b">
        <v>0</v>
      </c>
      <c r="P964" t="s">
        <v>8273</v>
      </c>
      <c r="Q964" s="5">
        <f t="shared" si="60"/>
        <v>0.2848</v>
      </c>
      <c r="R964" s="6">
        <f t="shared" si="61"/>
        <v>19.243243243243242</v>
      </c>
      <c r="S964" s="7" t="str">
        <f t="shared" si="62"/>
        <v>technology</v>
      </c>
      <c r="T964" t="str">
        <f t="shared" si="63"/>
        <v>wearables</v>
      </c>
      <c r="U964">
        <f>YEAR(Table1[[#This Row],[Date Created Conversion]])</f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1">
        <f>(((J965/60)/60)/24)+DATE(1970,1,1)+(-5/24)</f>
        <v>42625.427303240744</v>
      </c>
      <c r="L965" s="11">
        <f>(((I965/60)/60)/24)+DATE(1970,1,1)+(-5/24)</f>
        <v>42660.427303240744</v>
      </c>
      <c r="M965" t="b">
        <v>0</v>
      </c>
      <c r="N965">
        <v>9</v>
      </c>
      <c r="O965" t="b">
        <v>0</v>
      </c>
      <c r="P965" t="s">
        <v>8273</v>
      </c>
      <c r="Q965" s="5">
        <f t="shared" si="60"/>
        <v>1.0771428571428571E-2</v>
      </c>
      <c r="R965" s="6">
        <f t="shared" si="61"/>
        <v>41.888888888888886</v>
      </c>
      <c r="S965" s="7" t="str">
        <f t="shared" si="62"/>
        <v>technology</v>
      </c>
      <c r="T965" t="str">
        <f t="shared" si="63"/>
        <v>wearables</v>
      </c>
      <c r="U965">
        <f>YEAR(Table1[[#This Row],[Date Created Conversion]])</f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1">
        <f>(((J966/60)/60)/24)+DATE(1970,1,1)+(-5/24)</f>
        <v>42208.420358796291</v>
      </c>
      <c r="L966" s="11">
        <f>(((I966/60)/60)/24)+DATE(1970,1,1)+(-5/24)</f>
        <v>42248.420358796291</v>
      </c>
      <c r="M966" t="b">
        <v>0</v>
      </c>
      <c r="N966">
        <v>29</v>
      </c>
      <c r="O966" t="b">
        <v>0</v>
      </c>
      <c r="P966" t="s">
        <v>8273</v>
      </c>
      <c r="Q966" s="5">
        <f t="shared" si="60"/>
        <v>7.9909090909090902E-3</v>
      </c>
      <c r="R966" s="6">
        <f t="shared" si="61"/>
        <v>30.310344827586206</v>
      </c>
      <c r="S966" s="7" t="str">
        <f t="shared" si="62"/>
        <v>technology</v>
      </c>
      <c r="T966" t="str">
        <f t="shared" si="63"/>
        <v>wearables</v>
      </c>
      <c r="U966">
        <f>YEAR(Table1[[#This Row],[Date Created Conversion]])</f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1">
        <f>(((J967/60)/60)/24)+DATE(1970,1,1)+(-5/24)</f>
        <v>42636.808402777773</v>
      </c>
      <c r="L967" s="11">
        <f>(((I967/60)/60)/24)+DATE(1970,1,1)+(-5/24)</f>
        <v>42668.957638888889</v>
      </c>
      <c r="M967" t="b">
        <v>0</v>
      </c>
      <c r="N967">
        <v>6</v>
      </c>
      <c r="O967" t="b">
        <v>0</v>
      </c>
      <c r="P967" t="s">
        <v>8273</v>
      </c>
      <c r="Q967" s="5">
        <f t="shared" si="60"/>
        <v>1.192E-2</v>
      </c>
      <c r="R967" s="6">
        <f t="shared" si="61"/>
        <v>49.666666666666664</v>
      </c>
      <c r="S967" s="7" t="str">
        <f t="shared" si="62"/>
        <v>technology</v>
      </c>
      <c r="T967" t="str">
        <f t="shared" si="63"/>
        <v>wearables</v>
      </c>
      <c r="U967">
        <f>YEAR(Table1[[#This Row],[Date Created Conversion]])</f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1">
        <f>(((J968/60)/60)/24)+DATE(1970,1,1)+(-5/24)</f>
        <v>42619.427453703705</v>
      </c>
      <c r="L968" s="11">
        <f>(((I968/60)/60)/24)+DATE(1970,1,1)+(-5/24)</f>
        <v>42649.427453703705</v>
      </c>
      <c r="M968" t="b">
        <v>0</v>
      </c>
      <c r="N968">
        <v>30</v>
      </c>
      <c r="O968" t="b">
        <v>0</v>
      </c>
      <c r="P968" t="s">
        <v>8273</v>
      </c>
      <c r="Q968" s="5">
        <f t="shared" si="60"/>
        <v>0.14799999999999999</v>
      </c>
      <c r="R968" s="6">
        <f t="shared" si="61"/>
        <v>59.2</v>
      </c>
      <c r="S968" s="7" t="str">
        <f t="shared" si="62"/>
        <v>technology</v>
      </c>
      <c r="T968" t="str">
        <f t="shared" si="63"/>
        <v>wearables</v>
      </c>
      <c r="U968">
        <f>YEAR(Table1[[#This Row],[Date Created Conversion]])</f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1">
        <f>(((J969/60)/60)/24)+DATE(1970,1,1)+(-5/24)</f>
        <v>42422.045995370368</v>
      </c>
      <c r="L969" s="11">
        <f>(((I969/60)/60)/24)+DATE(1970,1,1)+(-5/24)</f>
        <v>42482.004328703704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60"/>
        <v>0.17810000000000001</v>
      </c>
      <c r="R969" s="6">
        <f t="shared" si="61"/>
        <v>43.97530864197531</v>
      </c>
      <c r="S969" s="7" t="str">
        <f t="shared" si="62"/>
        <v>technology</v>
      </c>
      <c r="T969" t="str">
        <f t="shared" si="63"/>
        <v>wearables</v>
      </c>
      <c r="U969">
        <f>YEAR(Table1[[#This Row],[Date Created Conversion]])</f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1">
        <f>(((J970/60)/60)/24)+DATE(1970,1,1)+(-5/24)</f>
        <v>41836.639282407406</v>
      </c>
      <c r="L970" s="11">
        <f>(((I970/60)/60)/24)+DATE(1970,1,1)+(-5/24)</f>
        <v>41866.639282407406</v>
      </c>
      <c r="M970" t="b">
        <v>0</v>
      </c>
      <c r="N970">
        <v>4</v>
      </c>
      <c r="O970" t="b">
        <v>0</v>
      </c>
      <c r="P970" t="s">
        <v>8273</v>
      </c>
      <c r="Q970" s="5">
        <f t="shared" si="60"/>
        <v>1.325E-2</v>
      </c>
      <c r="R970" s="6">
        <f t="shared" si="61"/>
        <v>26.5</v>
      </c>
      <c r="S970" s="7" t="str">
        <f t="shared" si="62"/>
        <v>technology</v>
      </c>
      <c r="T970" t="str">
        <f t="shared" si="63"/>
        <v>wearables</v>
      </c>
      <c r="U970">
        <f>YEAR(Table1[[#This Row],[Date Created Conversion]])</f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1">
        <f>(((J971/60)/60)/24)+DATE(1970,1,1)+(-5/24)</f>
        <v>42742.094988425924</v>
      </c>
      <c r="L971" s="11">
        <f>(((I971/60)/60)/24)+DATE(1970,1,1)+(-5/24)</f>
        <v>42775.094988425924</v>
      </c>
      <c r="M971" t="b">
        <v>0</v>
      </c>
      <c r="N971">
        <v>11</v>
      </c>
      <c r="O971" t="b">
        <v>0</v>
      </c>
      <c r="P971" t="s">
        <v>8273</v>
      </c>
      <c r="Q971" s="5">
        <f t="shared" si="60"/>
        <v>0.46666666666666667</v>
      </c>
      <c r="R971" s="6">
        <f t="shared" si="61"/>
        <v>1272.7272727272727</v>
      </c>
      <c r="S971" s="7" t="str">
        <f t="shared" si="62"/>
        <v>technology</v>
      </c>
      <c r="T971" t="str">
        <f t="shared" si="63"/>
        <v>wearables</v>
      </c>
      <c r="U971">
        <f>YEAR(Table1[[#This Row],[Date Created Conversion]])</f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1">
        <f>(((J972/60)/60)/24)+DATE(1970,1,1)+(-5/24)</f>
        <v>42721.012187499997</v>
      </c>
      <c r="L972" s="11">
        <f>(((I972/60)/60)/24)+DATE(1970,1,1)+(-5/24)</f>
        <v>42757.999305555553</v>
      </c>
      <c r="M972" t="b">
        <v>0</v>
      </c>
      <c r="N972">
        <v>14</v>
      </c>
      <c r="O972" t="b">
        <v>0</v>
      </c>
      <c r="P972" t="s">
        <v>8273</v>
      </c>
      <c r="Q972" s="5">
        <f t="shared" si="60"/>
        <v>0.4592</v>
      </c>
      <c r="R972" s="6">
        <f t="shared" si="61"/>
        <v>164</v>
      </c>
      <c r="S972" s="7" t="str">
        <f t="shared" si="62"/>
        <v>technology</v>
      </c>
      <c r="T972" t="str">
        <f t="shared" si="63"/>
        <v>wearables</v>
      </c>
      <c r="U972">
        <f>YEAR(Table1[[#This Row],[Date Created Conversion]])</f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1">
        <f>(((J973/60)/60)/24)+DATE(1970,1,1)+(-5/24)</f>
        <v>42111.500694444439</v>
      </c>
      <c r="L973" s="11">
        <f>(((I973/60)/60)/24)+DATE(1970,1,1)+(-5/24)</f>
        <v>42156.500694444439</v>
      </c>
      <c r="M973" t="b">
        <v>0</v>
      </c>
      <c r="N973">
        <v>5</v>
      </c>
      <c r="O973" t="b">
        <v>0</v>
      </c>
      <c r="P973" t="s">
        <v>8273</v>
      </c>
      <c r="Q973" s="5">
        <f t="shared" si="60"/>
        <v>2.2599999999999999E-3</v>
      </c>
      <c r="R973" s="6">
        <f t="shared" si="61"/>
        <v>45.2</v>
      </c>
      <c r="S973" s="7" t="str">
        <f t="shared" si="62"/>
        <v>technology</v>
      </c>
      <c r="T973" t="str">
        <f t="shared" si="63"/>
        <v>wearables</v>
      </c>
      <c r="U973">
        <f>YEAR(Table1[[#This Row],[Date Created Conversion]])</f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1">
        <f>(((J974/60)/60)/24)+DATE(1970,1,1)+(-5/24)</f>
        <v>41856.657384259255</v>
      </c>
      <c r="L974" s="11">
        <f>(((I974/60)/60)/24)+DATE(1970,1,1)+(-5/24)</f>
        <v>41886.082638888889</v>
      </c>
      <c r="M974" t="b">
        <v>0</v>
      </c>
      <c r="N974">
        <v>45</v>
      </c>
      <c r="O974" t="b">
        <v>0</v>
      </c>
      <c r="P974" t="s">
        <v>8273</v>
      </c>
      <c r="Q974" s="5">
        <f t="shared" si="60"/>
        <v>0.34625</v>
      </c>
      <c r="R974" s="6">
        <f t="shared" si="61"/>
        <v>153.88888888888889</v>
      </c>
      <c r="S974" s="7" t="str">
        <f t="shared" si="62"/>
        <v>technology</v>
      </c>
      <c r="T974" t="str">
        <f t="shared" si="63"/>
        <v>wearables</v>
      </c>
      <c r="U974">
        <f>YEAR(Table1[[#This Row],[Date Created Conversion]])</f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1">
        <f>(((J975/60)/60)/24)+DATE(1970,1,1)+(-5/24)</f>
        <v>42256.806631944441</v>
      </c>
      <c r="L975" s="11">
        <f>(((I975/60)/60)/24)+DATE(1970,1,1)+(-5/24)</f>
        <v>42316.848298611112</v>
      </c>
      <c r="M975" t="b">
        <v>0</v>
      </c>
      <c r="N975">
        <v>8</v>
      </c>
      <c r="O975" t="b">
        <v>0</v>
      </c>
      <c r="P975" t="s">
        <v>8273</v>
      </c>
      <c r="Q975" s="5">
        <f t="shared" si="60"/>
        <v>2.0549999999999999E-2</v>
      </c>
      <c r="R975" s="6">
        <f t="shared" si="61"/>
        <v>51.375</v>
      </c>
      <c r="S975" s="7" t="str">
        <f t="shared" si="62"/>
        <v>technology</v>
      </c>
      <c r="T975" t="str">
        <f t="shared" si="63"/>
        <v>wearables</v>
      </c>
      <c r="U975">
        <f>YEAR(Table1[[#This Row],[Date Created Conversion]])</f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1">
        <f>(((J976/60)/60)/24)+DATE(1970,1,1)+(-5/24)</f>
        <v>42424.541157407402</v>
      </c>
      <c r="L976" s="11">
        <f>(((I976/60)/60)/24)+DATE(1970,1,1)+(-5/24)</f>
        <v>42454.499490740738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60"/>
        <v>5.5999999999999999E-3</v>
      </c>
      <c r="R976" s="6">
        <f t="shared" si="61"/>
        <v>93.333333333333329</v>
      </c>
      <c r="S976" s="7" t="str">
        <f t="shared" si="62"/>
        <v>technology</v>
      </c>
      <c r="T976" t="str">
        <f t="shared" si="63"/>
        <v>wearables</v>
      </c>
      <c r="U976">
        <f>YEAR(Table1[[#This Row],[Date Created Conversion]])</f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1">
        <f>(((J977/60)/60)/24)+DATE(1970,1,1)+(-5/24)</f>
        <v>42489.488252314812</v>
      </c>
      <c r="L977" s="11">
        <f>(((I977/60)/60)/24)+DATE(1970,1,1)+(-5/24)</f>
        <v>42549.488252314812</v>
      </c>
      <c r="M977" t="b">
        <v>0</v>
      </c>
      <c r="N977">
        <v>24</v>
      </c>
      <c r="O977" t="b">
        <v>0</v>
      </c>
      <c r="P977" t="s">
        <v>8273</v>
      </c>
      <c r="Q977" s="5">
        <f t="shared" si="60"/>
        <v>2.6069999999999999E-2</v>
      </c>
      <c r="R977" s="6">
        <f t="shared" si="61"/>
        <v>108.625</v>
      </c>
      <c r="S977" s="7" t="str">
        <f t="shared" si="62"/>
        <v>technology</v>
      </c>
      <c r="T977" t="str">
        <f t="shared" si="63"/>
        <v>wearables</v>
      </c>
      <c r="U977">
        <f>YEAR(Table1[[#This Row],[Date Created Conversion]])</f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1">
        <f>(((J978/60)/60)/24)+DATE(1970,1,1)+(-5/24)</f>
        <v>42184.850659722222</v>
      </c>
      <c r="L978" s="11">
        <f>(((I978/60)/60)/24)+DATE(1970,1,1)+(-5/24)</f>
        <v>42229.850659722222</v>
      </c>
      <c r="M978" t="b">
        <v>0</v>
      </c>
      <c r="N978">
        <v>18</v>
      </c>
      <c r="O978" t="b">
        <v>0</v>
      </c>
      <c r="P978" t="s">
        <v>8273</v>
      </c>
      <c r="Q978" s="5">
        <f t="shared" si="60"/>
        <v>1.9259999999999999E-2</v>
      </c>
      <c r="R978" s="6">
        <f t="shared" si="61"/>
        <v>160.5</v>
      </c>
      <c r="S978" s="7" t="str">
        <f t="shared" si="62"/>
        <v>technology</v>
      </c>
      <c r="T978" t="str">
        <f t="shared" si="63"/>
        <v>wearables</v>
      </c>
      <c r="U978">
        <f>YEAR(Table1[[#This Row],[Date Created Conversion]])</f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1">
        <f>(((J979/60)/60)/24)+DATE(1970,1,1)+(-5/24)</f>
        <v>42391.733761574076</v>
      </c>
      <c r="L979" s="11">
        <f>(((I979/60)/60)/24)+DATE(1970,1,1)+(-5/24)</f>
        <v>42421.733761574076</v>
      </c>
      <c r="M979" t="b">
        <v>0</v>
      </c>
      <c r="N979">
        <v>12</v>
      </c>
      <c r="O979" t="b">
        <v>0</v>
      </c>
      <c r="P979" t="s">
        <v>8273</v>
      </c>
      <c r="Q979" s="5">
        <f t="shared" si="60"/>
        <v>0.33666666666666667</v>
      </c>
      <c r="R979" s="6">
        <f t="shared" si="61"/>
        <v>75.75</v>
      </c>
      <c r="S979" s="7" t="str">
        <f t="shared" si="62"/>
        <v>technology</v>
      </c>
      <c r="T979" t="str">
        <f t="shared" si="63"/>
        <v>wearables</v>
      </c>
      <c r="U979">
        <f>YEAR(Table1[[#This Row],[Date Created Conversion]])</f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1">
        <f>(((J980/60)/60)/24)+DATE(1970,1,1)+(-5/24)</f>
        <v>42395.100706018515</v>
      </c>
      <c r="L980" s="11">
        <f>(((I980/60)/60)/24)+DATE(1970,1,1)+(-5/24)</f>
        <v>42425.100706018515</v>
      </c>
      <c r="M980" t="b">
        <v>0</v>
      </c>
      <c r="N980">
        <v>123</v>
      </c>
      <c r="O980" t="b">
        <v>0</v>
      </c>
      <c r="P980" t="s">
        <v>8273</v>
      </c>
      <c r="Q980" s="5">
        <f t="shared" si="60"/>
        <v>0.5626326718299024</v>
      </c>
      <c r="R980" s="6">
        <f t="shared" si="61"/>
        <v>790.83739837398377</v>
      </c>
      <c r="S980" s="7" t="str">
        <f t="shared" si="62"/>
        <v>technology</v>
      </c>
      <c r="T980" t="str">
        <f t="shared" si="63"/>
        <v>wearables</v>
      </c>
      <c r="U980">
        <f>YEAR(Table1[[#This Row],[Date Created Conversion]])</f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1">
        <f>(((J981/60)/60)/24)+DATE(1970,1,1)+(-5/24)</f>
        <v>42506.208657407398</v>
      </c>
      <c r="L981" s="11">
        <f>(((I981/60)/60)/24)+DATE(1970,1,1)+(-5/24)</f>
        <v>42541.582638888889</v>
      </c>
      <c r="M981" t="b">
        <v>0</v>
      </c>
      <c r="N981">
        <v>96</v>
      </c>
      <c r="O981" t="b">
        <v>0</v>
      </c>
      <c r="P981" t="s">
        <v>8273</v>
      </c>
      <c r="Q981" s="5">
        <f t="shared" si="60"/>
        <v>0.82817600000000002</v>
      </c>
      <c r="R981" s="6">
        <f t="shared" si="61"/>
        <v>301.93916666666667</v>
      </c>
      <c r="S981" s="7" t="str">
        <f t="shared" si="62"/>
        <v>technology</v>
      </c>
      <c r="T981" t="str">
        <f t="shared" si="63"/>
        <v>wearables</v>
      </c>
      <c r="U981">
        <f>YEAR(Table1[[#This Row],[Date Created Conversion]])</f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1">
        <f>(((J982/60)/60)/24)+DATE(1970,1,1)+(-5/24)</f>
        <v>41928.695856481478</v>
      </c>
      <c r="L982" s="11">
        <f>(((I982/60)/60)/24)+DATE(1970,1,1)+(-5/24)</f>
        <v>41973.737523148149</v>
      </c>
      <c r="M982" t="b">
        <v>0</v>
      </c>
      <c r="N982">
        <v>31</v>
      </c>
      <c r="O982" t="b">
        <v>0</v>
      </c>
      <c r="P982" t="s">
        <v>8273</v>
      </c>
      <c r="Q982" s="5">
        <f t="shared" si="60"/>
        <v>0.14860000000000001</v>
      </c>
      <c r="R982" s="6">
        <f t="shared" si="61"/>
        <v>47.935483870967744</v>
      </c>
      <c r="S982" s="7" t="str">
        <f t="shared" si="62"/>
        <v>technology</v>
      </c>
      <c r="T982" t="str">
        <f t="shared" si="63"/>
        <v>wearables</v>
      </c>
      <c r="U982">
        <f>YEAR(Table1[[#This Row],[Date Created Conversion]])</f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1">
        <f>(((J983/60)/60)/24)+DATE(1970,1,1)+(-5/24)</f>
        <v>41830.738680555551</v>
      </c>
      <c r="L983" s="11">
        <f>(((I983/60)/60)/24)+DATE(1970,1,1)+(-5/24)</f>
        <v>41860.738680555551</v>
      </c>
      <c r="M983" t="b">
        <v>0</v>
      </c>
      <c r="N983">
        <v>4</v>
      </c>
      <c r="O983" t="b">
        <v>0</v>
      </c>
      <c r="P983" t="s">
        <v>8273</v>
      </c>
      <c r="Q983" s="5">
        <f t="shared" si="60"/>
        <v>1.2375123751237513E-4</v>
      </c>
      <c r="R983" s="6">
        <f t="shared" si="61"/>
        <v>2.75</v>
      </c>
      <c r="S983" s="7" t="str">
        <f t="shared" si="62"/>
        <v>technology</v>
      </c>
      <c r="T983" t="str">
        <f t="shared" si="63"/>
        <v>wearables</v>
      </c>
      <c r="U983">
        <f>YEAR(Table1[[#This Row],[Date Created Conversion]])</f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1">
        <f>(((J984/60)/60)/24)+DATE(1970,1,1)+(-5/24)</f>
        <v>42615.544976851852</v>
      </c>
      <c r="L984" s="11">
        <f>(((I984/60)/60)/24)+DATE(1970,1,1)+(-5/24)</f>
        <v>42645.544976851852</v>
      </c>
      <c r="M984" t="b">
        <v>0</v>
      </c>
      <c r="N984">
        <v>3</v>
      </c>
      <c r="O984" t="b">
        <v>0</v>
      </c>
      <c r="P984" t="s">
        <v>8273</v>
      </c>
      <c r="Q984" s="5">
        <f t="shared" si="60"/>
        <v>1.7142857142857143E-4</v>
      </c>
      <c r="R984" s="6">
        <f t="shared" si="61"/>
        <v>1</v>
      </c>
      <c r="S984" s="7" t="str">
        <f t="shared" si="62"/>
        <v>technology</v>
      </c>
      <c r="T984" t="str">
        <f t="shared" si="63"/>
        <v>wearables</v>
      </c>
      <c r="U984">
        <f>YEAR(Table1[[#This Row],[Date Created Conversion]])</f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1">
        <f>(((J985/60)/60)/24)+DATE(1970,1,1)+(-5/24)</f>
        <v>42574.459317129629</v>
      </c>
      <c r="L985" s="11">
        <f>(((I985/60)/60)/24)+DATE(1970,1,1)+(-5/24)</f>
        <v>42605.662499999999</v>
      </c>
      <c r="M985" t="b">
        <v>0</v>
      </c>
      <c r="N985">
        <v>179</v>
      </c>
      <c r="O985" t="b">
        <v>0</v>
      </c>
      <c r="P985" t="s">
        <v>8273</v>
      </c>
      <c r="Q985" s="5">
        <f t="shared" si="60"/>
        <v>0.2950613611721471</v>
      </c>
      <c r="R985" s="6">
        <f t="shared" si="61"/>
        <v>171.79329608938548</v>
      </c>
      <c r="S985" s="7" t="str">
        <f t="shared" si="62"/>
        <v>technology</v>
      </c>
      <c r="T985" t="str">
        <f t="shared" si="63"/>
        <v>wearables</v>
      </c>
      <c r="U985">
        <f>YEAR(Table1[[#This Row],[Date Created Conversion]])</f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1">
        <f>(((J986/60)/60)/24)+DATE(1970,1,1)+(-5/24)</f>
        <v>42060.907499999994</v>
      </c>
      <c r="L986" s="11">
        <f>(((I986/60)/60)/24)+DATE(1970,1,1)+(-5/24)</f>
        <v>42090.865833333337</v>
      </c>
      <c r="M986" t="b">
        <v>0</v>
      </c>
      <c r="N986">
        <v>3</v>
      </c>
      <c r="O986" t="b">
        <v>0</v>
      </c>
      <c r="P986" t="s">
        <v>8273</v>
      </c>
      <c r="Q986" s="5">
        <f t="shared" si="60"/>
        <v>1.06E-2</v>
      </c>
      <c r="R986" s="6">
        <f t="shared" si="61"/>
        <v>35.333333333333336</v>
      </c>
      <c r="S986" s="7" t="str">
        <f t="shared" si="62"/>
        <v>technology</v>
      </c>
      <c r="T986" t="str">
        <f t="shared" si="63"/>
        <v>wearables</v>
      </c>
      <c r="U986">
        <f>YEAR(Table1[[#This Row],[Date Created Conversion]])</f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1">
        <f>(((J987/60)/60)/24)+DATE(1970,1,1)+(-5/24)</f>
        <v>42339.759375000001</v>
      </c>
      <c r="L987" s="11">
        <f>(((I987/60)/60)/24)+DATE(1970,1,1)+(-5/24)</f>
        <v>42369.749999999993</v>
      </c>
      <c r="M987" t="b">
        <v>0</v>
      </c>
      <c r="N987">
        <v>23</v>
      </c>
      <c r="O987" t="b">
        <v>0</v>
      </c>
      <c r="P987" t="s">
        <v>8273</v>
      </c>
      <c r="Q987" s="5">
        <f t="shared" si="60"/>
        <v>6.2933333333333327E-2</v>
      </c>
      <c r="R987" s="6">
        <f t="shared" si="61"/>
        <v>82.086956521739125</v>
      </c>
      <c r="S987" s="7" t="str">
        <f t="shared" si="62"/>
        <v>technology</v>
      </c>
      <c r="T987" t="str">
        <f t="shared" si="63"/>
        <v>wearables</v>
      </c>
      <c r="U987">
        <f>YEAR(Table1[[#This Row],[Date Created Conversion]])</f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1">
        <f>(((J988/60)/60)/24)+DATE(1970,1,1)+(-5/24)</f>
        <v>42324.559027777774</v>
      </c>
      <c r="L988" s="11">
        <f>(((I988/60)/60)/24)+DATE(1970,1,1)+(-5/24)</f>
        <v>42378.791666666664</v>
      </c>
      <c r="M988" t="b">
        <v>0</v>
      </c>
      <c r="N988">
        <v>23</v>
      </c>
      <c r="O988" t="b">
        <v>0</v>
      </c>
      <c r="P988" t="s">
        <v>8273</v>
      </c>
      <c r="Q988" s="5">
        <f t="shared" si="60"/>
        <v>0.1275</v>
      </c>
      <c r="R988" s="6">
        <f t="shared" si="61"/>
        <v>110.8695652173913</v>
      </c>
      <c r="S988" s="7" t="str">
        <f t="shared" si="62"/>
        <v>technology</v>
      </c>
      <c r="T988" t="str">
        <f t="shared" si="63"/>
        <v>wearables</v>
      </c>
      <c r="U988">
        <f>YEAR(Table1[[#This Row],[Date Created Conversion]])</f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1">
        <f>(((J989/60)/60)/24)+DATE(1970,1,1)+(-5/24)</f>
        <v>41773.086226851847</v>
      </c>
      <c r="L989" s="11">
        <f>(((I989/60)/60)/24)+DATE(1970,1,1)+(-5/24)</f>
        <v>41813.086226851847</v>
      </c>
      <c r="M989" t="b">
        <v>0</v>
      </c>
      <c r="N989">
        <v>41</v>
      </c>
      <c r="O989" t="b">
        <v>0</v>
      </c>
      <c r="P989" t="s">
        <v>8273</v>
      </c>
      <c r="Q989" s="5">
        <f t="shared" si="60"/>
        <v>0.13220000000000001</v>
      </c>
      <c r="R989" s="6">
        <f t="shared" si="61"/>
        <v>161.21951219512195</v>
      </c>
      <c r="S989" s="7" t="str">
        <f t="shared" si="62"/>
        <v>technology</v>
      </c>
      <c r="T989" t="str">
        <f t="shared" si="63"/>
        <v>wearables</v>
      </c>
      <c r="U989">
        <f>YEAR(Table1[[#This Row],[Date Created Conversion]])</f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1">
        <f>(((J990/60)/60)/24)+DATE(1970,1,1)+(-5/24)</f>
        <v>42614.148437499993</v>
      </c>
      <c r="L990" s="11">
        <f>(((I990/60)/60)/24)+DATE(1970,1,1)+(-5/24)</f>
        <v>42644.148437499993</v>
      </c>
      <c r="M990" t="b">
        <v>0</v>
      </c>
      <c r="N990">
        <v>0</v>
      </c>
      <c r="O990" t="b">
        <v>0</v>
      </c>
      <c r="P990" t="s">
        <v>8273</v>
      </c>
      <c r="Q990" s="5">
        <f t="shared" si="60"/>
        <v>0</v>
      </c>
      <c r="R990" s="6" t="e">
        <f t="shared" si="61"/>
        <v>#DIV/0!</v>
      </c>
      <c r="S990" s="7" t="str">
        <f t="shared" si="62"/>
        <v>technology</v>
      </c>
      <c r="T990" t="str">
        <f t="shared" si="63"/>
        <v>wearables</v>
      </c>
      <c r="U990">
        <f>YEAR(Table1[[#This Row],[Date Created Conversion]])</f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1">
        <f>(((J991/60)/60)/24)+DATE(1970,1,1)+(-5/24)</f>
        <v>42611.725636574069</v>
      </c>
      <c r="L991" s="11">
        <f>(((I991/60)/60)/24)+DATE(1970,1,1)+(-5/24)</f>
        <v>42641.725636574069</v>
      </c>
      <c r="M991" t="b">
        <v>0</v>
      </c>
      <c r="N991">
        <v>32</v>
      </c>
      <c r="O991" t="b">
        <v>0</v>
      </c>
      <c r="P991" t="s">
        <v>8273</v>
      </c>
      <c r="Q991" s="5">
        <f t="shared" si="60"/>
        <v>0.16769999999999999</v>
      </c>
      <c r="R991" s="6">
        <f t="shared" si="61"/>
        <v>52.40625</v>
      </c>
      <c r="S991" s="7" t="str">
        <f t="shared" si="62"/>
        <v>technology</v>
      </c>
      <c r="T991" t="str">
        <f t="shared" si="63"/>
        <v>wearables</v>
      </c>
      <c r="U991">
        <f>YEAR(Table1[[#This Row],[Date Created Conversion]])</f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1">
        <f>(((J992/60)/60)/24)+DATE(1970,1,1)+(-5/24)</f>
        <v>41855.575972222221</v>
      </c>
      <c r="L992" s="11">
        <f>(((I992/60)/60)/24)+DATE(1970,1,1)+(-5/24)</f>
        <v>41885.575972222221</v>
      </c>
      <c r="M992" t="b">
        <v>0</v>
      </c>
      <c r="N992">
        <v>2</v>
      </c>
      <c r="O992" t="b">
        <v>0</v>
      </c>
      <c r="P992" t="s">
        <v>8273</v>
      </c>
      <c r="Q992" s="5">
        <f t="shared" si="60"/>
        <v>1.0399999999999999E-3</v>
      </c>
      <c r="R992" s="6">
        <f t="shared" si="61"/>
        <v>13</v>
      </c>
      <c r="S992" s="7" t="str">
        <f t="shared" si="62"/>
        <v>technology</v>
      </c>
      <c r="T992" t="str">
        <f t="shared" si="63"/>
        <v>wearables</v>
      </c>
      <c r="U992">
        <f>YEAR(Table1[[#This Row],[Date Created Conversion]])</f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1">
        <f>(((J993/60)/60)/24)+DATE(1970,1,1)+(-5/24)</f>
        <v>42538.548472222225</v>
      </c>
      <c r="L993" s="11">
        <f>(((I993/60)/60)/24)+DATE(1970,1,1)+(-5/24)</f>
        <v>42563.57708333333</v>
      </c>
      <c r="M993" t="b">
        <v>0</v>
      </c>
      <c r="N993">
        <v>7</v>
      </c>
      <c r="O993" t="b">
        <v>0</v>
      </c>
      <c r="P993" t="s">
        <v>8273</v>
      </c>
      <c r="Q993" s="5">
        <f t="shared" si="60"/>
        <v>4.24E-2</v>
      </c>
      <c r="R993" s="6">
        <f t="shared" si="61"/>
        <v>30.285714285714285</v>
      </c>
      <c r="S993" s="7" t="str">
        <f t="shared" si="62"/>
        <v>technology</v>
      </c>
      <c r="T993" t="str">
        <f t="shared" si="63"/>
        <v>wearables</v>
      </c>
      <c r="U993">
        <f>YEAR(Table1[[#This Row],[Date Created Conversion]])</f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1">
        <f>(((J994/60)/60)/24)+DATE(1970,1,1)+(-5/24)</f>
        <v>42437.71665509259</v>
      </c>
      <c r="L994" s="11">
        <f>(((I994/60)/60)/24)+DATE(1970,1,1)+(-5/24)</f>
        <v>42497.674988425926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60"/>
        <v>4.6699999999999997E-3</v>
      </c>
      <c r="R994" s="6">
        <f t="shared" si="61"/>
        <v>116.75</v>
      </c>
      <c r="S994" s="7" t="str">
        <f t="shared" si="62"/>
        <v>technology</v>
      </c>
      <c r="T994" t="str">
        <f t="shared" si="63"/>
        <v>wearables</v>
      </c>
      <c r="U994">
        <f>YEAR(Table1[[#This Row],[Date Created Conversion]])</f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1">
        <f>(((J995/60)/60)/24)+DATE(1970,1,1)+(-5/24)</f>
        <v>42652.756574074076</v>
      </c>
      <c r="L995" s="11">
        <f>(((I995/60)/60)/24)+DATE(1970,1,1)+(-5/24)</f>
        <v>42685.999999999993</v>
      </c>
      <c r="M995" t="b">
        <v>0</v>
      </c>
      <c r="N995">
        <v>196</v>
      </c>
      <c r="O995" t="b">
        <v>0</v>
      </c>
      <c r="P995" t="s">
        <v>8273</v>
      </c>
      <c r="Q995" s="5">
        <f t="shared" si="60"/>
        <v>0.25087142857142858</v>
      </c>
      <c r="R995" s="6">
        <f t="shared" si="61"/>
        <v>89.59693877551021</v>
      </c>
      <c r="S995" s="7" t="str">
        <f t="shared" si="62"/>
        <v>technology</v>
      </c>
      <c r="T995" t="str">
        <f t="shared" si="63"/>
        <v>wearables</v>
      </c>
      <c r="U995">
        <f>YEAR(Table1[[#This Row],[Date Created Conversion]])</f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1">
        <f>(((J996/60)/60)/24)+DATE(1970,1,1)+(-5/24)</f>
        <v>41921.054745370369</v>
      </c>
      <c r="L996" s="11">
        <f>(((I996/60)/60)/24)+DATE(1970,1,1)+(-5/24)</f>
        <v>41973.749305555553</v>
      </c>
      <c r="M996" t="b">
        <v>0</v>
      </c>
      <c r="N996">
        <v>11</v>
      </c>
      <c r="O996" t="b">
        <v>0</v>
      </c>
      <c r="P996" t="s">
        <v>8273</v>
      </c>
      <c r="Q996" s="5">
        <f t="shared" si="60"/>
        <v>2.3345000000000001E-2</v>
      </c>
      <c r="R996" s="6">
        <f t="shared" si="61"/>
        <v>424.45454545454544</v>
      </c>
      <c r="S996" s="7" t="str">
        <f t="shared" si="62"/>
        <v>technology</v>
      </c>
      <c r="T996" t="str">
        <f t="shared" si="63"/>
        <v>wearables</v>
      </c>
      <c r="U996">
        <f>YEAR(Table1[[#This Row],[Date Created Conversion]])</f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1">
        <f>(((J997/60)/60)/24)+DATE(1970,1,1)+(-5/24)</f>
        <v>41947.732407407406</v>
      </c>
      <c r="L997" s="11">
        <f>(((I997/60)/60)/24)+DATE(1970,1,1)+(-5/24)</f>
        <v>41972.458333333336</v>
      </c>
      <c r="M997" t="b">
        <v>0</v>
      </c>
      <c r="N997">
        <v>9</v>
      </c>
      <c r="O997" t="b">
        <v>0</v>
      </c>
      <c r="P997" t="s">
        <v>8273</v>
      </c>
      <c r="Q997" s="5">
        <f t="shared" si="60"/>
        <v>7.2599999999999998E-2</v>
      </c>
      <c r="R997" s="6">
        <f t="shared" si="61"/>
        <v>80.666666666666671</v>
      </c>
      <c r="S997" s="7" t="str">
        <f t="shared" si="62"/>
        <v>technology</v>
      </c>
      <c r="T997" t="str">
        <f t="shared" si="63"/>
        <v>wearables</v>
      </c>
      <c r="U997">
        <f>YEAR(Table1[[#This Row],[Date Created Conversion]])</f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1">
        <f>(((J998/60)/60)/24)+DATE(1970,1,1)+(-5/24)</f>
        <v>41817.658101851848</v>
      </c>
      <c r="L998" s="11">
        <f>(((I998/60)/60)/24)+DATE(1970,1,1)+(-5/24)</f>
        <v>41847.435416666667</v>
      </c>
      <c r="M998" t="b">
        <v>0</v>
      </c>
      <c r="N998">
        <v>5</v>
      </c>
      <c r="O998" t="b">
        <v>0</v>
      </c>
      <c r="P998" t="s">
        <v>8273</v>
      </c>
      <c r="Q998" s="5">
        <f t="shared" si="60"/>
        <v>1.6250000000000001E-2</v>
      </c>
      <c r="R998" s="6">
        <f t="shared" si="61"/>
        <v>13</v>
      </c>
      <c r="S998" s="7" t="str">
        <f t="shared" si="62"/>
        <v>technology</v>
      </c>
      <c r="T998" t="str">
        <f t="shared" si="63"/>
        <v>wearables</v>
      </c>
      <c r="U998">
        <f>YEAR(Table1[[#This Row],[Date Created Conversion]])</f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1">
        <f>(((J999/60)/60)/24)+DATE(1970,1,1)+(-5/24)</f>
        <v>41940.894641203704</v>
      </c>
      <c r="L999" s="11">
        <f>(((I999/60)/60)/24)+DATE(1970,1,1)+(-5/24)</f>
        <v>41970.936307870368</v>
      </c>
      <c r="M999" t="b">
        <v>0</v>
      </c>
      <c r="N999">
        <v>8</v>
      </c>
      <c r="O999" t="b">
        <v>0</v>
      </c>
      <c r="P999" t="s">
        <v>8273</v>
      </c>
      <c r="Q999" s="5">
        <f t="shared" si="60"/>
        <v>1.2999999999999999E-2</v>
      </c>
      <c r="R999" s="6">
        <f t="shared" si="61"/>
        <v>8.125</v>
      </c>
      <c r="S999" s="7" t="str">
        <f t="shared" si="62"/>
        <v>technology</v>
      </c>
      <c r="T999" t="str">
        <f t="shared" si="63"/>
        <v>wearables</v>
      </c>
      <c r="U999">
        <f>YEAR(Table1[[#This Row],[Date Created Conversion]])</f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1">
        <f>(((J1000/60)/60)/24)+DATE(1970,1,1)+(-5/24)</f>
        <v>42281.960659722223</v>
      </c>
      <c r="L1000" s="11">
        <f>(((I1000/60)/60)/24)+DATE(1970,1,1)+(-5/24)</f>
        <v>42327.002326388887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0"/>
        <v>0.58558333333333334</v>
      </c>
      <c r="R1000" s="6">
        <f t="shared" si="61"/>
        <v>153.42794759825327</v>
      </c>
      <c r="S1000" s="7" t="str">
        <f t="shared" si="62"/>
        <v>technology</v>
      </c>
      <c r="T1000" t="str">
        <f t="shared" si="63"/>
        <v>wearables</v>
      </c>
      <c r="U1000">
        <f>YEAR(Table1[[#This Row],[Date Created Conversion]])</f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1">
        <f>(((J1001/60)/60)/24)+DATE(1970,1,1)+(-5/24)</f>
        <v>41926.091319444444</v>
      </c>
      <c r="L1001" s="11">
        <f>(((I1001/60)/60)/24)+DATE(1970,1,1)+(-5/24)</f>
        <v>41956.126388888886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0"/>
        <v>7.7886666666666673E-2</v>
      </c>
      <c r="R1001" s="6">
        <f t="shared" si="61"/>
        <v>292.07499999999999</v>
      </c>
      <c r="S1001" s="7" t="str">
        <f t="shared" si="62"/>
        <v>technology</v>
      </c>
      <c r="T1001" t="str">
        <f t="shared" si="63"/>
        <v>wearables</v>
      </c>
      <c r="U1001">
        <f>YEAR(Table1[[#This Row],[Date Created Conversion]])</f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1">
        <f>(((J1002/60)/60)/24)+DATE(1970,1,1)+(-5/24)</f>
        <v>42748.851388888892</v>
      </c>
      <c r="L1002" s="11">
        <f>(((I1002/60)/60)/24)+DATE(1970,1,1)+(-5/24)</f>
        <v>42808.80972222222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0"/>
        <v>2.2157147647256063E-2</v>
      </c>
      <c r="R1002" s="6">
        <f t="shared" si="61"/>
        <v>3304</v>
      </c>
      <c r="S1002" s="7" t="str">
        <f t="shared" si="62"/>
        <v>technology</v>
      </c>
      <c r="T1002" t="str">
        <f t="shared" si="63"/>
        <v>wearables</v>
      </c>
      <c r="U1002">
        <f>YEAR(Table1[[#This Row],[Date Created Conversion]])</f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1">
        <f>(((J1003/60)/60)/24)+DATE(1970,1,1)+(-5/24)</f>
        <v>42720.511724537035</v>
      </c>
      <c r="L1003" s="11">
        <f>(((I1003/60)/60)/24)+DATE(1970,1,1)+(-5/24)</f>
        <v>42765.511724537035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0"/>
        <v>1.04</v>
      </c>
      <c r="R1003" s="6">
        <f t="shared" si="61"/>
        <v>1300</v>
      </c>
      <c r="S1003" s="7" t="str">
        <f t="shared" si="62"/>
        <v>technology</v>
      </c>
      <c r="T1003" t="str">
        <f t="shared" si="63"/>
        <v>wearables</v>
      </c>
      <c r="U1003">
        <f>YEAR(Table1[[#This Row],[Date Created Conversion]])</f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1">
        <f>(((J1004/60)/60)/24)+DATE(1970,1,1)+(-5/24)</f>
        <v>42325.475856481477</v>
      </c>
      <c r="L1004" s="11">
        <f>(((I1004/60)/60)/24)+DATE(1970,1,1)+(-5/24)</f>
        <v>42355.040972222218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0"/>
        <v>0.29602960296029601</v>
      </c>
      <c r="R1004" s="6">
        <f t="shared" si="61"/>
        <v>134.54545454545453</v>
      </c>
      <c r="S1004" s="7" t="str">
        <f t="shared" si="62"/>
        <v>technology</v>
      </c>
      <c r="T1004" t="str">
        <f t="shared" si="63"/>
        <v>wearables</v>
      </c>
      <c r="U1004">
        <f>YEAR(Table1[[#This Row],[Date Created Conversion]])</f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1">
        <f>(((J1005/60)/60)/24)+DATE(1970,1,1)+(-5/24)</f>
        <v>42780.500706018516</v>
      </c>
      <c r="L1005" s="11">
        <f>(((I1005/60)/60)/24)+DATE(1970,1,1)+(-5/24)</f>
        <v>42810.459039351852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0"/>
        <v>0.16055</v>
      </c>
      <c r="R1005" s="6">
        <f t="shared" si="61"/>
        <v>214.06666666666666</v>
      </c>
      <c r="S1005" s="7" t="str">
        <f t="shared" si="62"/>
        <v>technology</v>
      </c>
      <c r="T1005" t="str">
        <f t="shared" si="63"/>
        <v>wearables</v>
      </c>
      <c r="U1005">
        <f>YEAR(Table1[[#This Row],[Date Created Conversion]])</f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1">
        <f>(((J1006/60)/60)/24)+DATE(1970,1,1)+(-5/24)</f>
        <v>42388.5003125</v>
      </c>
      <c r="L1006" s="11">
        <f>(((I1006/60)/60)/24)+DATE(1970,1,1)+(-5/24)</f>
        <v>42418.5003125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0"/>
        <v>0.82208000000000003</v>
      </c>
      <c r="R1006" s="6">
        <f t="shared" si="61"/>
        <v>216.33684210526314</v>
      </c>
      <c r="S1006" s="7" t="str">
        <f t="shared" si="62"/>
        <v>technology</v>
      </c>
      <c r="T1006" t="str">
        <f t="shared" si="63"/>
        <v>wearables</v>
      </c>
      <c r="U1006">
        <f>YEAR(Table1[[#This Row],[Date Created Conversion]])</f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1">
        <f>(((J1007/60)/60)/24)+DATE(1970,1,1)+(-5/24)</f>
        <v>42276.416469907403</v>
      </c>
      <c r="L1007" s="11">
        <f>(((I1007/60)/60)/24)+DATE(1970,1,1)+(-5/24)</f>
        <v>42307.416469907403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0"/>
        <v>0.75051000000000001</v>
      </c>
      <c r="R1007" s="6">
        <f t="shared" si="61"/>
        <v>932.31055900621118</v>
      </c>
      <c r="S1007" s="7" t="str">
        <f t="shared" si="62"/>
        <v>technology</v>
      </c>
      <c r="T1007" t="str">
        <f t="shared" si="63"/>
        <v>wearables</v>
      </c>
      <c r="U1007">
        <f>YEAR(Table1[[#This Row],[Date Created Conversion]])</f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1">
        <f>(((J1008/60)/60)/24)+DATE(1970,1,1)+(-5/24)</f>
        <v>41976.83185185185</v>
      </c>
      <c r="L1008" s="11">
        <f>(((I1008/60)/60)/24)+DATE(1970,1,1)+(-5/24)</f>
        <v>41985.09097222222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0"/>
        <v>5.8500000000000003E-2</v>
      </c>
      <c r="R1008" s="6">
        <f t="shared" si="61"/>
        <v>29.25</v>
      </c>
      <c r="S1008" s="7" t="str">
        <f t="shared" si="62"/>
        <v>technology</v>
      </c>
      <c r="T1008" t="str">
        <f t="shared" si="63"/>
        <v>wearables</v>
      </c>
      <c r="U1008">
        <f>YEAR(Table1[[#This Row],[Date Created Conversion]])</f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1">
        <f>(((J1009/60)/60)/24)+DATE(1970,1,1)+(-5/24)</f>
        <v>42676.3752662037</v>
      </c>
      <c r="L1009" s="11">
        <f>(((I1009/60)/60)/24)+DATE(1970,1,1)+(-5/24)</f>
        <v>42718.416932870365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0"/>
        <v>0.44319999999999998</v>
      </c>
      <c r="R1009" s="6">
        <f t="shared" si="61"/>
        <v>174.94736842105263</v>
      </c>
      <c r="S1009" s="7" t="str">
        <f t="shared" si="62"/>
        <v>technology</v>
      </c>
      <c r="T1009" t="str">
        <f t="shared" si="63"/>
        <v>wearables</v>
      </c>
      <c r="U1009">
        <f>YEAR(Table1[[#This Row],[Date Created Conversion]])</f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1">
        <f>(((J1010/60)/60)/24)+DATE(1970,1,1)+(-5/24)</f>
        <v>42702.600868055553</v>
      </c>
      <c r="L1010" s="11">
        <f>(((I1010/60)/60)/24)+DATE(1970,1,1)+(-5/24)</f>
        <v>42732.600868055553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0"/>
        <v>2.6737967914438501E-3</v>
      </c>
      <c r="R1010" s="6">
        <f t="shared" si="61"/>
        <v>250</v>
      </c>
      <c r="S1010" s="7" t="str">
        <f t="shared" si="62"/>
        <v>technology</v>
      </c>
      <c r="T1010" t="str">
        <f t="shared" si="63"/>
        <v>wearables</v>
      </c>
      <c r="U1010">
        <f>YEAR(Table1[[#This Row],[Date Created Conversion]])</f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1">
        <f>(((J1011/60)/60)/24)+DATE(1970,1,1)+(-5/24)</f>
        <v>42510.396365740737</v>
      </c>
      <c r="L1011" s="11">
        <f>(((I1011/60)/60)/24)+DATE(1970,1,1)+(-5/24)</f>
        <v>42540.396365740737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0"/>
        <v>0.1313</v>
      </c>
      <c r="R1011" s="6">
        <f t="shared" si="61"/>
        <v>65</v>
      </c>
      <c r="S1011" s="7" t="str">
        <f t="shared" si="62"/>
        <v>technology</v>
      </c>
      <c r="T1011" t="str">
        <f t="shared" si="63"/>
        <v>wearables</v>
      </c>
      <c r="U1011">
        <f>YEAR(Table1[[#This Row],[Date Created Conversion]])</f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1">
        <f>(((J1012/60)/60)/24)+DATE(1970,1,1)+(-5/24)</f>
        <v>42561.621087962958</v>
      </c>
      <c r="L1012" s="11">
        <f>(((I1012/60)/60)/24)+DATE(1970,1,1)+(-5/24)</f>
        <v>42617.915972222218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0"/>
        <v>1.9088937093275488E-3</v>
      </c>
      <c r="R1012" s="6">
        <f t="shared" si="61"/>
        <v>55</v>
      </c>
      <c r="S1012" s="7" t="str">
        <f t="shared" si="62"/>
        <v>technology</v>
      </c>
      <c r="T1012" t="str">
        <f t="shared" si="63"/>
        <v>wearables</v>
      </c>
      <c r="U1012">
        <f>YEAR(Table1[[#This Row],[Date Created Conversion]])</f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1">
        <f>(((J1013/60)/60)/24)+DATE(1970,1,1)+(-5/24)</f>
        <v>41946.689756944441</v>
      </c>
      <c r="L1013" s="11">
        <f>(((I1013/60)/60)/24)+DATE(1970,1,1)+(-5/24)</f>
        <v>41991.689756944441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0"/>
        <v>3.7499999999999999E-3</v>
      </c>
      <c r="R1013" s="6">
        <f t="shared" si="61"/>
        <v>75</v>
      </c>
      <c r="S1013" s="7" t="str">
        <f t="shared" si="62"/>
        <v>technology</v>
      </c>
      <c r="T1013" t="str">
        <f t="shared" si="63"/>
        <v>wearables</v>
      </c>
      <c r="U1013">
        <f>YEAR(Table1[[#This Row],[Date Created Conversion]])</f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1">
        <f>(((J1014/60)/60)/24)+DATE(1970,1,1)+(-5/24)</f>
        <v>42714.232083333329</v>
      </c>
      <c r="L1014" s="11">
        <f>(((I1014/60)/60)/24)+DATE(1970,1,1)+(-5/24)</f>
        <v>42759.232083333329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0"/>
        <v>215.35021</v>
      </c>
      <c r="R1014" s="6">
        <f t="shared" si="61"/>
        <v>1389.3561935483872</v>
      </c>
      <c r="S1014" s="7" t="str">
        <f t="shared" si="62"/>
        <v>technology</v>
      </c>
      <c r="T1014" t="str">
        <f t="shared" si="63"/>
        <v>wearables</v>
      </c>
      <c r="U1014">
        <f>YEAR(Table1[[#This Row],[Date Created Conversion]])</f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1">
        <f>(((J1015/60)/60)/24)+DATE(1970,1,1)+(-5/24)</f>
        <v>42339.625648148147</v>
      </c>
      <c r="L1015" s="11">
        <f>(((I1015/60)/60)/24)+DATE(1970,1,1)+(-5/24)</f>
        <v>42367.624999999993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0"/>
        <v>0.34527999999999998</v>
      </c>
      <c r="R1015" s="6">
        <f t="shared" si="61"/>
        <v>95.911111111111111</v>
      </c>
      <c r="S1015" s="7" t="str">
        <f t="shared" si="62"/>
        <v>technology</v>
      </c>
      <c r="T1015" t="str">
        <f t="shared" si="63"/>
        <v>wearables</v>
      </c>
      <c r="U1015">
        <f>YEAR(Table1[[#This Row],[Date Created Conversion]])</f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1">
        <f>(((J1016/60)/60)/24)+DATE(1970,1,1)+(-5/24)</f>
        <v>41954.79415509259</v>
      </c>
      <c r="L1016" s="11">
        <f>(((I1016/60)/60)/24)+DATE(1970,1,1)+(-5/24)</f>
        <v>42004.79415509259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0"/>
        <v>0.30599999999999999</v>
      </c>
      <c r="R1016" s="6">
        <f t="shared" si="61"/>
        <v>191.25</v>
      </c>
      <c r="S1016" s="7" t="str">
        <f t="shared" si="62"/>
        <v>technology</v>
      </c>
      <c r="T1016" t="str">
        <f t="shared" si="63"/>
        <v>wearables</v>
      </c>
      <c r="U1016">
        <f>YEAR(Table1[[#This Row],[Date Created Conversion]])</f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1">
        <f>(((J1017/60)/60)/24)+DATE(1970,1,1)+(-5/24)</f>
        <v>42303.670081018521</v>
      </c>
      <c r="L1017" s="11">
        <f>(((I1017/60)/60)/24)+DATE(1970,1,1)+(-5/24)</f>
        <v>42333.711747685178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0"/>
        <v>2.6666666666666668E-2</v>
      </c>
      <c r="R1017" s="6">
        <f t="shared" si="61"/>
        <v>40</v>
      </c>
      <c r="S1017" s="7" t="str">
        <f t="shared" si="62"/>
        <v>technology</v>
      </c>
      <c r="T1017" t="str">
        <f t="shared" si="63"/>
        <v>wearables</v>
      </c>
      <c r="U1017">
        <f>YEAR(Table1[[#This Row],[Date Created Conversion]])</f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1">
        <f>(((J1018/60)/60)/24)+DATE(1970,1,1)+(-5/24)</f>
        <v>42421.898796296293</v>
      </c>
      <c r="L1018" s="11">
        <f>(((I1018/60)/60)/24)+DATE(1970,1,1)+(-5/24)</f>
        <v>42466.857129629621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0"/>
        <v>2.8420000000000001E-2</v>
      </c>
      <c r="R1018" s="6">
        <f t="shared" si="61"/>
        <v>74.78947368421052</v>
      </c>
      <c r="S1018" s="7" t="str">
        <f t="shared" si="62"/>
        <v>technology</v>
      </c>
      <c r="T1018" t="str">
        <f t="shared" si="63"/>
        <v>wearables</v>
      </c>
      <c r="U1018">
        <f>YEAR(Table1[[#This Row],[Date Created Conversion]])</f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1">
        <f>(((J1019/60)/60)/24)+DATE(1970,1,1)+(-5/24)</f>
        <v>42289.466840277775</v>
      </c>
      <c r="L1019" s="11">
        <f>(((I1019/60)/60)/24)+DATE(1970,1,1)+(-5/24)</f>
        <v>42329.508506944439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0"/>
        <v>0.22878799999999999</v>
      </c>
      <c r="R1019" s="6">
        <f t="shared" si="61"/>
        <v>161.11830985915492</v>
      </c>
      <c r="S1019" s="7" t="str">
        <f t="shared" si="62"/>
        <v>technology</v>
      </c>
      <c r="T1019" t="str">
        <f t="shared" si="63"/>
        <v>wearables</v>
      </c>
      <c r="U1019">
        <f>YEAR(Table1[[#This Row],[Date Created Conversion]])</f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1">
        <f>(((J1020/60)/60)/24)+DATE(1970,1,1)+(-5/24)</f>
        <v>42535.283946759257</v>
      </c>
      <c r="L1020" s="11">
        <f>(((I1020/60)/60)/24)+DATE(1970,1,1)+(-5/24)</f>
        <v>42565.283946759257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0"/>
        <v>3.1050000000000001E-2</v>
      </c>
      <c r="R1020" s="6">
        <f t="shared" si="61"/>
        <v>88.714285714285708</v>
      </c>
      <c r="S1020" s="7" t="str">
        <f t="shared" si="62"/>
        <v>technology</v>
      </c>
      <c r="T1020" t="str">
        <f t="shared" si="63"/>
        <v>wearables</v>
      </c>
      <c r="U1020">
        <f>YEAR(Table1[[#This Row],[Date Created Conversion]])</f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1">
        <f>(((J1021/60)/60)/24)+DATE(1970,1,1)+(-5/24)</f>
        <v>42009.765613425923</v>
      </c>
      <c r="L1021" s="11">
        <f>(((I1021/60)/60)/24)+DATE(1970,1,1)+(-5/24)</f>
        <v>42039.765613425923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0"/>
        <v>0.47333333333333333</v>
      </c>
      <c r="R1021" s="6">
        <f t="shared" si="61"/>
        <v>53.25</v>
      </c>
      <c r="S1021" s="7" t="str">
        <f t="shared" si="62"/>
        <v>technology</v>
      </c>
      <c r="T1021" t="str">
        <f t="shared" si="63"/>
        <v>wearables</v>
      </c>
      <c r="U1021">
        <f>YEAR(Table1[[#This Row],[Date Created Conversion]])</f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1">
        <f>(((J1022/60)/60)/24)+DATE(1970,1,1)+(-5/24)</f>
        <v>42126.861215277771</v>
      </c>
      <c r="L1022" s="11">
        <f>(((I1022/60)/60)/24)+DATE(1970,1,1)+(-5/24)</f>
        <v>42156.824305555558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0"/>
        <v>2.0554838709677421</v>
      </c>
      <c r="R1022" s="6">
        <f t="shared" si="61"/>
        <v>106.2</v>
      </c>
      <c r="S1022" s="7" t="str">
        <f t="shared" si="62"/>
        <v>music</v>
      </c>
      <c r="T1022" t="str">
        <f t="shared" si="63"/>
        <v>electronic music</v>
      </c>
      <c r="U1022">
        <f>YEAR(Table1[[#This Row],[Date Created Conversion]])</f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1">
        <f>(((J1023/60)/60)/24)+DATE(1970,1,1)+(-5/24)</f>
        <v>42271.043645833335</v>
      </c>
      <c r="L1023" s="11">
        <f>(((I1023/60)/60)/24)+DATE(1970,1,1)+(-5/24)</f>
        <v>42293.958333333336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0"/>
        <v>3.5180366666666667</v>
      </c>
      <c r="R1023" s="6">
        <f t="shared" si="61"/>
        <v>22.079728033472804</v>
      </c>
      <c r="S1023" s="7" t="str">
        <f t="shared" si="62"/>
        <v>music</v>
      </c>
      <c r="T1023" t="str">
        <f t="shared" si="63"/>
        <v>electronic music</v>
      </c>
      <c r="U1023">
        <f>YEAR(Table1[[#This Row],[Date Created Conversion]])</f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1">
        <f>(((J1024/60)/60)/24)+DATE(1970,1,1)+(-5/24)</f>
        <v>42111.438391203708</v>
      </c>
      <c r="L1024" s="11">
        <f>(((I1024/60)/60)/24)+DATE(1970,1,1)+(-5/24)</f>
        <v>42141.438391203708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0"/>
        <v>1.149</v>
      </c>
      <c r="R1024" s="6">
        <f t="shared" si="61"/>
        <v>31.054054054054053</v>
      </c>
      <c r="S1024" s="7" t="str">
        <f t="shared" si="62"/>
        <v>music</v>
      </c>
      <c r="T1024" t="str">
        <f t="shared" si="63"/>
        <v>electronic music</v>
      </c>
      <c r="U1024">
        <f>YEAR(Table1[[#This Row],[Date Created Conversion]])</f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1">
        <f>(((J1025/60)/60)/24)+DATE(1970,1,1)+(-5/24)</f>
        <v>42145.711354166669</v>
      </c>
      <c r="L1025" s="11">
        <f>(((I1025/60)/60)/24)+DATE(1970,1,1)+(-5/24)</f>
        <v>42175.711354166669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0"/>
        <v>2.3715000000000002</v>
      </c>
      <c r="R1025" s="6">
        <f t="shared" si="61"/>
        <v>36.206106870229007</v>
      </c>
      <c r="S1025" s="7" t="str">
        <f t="shared" si="62"/>
        <v>music</v>
      </c>
      <c r="T1025" t="str">
        <f t="shared" si="63"/>
        <v>electronic music</v>
      </c>
      <c r="U1025">
        <f>YEAR(Table1[[#This Row],[Date Created Conversion]])</f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1">
        <f>(((J1026/60)/60)/24)+DATE(1970,1,1)+(-5/24)</f>
        <v>42370.372256944444</v>
      </c>
      <c r="L1026" s="11">
        <f>(((I1026/60)/60)/24)+DATE(1970,1,1)+(-5/24)</f>
        <v>42400.372256944444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60"/>
        <v>1.1863774999999999</v>
      </c>
      <c r="R1026" s="6">
        <f t="shared" si="61"/>
        <v>388.9762295081967</v>
      </c>
      <c r="S1026" s="7" t="str">
        <f t="shared" si="62"/>
        <v>music</v>
      </c>
      <c r="T1026" t="str">
        <f t="shared" si="63"/>
        <v>electronic music</v>
      </c>
      <c r="U1026">
        <f>YEAR(Table1[[#This Row],[Date Created Conversion]])</f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1">
        <f>(((J1027/60)/60)/24)+DATE(1970,1,1)+(-5/24)</f>
        <v>42049.625428240739</v>
      </c>
      <c r="L1027" s="11">
        <f>(((I1027/60)/60)/24)+DATE(1970,1,1)+(-5/24)</f>
        <v>42079.583761574067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64">E1027/D1027</f>
        <v>1.099283142857143</v>
      </c>
      <c r="R1027" s="6">
        <f t="shared" ref="R1027:R1090" si="65">E1027/N1027</f>
        <v>71.848571428571432</v>
      </c>
      <c r="S1027" s="7" t="str">
        <f t="shared" ref="S1027:S1090" si="66">LEFT(P1027, SEARCH("/",P1027,1)-1)</f>
        <v>music</v>
      </c>
      <c r="T1027" t="str">
        <f t="shared" ref="T1027:T1090" si="67">RIGHT(P1027,LEN(P1027)-SEARCH("/",P1027,1))</f>
        <v>electronic music</v>
      </c>
      <c r="U1027">
        <f>YEAR(Table1[[#This Row],[Date Created Conversion]])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1">
        <f>(((J1028/60)/60)/24)+DATE(1970,1,1)+(-5/24)</f>
        <v>42426.199259259258</v>
      </c>
      <c r="L1028" s="11">
        <f>(((I1028/60)/60)/24)+DATE(1970,1,1)+(-5/24)</f>
        <v>42460.157592592594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4"/>
        <v>1.0000828571428571</v>
      </c>
      <c r="R1028" s="6">
        <f t="shared" si="65"/>
        <v>57.381803278688523</v>
      </c>
      <c r="S1028" s="7" t="str">
        <f t="shared" si="66"/>
        <v>music</v>
      </c>
      <c r="T1028" t="str">
        <f t="shared" si="67"/>
        <v>electronic music</v>
      </c>
      <c r="U1028">
        <f>YEAR(Table1[[#This Row],[Date Created Conversion]])</f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1">
        <f>(((J1029/60)/60)/24)+DATE(1970,1,1)+(-5/24)</f>
        <v>41904.825775462959</v>
      </c>
      <c r="L1029" s="11">
        <f>(((I1029/60)/60)/24)+DATE(1970,1,1)+(-5/24)</f>
        <v>41934.825775462959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4"/>
        <v>1.0309292094387414</v>
      </c>
      <c r="R1029" s="6">
        <f t="shared" si="65"/>
        <v>69.666666666666671</v>
      </c>
      <c r="S1029" s="7" t="str">
        <f t="shared" si="66"/>
        <v>music</v>
      </c>
      <c r="T1029" t="str">
        <f t="shared" si="67"/>
        <v>electronic music</v>
      </c>
      <c r="U1029">
        <f>YEAR(Table1[[#This Row],[Date Created Conversion]])</f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1">
        <f>(((J1030/60)/60)/24)+DATE(1970,1,1)+(-5/24)</f>
        <v>42755.419039351851</v>
      </c>
      <c r="L1030" s="11">
        <f>(((I1030/60)/60)/24)+DATE(1970,1,1)+(-5/24)</f>
        <v>42800.624999999993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4"/>
        <v>1.1727000000000001</v>
      </c>
      <c r="R1030" s="6">
        <f t="shared" si="65"/>
        <v>45.988235294117644</v>
      </c>
      <c r="S1030" s="7" t="str">
        <f t="shared" si="66"/>
        <v>music</v>
      </c>
      <c r="T1030" t="str">
        <f t="shared" si="67"/>
        <v>electronic music</v>
      </c>
      <c r="U1030">
        <f>YEAR(Table1[[#This Row],[Date Created Conversion]])</f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1">
        <f>(((J1031/60)/60)/24)+DATE(1970,1,1)+(-5/24)</f>
        <v>42044.503553240742</v>
      </c>
      <c r="L1031" s="11">
        <f>(((I1031/60)/60)/24)+DATE(1970,1,1)+(-5/24)</f>
        <v>42098.707638888889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4"/>
        <v>1.1175999999999999</v>
      </c>
      <c r="R1031" s="6">
        <f t="shared" si="65"/>
        <v>79.262411347517727</v>
      </c>
      <c r="S1031" s="7" t="str">
        <f t="shared" si="66"/>
        <v>music</v>
      </c>
      <c r="T1031" t="str">
        <f t="shared" si="67"/>
        <v>electronic music</v>
      </c>
      <c r="U1031">
        <f>YEAR(Table1[[#This Row],[Date Created Conversion]])</f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1">
        <f>(((J1032/60)/60)/24)+DATE(1970,1,1)+(-5/24)</f>
        <v>42611.274872685179</v>
      </c>
      <c r="L1032" s="11">
        <f>(((I1032/60)/60)/24)+DATE(1970,1,1)+(-5/24)</f>
        <v>42625.274872685179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4"/>
        <v>3.4209999999999998</v>
      </c>
      <c r="R1032" s="6">
        <f t="shared" si="65"/>
        <v>43.031446540880502</v>
      </c>
      <c r="S1032" s="7" t="str">
        <f t="shared" si="66"/>
        <v>music</v>
      </c>
      <c r="T1032" t="str">
        <f t="shared" si="67"/>
        <v>electronic music</v>
      </c>
      <c r="U1032">
        <f>YEAR(Table1[[#This Row],[Date Created Conversion]])</f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1">
        <f>(((J1033/60)/60)/24)+DATE(1970,1,1)+(-5/24)</f>
        <v>42324.555671296293</v>
      </c>
      <c r="L1033" s="11">
        <f>(((I1033/60)/60)/24)+DATE(1970,1,1)+(-5/24)</f>
        <v>42354.555671296293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4"/>
        <v>1.0740000000000001</v>
      </c>
      <c r="R1033" s="6">
        <f t="shared" si="65"/>
        <v>108.48484848484848</v>
      </c>
      <c r="S1033" s="7" t="str">
        <f t="shared" si="66"/>
        <v>music</v>
      </c>
      <c r="T1033" t="str">
        <f t="shared" si="67"/>
        <v>electronic music</v>
      </c>
      <c r="U1033">
        <f>YEAR(Table1[[#This Row],[Date Created Conversion]])</f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1">
        <f>(((J1034/60)/60)/24)+DATE(1970,1,1)+(-5/24)</f>
        <v>42514.458622685182</v>
      </c>
      <c r="L1034" s="11">
        <f>(((I1034/60)/60)/24)+DATE(1970,1,1)+(-5/24)</f>
        <v>42544.458622685182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64"/>
        <v>1.0849703703703704</v>
      </c>
      <c r="R1034" s="6">
        <f t="shared" si="65"/>
        <v>61.029583333333335</v>
      </c>
      <c r="S1034" s="7" t="str">
        <f t="shared" si="66"/>
        <v>music</v>
      </c>
      <c r="T1034" t="str">
        <f t="shared" si="67"/>
        <v>electronic music</v>
      </c>
      <c r="U1034">
        <f>YEAR(Table1[[#This Row],[Date Created Conversion]])</f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1">
        <f>(((J1035/60)/60)/24)+DATE(1970,1,1)+(-5/24)</f>
        <v>42688.524074074077</v>
      </c>
      <c r="L1035" s="11">
        <f>(((I1035/60)/60)/24)+DATE(1970,1,1)+(-5/24)</f>
        <v>42716.524074074077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4"/>
        <v>1.0286144578313252</v>
      </c>
      <c r="R1035" s="6">
        <f t="shared" si="65"/>
        <v>50.592592592592595</v>
      </c>
      <c r="S1035" s="7" t="str">
        <f t="shared" si="66"/>
        <v>music</v>
      </c>
      <c r="T1035" t="str">
        <f t="shared" si="67"/>
        <v>electronic music</v>
      </c>
      <c r="U1035">
        <f>YEAR(Table1[[#This Row],[Date Created Conversion]])</f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1">
        <f>(((J1036/60)/60)/24)+DATE(1970,1,1)+(-5/24)</f>
        <v>42554.958379629628</v>
      </c>
      <c r="L1036" s="11">
        <f>(((I1036/60)/60)/24)+DATE(1970,1,1)+(-5/24)</f>
        <v>42586.957638888889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4"/>
        <v>1.3000180000000001</v>
      </c>
      <c r="R1036" s="6">
        <f t="shared" si="65"/>
        <v>39.157168674698795</v>
      </c>
      <c r="S1036" s="7" t="str">
        <f t="shared" si="66"/>
        <v>music</v>
      </c>
      <c r="T1036" t="str">
        <f t="shared" si="67"/>
        <v>electronic music</v>
      </c>
      <c r="U1036">
        <f>YEAR(Table1[[#This Row],[Date Created Conversion]])</f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1">
        <f>(((J1037/60)/60)/24)+DATE(1970,1,1)+(-5/24)</f>
        <v>42016.43310185185</v>
      </c>
      <c r="L1037" s="11">
        <f>(((I1037/60)/60)/24)+DATE(1970,1,1)+(-5/24)</f>
        <v>42046.43310185185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4"/>
        <v>1.0765217391304347</v>
      </c>
      <c r="R1037" s="6">
        <f t="shared" si="65"/>
        <v>65.15789473684211</v>
      </c>
      <c r="S1037" s="7" t="str">
        <f t="shared" si="66"/>
        <v>music</v>
      </c>
      <c r="T1037" t="str">
        <f t="shared" si="67"/>
        <v>electronic music</v>
      </c>
      <c r="U1037">
        <f>YEAR(Table1[[#This Row],[Date Created Conversion]])</f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1">
        <f>(((J1038/60)/60)/24)+DATE(1970,1,1)+(-5/24)</f>
        <v>41249.240624999999</v>
      </c>
      <c r="L1038" s="11">
        <f>(((I1038/60)/60)/24)+DATE(1970,1,1)+(-5/24)</f>
        <v>41281.125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4"/>
        <v>1.1236044444444444</v>
      </c>
      <c r="R1038" s="6">
        <f t="shared" si="65"/>
        <v>23.963127962085309</v>
      </c>
      <c r="S1038" s="7" t="str">
        <f t="shared" si="66"/>
        <v>music</v>
      </c>
      <c r="T1038" t="str">
        <f t="shared" si="67"/>
        <v>electronic music</v>
      </c>
      <c r="U1038">
        <f>YEAR(Table1[[#This Row],[Date Created Conversion]])</f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1">
        <f>(((J1039/60)/60)/24)+DATE(1970,1,1)+(-5/24)</f>
        <v>42119.61414351852</v>
      </c>
      <c r="L1039" s="11">
        <f>(((I1039/60)/60)/24)+DATE(1970,1,1)+(-5/24)</f>
        <v>42141.999999999993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4"/>
        <v>1.0209999999999999</v>
      </c>
      <c r="R1039" s="6">
        <f t="shared" si="65"/>
        <v>48.61904761904762</v>
      </c>
      <c r="S1039" s="7" t="str">
        <f t="shared" si="66"/>
        <v>music</v>
      </c>
      <c r="T1039" t="str">
        <f t="shared" si="67"/>
        <v>electronic music</v>
      </c>
      <c r="U1039">
        <f>YEAR(Table1[[#This Row],[Date Created Conversion]])</f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1">
        <f>(((J1040/60)/60)/24)+DATE(1970,1,1)+(-5/24)</f>
        <v>42418.023414351854</v>
      </c>
      <c r="L1040" s="11">
        <f>(((I1040/60)/60)/24)+DATE(1970,1,1)+(-5/24)</f>
        <v>42447.981747685182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4"/>
        <v>1.4533333333333334</v>
      </c>
      <c r="R1040" s="6">
        <f t="shared" si="65"/>
        <v>35.73770491803279</v>
      </c>
      <c r="S1040" s="7" t="str">
        <f t="shared" si="66"/>
        <v>music</v>
      </c>
      <c r="T1040" t="str">
        <f t="shared" si="67"/>
        <v>electronic music</v>
      </c>
      <c r="U1040">
        <f>YEAR(Table1[[#This Row],[Date Created Conversion]])</f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1">
        <f>(((J1041/60)/60)/24)+DATE(1970,1,1)+(-5/24)</f>
        <v>42691.900995370372</v>
      </c>
      <c r="L1041" s="11">
        <f>(((I1041/60)/60)/24)+DATE(1970,1,1)+(-5/24)</f>
        <v>42717.124305555553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4"/>
        <v>1.282</v>
      </c>
      <c r="R1041" s="6">
        <f t="shared" si="65"/>
        <v>21.366666666666667</v>
      </c>
      <c r="S1041" s="7" t="str">
        <f t="shared" si="66"/>
        <v>music</v>
      </c>
      <c r="T1041" t="str">
        <f t="shared" si="67"/>
        <v>electronic music</v>
      </c>
      <c r="U1041">
        <f>YEAR(Table1[[#This Row],[Date Created Conversion]])</f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1">
        <f>(((J1042/60)/60)/24)+DATE(1970,1,1)+(-5/24)</f>
        <v>42579.500104166662</v>
      </c>
      <c r="L1042" s="11">
        <f>(((I1042/60)/60)/24)+DATE(1970,1,1)+(-5/24)</f>
        <v>42609.500104166662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4"/>
        <v>2.9411764705882353E-3</v>
      </c>
      <c r="R1042" s="6">
        <f t="shared" si="65"/>
        <v>250</v>
      </c>
      <c r="S1042" s="7" t="str">
        <f t="shared" si="66"/>
        <v>journalism</v>
      </c>
      <c r="T1042" t="str">
        <f t="shared" si="67"/>
        <v>audio</v>
      </c>
      <c r="U1042">
        <f>YEAR(Table1[[#This Row],[Date Created Conversion]])</f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1">
        <f>(((J1043/60)/60)/24)+DATE(1970,1,1)+(-5/24)</f>
        <v>41830.851759259262</v>
      </c>
      <c r="L1043" s="11">
        <f>(((I1043/60)/60)/24)+DATE(1970,1,1)+(-5/24)</f>
        <v>41850.851759259262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4"/>
        <v>0</v>
      </c>
      <c r="R1043" s="6" t="e">
        <f t="shared" si="65"/>
        <v>#DIV/0!</v>
      </c>
      <c r="S1043" s="7" t="str">
        <f t="shared" si="66"/>
        <v>journalism</v>
      </c>
      <c r="T1043" t="str">
        <f t="shared" si="67"/>
        <v>audio</v>
      </c>
      <c r="U1043">
        <f>YEAR(Table1[[#This Row],[Date Created Conversion]])</f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1">
        <f>(((J1044/60)/60)/24)+DATE(1970,1,1)+(-5/24)</f>
        <v>41851.487824074073</v>
      </c>
      <c r="L1044" s="11">
        <f>(((I1044/60)/60)/24)+DATE(1970,1,1)+(-5/24)</f>
        <v>41894.208333333328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4"/>
        <v>1.5384615384615385E-2</v>
      </c>
      <c r="R1044" s="6">
        <f t="shared" si="65"/>
        <v>10</v>
      </c>
      <c r="S1044" s="7" t="str">
        <f t="shared" si="66"/>
        <v>journalism</v>
      </c>
      <c r="T1044" t="str">
        <f t="shared" si="67"/>
        <v>audio</v>
      </c>
      <c r="U1044">
        <f>YEAR(Table1[[#This Row],[Date Created Conversion]])</f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1">
        <f>(((J1045/60)/60)/24)+DATE(1970,1,1)+(-5/24)</f>
        <v>42114.044618055552</v>
      </c>
      <c r="L1045" s="11">
        <f>(((I1045/60)/60)/24)+DATE(1970,1,1)+(-5/24)</f>
        <v>42144.044618055552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4"/>
        <v>8.5370000000000001E-2</v>
      </c>
      <c r="R1045" s="6">
        <f t="shared" si="65"/>
        <v>29.236301369863014</v>
      </c>
      <c r="S1045" s="7" t="str">
        <f t="shared" si="66"/>
        <v>journalism</v>
      </c>
      <c r="T1045" t="str">
        <f t="shared" si="67"/>
        <v>audio</v>
      </c>
      <c r="U1045">
        <f>YEAR(Table1[[#This Row],[Date Created Conversion]])</f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1">
        <f>(((J1046/60)/60)/24)+DATE(1970,1,1)+(-5/24)</f>
        <v>42011.717604166661</v>
      </c>
      <c r="L1046" s="11">
        <f>(((I1046/60)/60)/24)+DATE(1970,1,1)+(-5/24)</f>
        <v>42068.643749999996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4"/>
        <v>8.571428571428571E-4</v>
      </c>
      <c r="R1046" s="6">
        <f t="shared" si="65"/>
        <v>3</v>
      </c>
      <c r="S1046" s="7" t="str">
        <f t="shared" si="66"/>
        <v>journalism</v>
      </c>
      <c r="T1046" t="str">
        <f t="shared" si="67"/>
        <v>audio</v>
      </c>
      <c r="U1046">
        <f>YEAR(Table1[[#This Row],[Date Created Conversion]])</f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1">
        <f>(((J1047/60)/60)/24)+DATE(1970,1,1)+(-5/24)</f>
        <v>41844.666087962964</v>
      </c>
      <c r="L1047" s="11">
        <f>(((I1047/60)/60)/24)+DATE(1970,1,1)+(-5/24)</f>
        <v>41874.666087962964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4"/>
        <v>2.6599999999999999E-2</v>
      </c>
      <c r="R1047" s="6">
        <f t="shared" si="65"/>
        <v>33.25</v>
      </c>
      <c r="S1047" s="7" t="str">
        <f t="shared" si="66"/>
        <v>journalism</v>
      </c>
      <c r="T1047" t="str">
        <f t="shared" si="67"/>
        <v>audio</v>
      </c>
      <c r="U1047">
        <f>YEAR(Table1[[#This Row],[Date Created Conversion]])</f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1">
        <f>(((J1048/60)/60)/24)+DATE(1970,1,1)+(-5/24)</f>
        <v>42319.643055555549</v>
      </c>
      <c r="L1048" s="11">
        <f>(((I1048/60)/60)/24)+DATE(1970,1,1)+(-5/24)</f>
        <v>42364.643055555549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4"/>
        <v>0</v>
      </c>
      <c r="R1048" s="6" t="e">
        <f t="shared" si="65"/>
        <v>#DIV/0!</v>
      </c>
      <c r="S1048" s="7" t="str">
        <f t="shared" si="66"/>
        <v>journalism</v>
      </c>
      <c r="T1048" t="str">
        <f t="shared" si="67"/>
        <v>audio</v>
      </c>
      <c r="U1048">
        <f>YEAR(Table1[[#This Row],[Date Created Conversion]])</f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1">
        <f>(((J1049/60)/60)/24)+DATE(1970,1,1)+(-5/24)</f>
        <v>41918.610127314809</v>
      </c>
      <c r="L1049" s="11">
        <f>(((I1049/60)/60)/24)+DATE(1970,1,1)+(-5/24)</f>
        <v>41948.65179398148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4"/>
        <v>5.0000000000000001E-4</v>
      </c>
      <c r="R1049" s="6">
        <f t="shared" si="65"/>
        <v>1</v>
      </c>
      <c r="S1049" s="7" t="str">
        <f t="shared" si="66"/>
        <v>journalism</v>
      </c>
      <c r="T1049" t="str">
        <f t="shared" si="67"/>
        <v>audio</v>
      </c>
      <c r="U1049">
        <f>YEAR(Table1[[#This Row],[Date Created Conversion]])</f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1">
        <f>(((J1050/60)/60)/24)+DATE(1970,1,1)+(-5/24)</f>
        <v>42597.844780092586</v>
      </c>
      <c r="L1050" s="11">
        <f>(((I1050/60)/60)/24)+DATE(1970,1,1)+(-5/24)</f>
        <v>42637.844780092586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4"/>
        <v>1.4133333333333333E-2</v>
      </c>
      <c r="R1050" s="6">
        <f t="shared" si="65"/>
        <v>53</v>
      </c>
      <c r="S1050" s="7" t="str">
        <f t="shared" si="66"/>
        <v>journalism</v>
      </c>
      <c r="T1050" t="str">
        <f t="shared" si="67"/>
        <v>audio</v>
      </c>
      <c r="U1050">
        <f>YEAR(Table1[[#This Row],[Date Created Conversion]])</f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1">
        <f>(((J1051/60)/60)/24)+DATE(1970,1,1)+(-5/24)</f>
        <v>42382.222743055558</v>
      </c>
      <c r="L1051" s="11">
        <f>(((I1051/60)/60)/24)+DATE(1970,1,1)+(-5/24)</f>
        <v>42412.222743055558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4"/>
        <v>0</v>
      </c>
      <c r="R1051" s="6" t="e">
        <f t="shared" si="65"/>
        <v>#DIV/0!</v>
      </c>
      <c r="S1051" s="7" t="str">
        <f t="shared" si="66"/>
        <v>journalism</v>
      </c>
      <c r="T1051" t="str">
        <f t="shared" si="67"/>
        <v>audio</v>
      </c>
      <c r="U1051">
        <f>YEAR(Table1[[#This Row],[Date Created Conversion]])</f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1">
        <f>(((J1052/60)/60)/24)+DATE(1970,1,1)+(-5/24)</f>
        <v>42231.588854166665</v>
      </c>
      <c r="L1052" s="11">
        <f>(((I1052/60)/60)/24)+DATE(1970,1,1)+(-5/24)</f>
        <v>42261.588854166665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4"/>
        <v>0</v>
      </c>
      <c r="R1052" s="6" t="e">
        <f t="shared" si="65"/>
        <v>#DIV/0!</v>
      </c>
      <c r="S1052" s="7" t="str">
        <f t="shared" si="66"/>
        <v>journalism</v>
      </c>
      <c r="T1052" t="str">
        <f t="shared" si="67"/>
        <v>audio</v>
      </c>
      <c r="U1052">
        <f>YEAR(Table1[[#This Row],[Date Created Conversion]])</f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1">
        <f>(((J1053/60)/60)/24)+DATE(1970,1,1)+(-5/24)</f>
        <v>41849.805844907409</v>
      </c>
      <c r="L1053" s="11">
        <f>(((I1053/60)/60)/24)+DATE(1970,1,1)+(-5/24)</f>
        <v>41877.805844907409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4"/>
        <v>0</v>
      </c>
      <c r="R1053" s="6" t="e">
        <f t="shared" si="65"/>
        <v>#DIV/0!</v>
      </c>
      <c r="S1053" s="7" t="str">
        <f t="shared" si="66"/>
        <v>journalism</v>
      </c>
      <c r="T1053" t="str">
        <f t="shared" si="67"/>
        <v>audio</v>
      </c>
      <c r="U1053">
        <f>YEAR(Table1[[#This Row],[Date Created Conversion]])</f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1">
        <f>(((J1054/60)/60)/24)+DATE(1970,1,1)+(-5/24)</f>
        <v>42483.589062499996</v>
      </c>
      <c r="L1054" s="11">
        <f>(((I1054/60)/60)/24)+DATE(1970,1,1)+(-5/24)</f>
        <v>42527.631249999999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4"/>
        <v>0</v>
      </c>
      <c r="R1054" s="6" t="e">
        <f t="shared" si="65"/>
        <v>#DIV/0!</v>
      </c>
      <c r="S1054" s="7" t="str">
        <f t="shared" si="66"/>
        <v>journalism</v>
      </c>
      <c r="T1054" t="str">
        <f t="shared" si="67"/>
        <v>audio</v>
      </c>
      <c r="U1054">
        <f>YEAR(Table1[[#This Row],[Date Created Conversion]])</f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1">
        <f>(((J1055/60)/60)/24)+DATE(1970,1,1)+(-5/24)</f>
        <v>42774.964490740742</v>
      </c>
      <c r="L1055" s="11">
        <f>(((I1055/60)/60)/24)+DATE(1970,1,1)+(-5/24)</f>
        <v>42799.964490740742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4"/>
        <v>0.01</v>
      </c>
      <c r="R1055" s="6">
        <f t="shared" si="65"/>
        <v>15</v>
      </c>
      <c r="S1055" s="7" t="str">
        <f t="shared" si="66"/>
        <v>journalism</v>
      </c>
      <c r="T1055" t="str">
        <f t="shared" si="67"/>
        <v>audio</v>
      </c>
      <c r="U1055">
        <f>YEAR(Table1[[#This Row],[Date Created Conversion]])</f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1">
        <f>(((J1056/60)/60)/24)+DATE(1970,1,1)+(-5/24)</f>
        <v>41831.643506944441</v>
      </c>
      <c r="L1056" s="11">
        <f>(((I1056/60)/60)/24)+DATE(1970,1,1)+(-5/24)</f>
        <v>41861.708333333328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4"/>
        <v>0</v>
      </c>
      <c r="R1056" s="6" t="e">
        <f t="shared" si="65"/>
        <v>#DIV/0!</v>
      </c>
      <c r="S1056" s="7" t="str">
        <f t="shared" si="66"/>
        <v>journalism</v>
      </c>
      <c r="T1056" t="str">
        <f t="shared" si="67"/>
        <v>audio</v>
      </c>
      <c r="U1056">
        <f>YEAR(Table1[[#This Row],[Date Created Conversion]])</f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1">
        <f>(((J1057/60)/60)/24)+DATE(1970,1,1)+(-5/24)</f>
        <v>42406.784085648142</v>
      </c>
      <c r="L1057" s="11">
        <f>(((I1057/60)/60)/24)+DATE(1970,1,1)+(-5/24)</f>
        <v>42436.784085648142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4"/>
        <v>0</v>
      </c>
      <c r="R1057" s="6" t="e">
        <f t="shared" si="65"/>
        <v>#DIV/0!</v>
      </c>
      <c r="S1057" s="7" t="str">
        <f t="shared" si="66"/>
        <v>journalism</v>
      </c>
      <c r="T1057" t="str">
        <f t="shared" si="67"/>
        <v>audio</v>
      </c>
      <c r="U1057">
        <f>YEAR(Table1[[#This Row],[Date Created Conversion]])</f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1">
        <f>(((J1058/60)/60)/24)+DATE(1970,1,1)+(-5/24)</f>
        <v>42058.511307870365</v>
      </c>
      <c r="L1058" s="11">
        <f>(((I1058/60)/60)/24)+DATE(1970,1,1)+(-5/24)</f>
        <v>42118.469641203708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4"/>
        <v>0</v>
      </c>
      <c r="R1058" s="6" t="e">
        <f t="shared" si="65"/>
        <v>#DIV/0!</v>
      </c>
      <c r="S1058" s="7" t="str">
        <f t="shared" si="66"/>
        <v>journalism</v>
      </c>
      <c r="T1058" t="str">
        <f t="shared" si="67"/>
        <v>audio</v>
      </c>
      <c r="U1058">
        <f>YEAR(Table1[[#This Row],[Date Created Conversion]])</f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1">
        <f>(((J1059/60)/60)/24)+DATE(1970,1,1)+(-5/24)</f>
        <v>42678.662997685176</v>
      </c>
      <c r="L1059" s="11">
        <f>(((I1059/60)/60)/24)+DATE(1970,1,1)+(-5/24)</f>
        <v>42708.704664351848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4"/>
        <v>0</v>
      </c>
      <c r="R1059" s="6" t="e">
        <f t="shared" si="65"/>
        <v>#DIV/0!</v>
      </c>
      <c r="S1059" s="7" t="str">
        <f t="shared" si="66"/>
        <v>journalism</v>
      </c>
      <c r="T1059" t="str">
        <f t="shared" si="67"/>
        <v>audio</v>
      </c>
      <c r="U1059">
        <f>YEAR(Table1[[#This Row],[Date Created Conversion]])</f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1">
        <f>(((J1060/60)/60)/24)+DATE(1970,1,1)+(-5/24)</f>
        <v>42047.692627314813</v>
      </c>
      <c r="L1060" s="11">
        <f>(((I1060/60)/60)/24)+DATE(1970,1,1)+(-5/24)</f>
        <v>42088.791666666664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4"/>
        <v>0</v>
      </c>
      <c r="R1060" s="6" t="e">
        <f t="shared" si="65"/>
        <v>#DIV/0!</v>
      </c>
      <c r="S1060" s="7" t="str">
        <f t="shared" si="66"/>
        <v>journalism</v>
      </c>
      <c r="T1060" t="str">
        <f t="shared" si="67"/>
        <v>audio</v>
      </c>
      <c r="U1060">
        <f>YEAR(Table1[[#This Row],[Date Created Conversion]])</f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1">
        <f>(((J1061/60)/60)/24)+DATE(1970,1,1)+(-5/24)</f>
        <v>42046.581666666665</v>
      </c>
      <c r="L1061" s="11">
        <f>(((I1061/60)/60)/24)+DATE(1970,1,1)+(-5/24)</f>
        <v>42076.54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4"/>
        <v>0</v>
      </c>
      <c r="R1061" s="6" t="e">
        <f t="shared" si="65"/>
        <v>#DIV/0!</v>
      </c>
      <c r="S1061" s="7" t="str">
        <f t="shared" si="66"/>
        <v>journalism</v>
      </c>
      <c r="T1061" t="str">
        <f t="shared" si="67"/>
        <v>audio</v>
      </c>
      <c r="U1061">
        <f>YEAR(Table1[[#This Row],[Date Created Conversion]])</f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1">
        <f>(((J1062/60)/60)/24)+DATE(1970,1,1)+(-5/24)</f>
        <v>42079.704780092587</v>
      </c>
      <c r="L1062" s="11">
        <f>(((I1062/60)/60)/24)+DATE(1970,1,1)+(-5/24)</f>
        <v>42109.704780092587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4"/>
        <v>0.01</v>
      </c>
      <c r="R1062" s="6">
        <f t="shared" si="65"/>
        <v>50</v>
      </c>
      <c r="S1062" s="7" t="str">
        <f t="shared" si="66"/>
        <v>journalism</v>
      </c>
      <c r="T1062" t="str">
        <f t="shared" si="67"/>
        <v>audio</v>
      </c>
      <c r="U1062">
        <f>YEAR(Table1[[#This Row],[Date Created Conversion]])</f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1">
        <f>(((J1063/60)/60)/24)+DATE(1970,1,1)+(-5/24)</f>
        <v>42432.068379629629</v>
      </c>
      <c r="L1063" s="11">
        <f>(((I1063/60)/60)/24)+DATE(1970,1,1)+(-5/24)</f>
        <v>42491.833333333336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4"/>
        <v>0</v>
      </c>
      <c r="R1063" s="6" t="e">
        <f t="shared" si="65"/>
        <v>#DIV/0!</v>
      </c>
      <c r="S1063" s="7" t="str">
        <f t="shared" si="66"/>
        <v>journalism</v>
      </c>
      <c r="T1063" t="str">
        <f t="shared" si="67"/>
        <v>audio</v>
      </c>
      <c r="U1063">
        <f>YEAR(Table1[[#This Row],[Date Created Conversion]])</f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1">
        <f>(((J1064/60)/60)/24)+DATE(1970,1,1)+(-5/24)</f>
        <v>42556.598854166667</v>
      </c>
      <c r="L1064" s="11">
        <f>(((I1064/60)/60)/24)+DATE(1970,1,1)+(-5/24)</f>
        <v>42563.598854166667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4"/>
        <v>0.95477386934673369</v>
      </c>
      <c r="R1064" s="6">
        <f t="shared" si="65"/>
        <v>47.5</v>
      </c>
      <c r="S1064" s="7" t="str">
        <f t="shared" si="66"/>
        <v>journalism</v>
      </c>
      <c r="T1064" t="str">
        <f t="shared" si="67"/>
        <v>audio</v>
      </c>
      <c r="U1064">
        <f>YEAR(Table1[[#This Row],[Date Created Conversion]])</f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1">
        <f>(((J1065/60)/60)/24)+DATE(1970,1,1)+(-5/24)</f>
        <v>42582.822476851848</v>
      </c>
      <c r="L1065" s="11">
        <f>(((I1065/60)/60)/24)+DATE(1970,1,1)+(-5/24)</f>
        <v>42612.822476851848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4"/>
        <v>0</v>
      </c>
      <c r="R1065" s="6" t="e">
        <f t="shared" si="65"/>
        <v>#DIV/0!</v>
      </c>
      <c r="S1065" s="7" t="str">
        <f t="shared" si="66"/>
        <v>journalism</v>
      </c>
      <c r="T1065" t="str">
        <f t="shared" si="67"/>
        <v>audio</v>
      </c>
      <c r="U1065">
        <f>YEAR(Table1[[#This Row],[Date Created Conversion]])</f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1">
        <f>(((J1066/60)/60)/24)+DATE(1970,1,1)+(-5/24)</f>
        <v>41417.019710648143</v>
      </c>
      <c r="L1066" s="11">
        <f>(((I1066/60)/60)/24)+DATE(1970,1,1)+(-5/24)</f>
        <v>41462.019710648143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4"/>
        <v>8.9744444444444446E-2</v>
      </c>
      <c r="R1066" s="6">
        <f t="shared" si="65"/>
        <v>65.666666666666671</v>
      </c>
      <c r="S1066" s="7" t="str">
        <f t="shared" si="66"/>
        <v>games</v>
      </c>
      <c r="T1066" t="str">
        <f t="shared" si="67"/>
        <v>video games</v>
      </c>
      <c r="U1066">
        <f>YEAR(Table1[[#This Row],[Date Created Conversion]])</f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1">
        <f>(((J1067/60)/60)/24)+DATE(1970,1,1)+(-5/24)</f>
        <v>41661.172708333332</v>
      </c>
      <c r="L1067" s="11">
        <f>(((I1067/60)/60)/24)+DATE(1970,1,1)+(-5/24)</f>
        <v>41689.172708333332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4"/>
        <v>2.7E-2</v>
      </c>
      <c r="R1067" s="6">
        <f t="shared" si="65"/>
        <v>16.2</v>
      </c>
      <c r="S1067" s="7" t="str">
        <f t="shared" si="66"/>
        <v>games</v>
      </c>
      <c r="T1067" t="str">
        <f t="shared" si="67"/>
        <v>video games</v>
      </c>
      <c r="U1067">
        <f>YEAR(Table1[[#This Row],[Date Created Conversion]])</f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1">
        <f>(((J1068/60)/60)/24)+DATE(1970,1,1)+(-5/24)</f>
        <v>41445.754421296297</v>
      </c>
      <c r="L1068" s="11">
        <f>(((I1068/60)/60)/24)+DATE(1970,1,1)+(-5/24)</f>
        <v>41490.754421296297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4"/>
        <v>3.3673333333333333E-2</v>
      </c>
      <c r="R1068" s="6">
        <f t="shared" si="65"/>
        <v>34.128378378378379</v>
      </c>
      <c r="S1068" s="7" t="str">
        <f t="shared" si="66"/>
        <v>games</v>
      </c>
      <c r="T1068" t="str">
        <f t="shared" si="67"/>
        <v>video games</v>
      </c>
      <c r="U1068">
        <f>YEAR(Table1[[#This Row],[Date Created Conversion]])</f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1">
        <f>(((J1069/60)/60)/24)+DATE(1970,1,1)+(-5/24)</f>
        <v>41599.647349537037</v>
      </c>
      <c r="L1069" s="11">
        <f>(((I1069/60)/60)/24)+DATE(1970,1,1)+(-5/24)</f>
        <v>41629.647349537037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4"/>
        <v>0.26</v>
      </c>
      <c r="R1069" s="6">
        <f t="shared" si="65"/>
        <v>13</v>
      </c>
      <c r="S1069" s="7" t="str">
        <f t="shared" si="66"/>
        <v>games</v>
      </c>
      <c r="T1069" t="str">
        <f t="shared" si="67"/>
        <v>video games</v>
      </c>
      <c r="U1069">
        <f>YEAR(Table1[[#This Row],[Date Created Conversion]])</f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1">
        <f>(((J1070/60)/60)/24)+DATE(1970,1,1)+(-5/24)</f>
        <v>42440.162777777768</v>
      </c>
      <c r="L1070" s="11">
        <f>(((I1070/60)/60)/24)+DATE(1970,1,1)+(-5/24)</f>
        <v>42470.121111111112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4"/>
        <v>1.5E-3</v>
      </c>
      <c r="R1070" s="6">
        <f t="shared" si="65"/>
        <v>11.25</v>
      </c>
      <c r="S1070" s="7" t="str">
        <f t="shared" si="66"/>
        <v>games</v>
      </c>
      <c r="T1070" t="str">
        <f t="shared" si="67"/>
        <v>video games</v>
      </c>
      <c r="U1070">
        <f>YEAR(Table1[[#This Row],[Date Created Conversion]])</f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1">
        <f>(((J1071/60)/60)/24)+DATE(1970,1,1)+(-5/24)</f>
        <v>41572.021516203698</v>
      </c>
      <c r="L1071" s="11">
        <f>(((I1071/60)/60)/24)+DATE(1970,1,1)+(-5/24)</f>
        <v>41604.06318287037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4"/>
        <v>0.38636363636363635</v>
      </c>
      <c r="R1071" s="6">
        <f t="shared" si="65"/>
        <v>40.476190476190474</v>
      </c>
      <c r="S1071" s="7" t="str">
        <f t="shared" si="66"/>
        <v>games</v>
      </c>
      <c r="T1071" t="str">
        <f t="shared" si="67"/>
        <v>video games</v>
      </c>
      <c r="U1071">
        <f>YEAR(Table1[[#This Row],[Date Created Conversion]])</f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1">
        <f>(((J1072/60)/60)/24)+DATE(1970,1,1)+(-5/24)</f>
        <v>41162.803495370368</v>
      </c>
      <c r="L1072" s="11">
        <f>(((I1072/60)/60)/24)+DATE(1970,1,1)+(-5/24)</f>
        <v>41182.803495370368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4"/>
        <v>7.0000000000000001E-3</v>
      </c>
      <c r="R1072" s="6">
        <f t="shared" si="65"/>
        <v>35</v>
      </c>
      <c r="S1072" s="7" t="str">
        <f t="shared" si="66"/>
        <v>games</v>
      </c>
      <c r="T1072" t="str">
        <f t="shared" si="67"/>
        <v>video games</v>
      </c>
      <c r="U1072">
        <f>YEAR(Table1[[#This Row],[Date Created Conversion]])</f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1">
        <f>(((J1073/60)/60)/24)+DATE(1970,1,1)+(-5/24)</f>
        <v>42295.545057870368</v>
      </c>
      <c r="L1073" s="11">
        <f>(((I1073/60)/60)/24)+DATE(1970,1,1)+(-5/24)</f>
        <v>42325.586724537039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4"/>
        <v>0</v>
      </c>
      <c r="R1073" s="6" t="e">
        <f t="shared" si="65"/>
        <v>#DIV/0!</v>
      </c>
      <c r="S1073" s="7" t="str">
        <f t="shared" si="66"/>
        <v>games</v>
      </c>
      <c r="T1073" t="str">
        <f t="shared" si="67"/>
        <v>video games</v>
      </c>
      <c r="U1073">
        <f>YEAR(Table1[[#This Row],[Date Created Conversion]])</f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1">
        <f>(((J1074/60)/60)/24)+DATE(1970,1,1)+(-5/24)</f>
        <v>41645.623807870368</v>
      </c>
      <c r="L1074" s="11">
        <f>(((I1074/60)/60)/24)+DATE(1970,1,1)+(-5/24)</f>
        <v>41675.623807870368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4"/>
        <v>6.8000000000000005E-4</v>
      </c>
      <c r="R1074" s="6">
        <f t="shared" si="65"/>
        <v>12.75</v>
      </c>
      <c r="S1074" s="7" t="str">
        <f t="shared" si="66"/>
        <v>games</v>
      </c>
      <c r="T1074" t="str">
        <f t="shared" si="67"/>
        <v>video games</v>
      </c>
      <c r="U1074">
        <f>YEAR(Table1[[#This Row],[Date Created Conversion]])</f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1">
        <f>(((J1075/60)/60)/24)+DATE(1970,1,1)+(-5/24)</f>
        <v>40802.756261574068</v>
      </c>
      <c r="L1075" s="11">
        <f>(((I1075/60)/60)/24)+DATE(1970,1,1)+(-5/24)</f>
        <v>40832.756261574068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4"/>
        <v>1.3333333333333334E-2</v>
      </c>
      <c r="R1075" s="6">
        <f t="shared" si="65"/>
        <v>10</v>
      </c>
      <c r="S1075" s="7" t="str">
        <f t="shared" si="66"/>
        <v>games</v>
      </c>
      <c r="T1075" t="str">
        <f t="shared" si="67"/>
        <v>video games</v>
      </c>
      <c r="U1075">
        <f>YEAR(Table1[[#This Row],[Date Created Conversion]])</f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1">
        <f>(((J1076/60)/60)/24)+DATE(1970,1,1)+(-5/24)</f>
        <v>41612.964641203704</v>
      </c>
      <c r="L1076" s="11">
        <f>(((I1076/60)/60)/24)+DATE(1970,1,1)+(-5/24)</f>
        <v>41642.964641203704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4"/>
        <v>6.3092592592592589E-2</v>
      </c>
      <c r="R1076" s="6">
        <f t="shared" si="65"/>
        <v>113.56666666666666</v>
      </c>
      <c r="S1076" s="7" t="str">
        <f t="shared" si="66"/>
        <v>games</v>
      </c>
      <c r="T1076" t="str">
        <f t="shared" si="67"/>
        <v>video games</v>
      </c>
      <c r="U1076">
        <f>YEAR(Table1[[#This Row],[Date Created Conversion]])</f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1">
        <f>(((J1077/60)/60)/24)+DATE(1970,1,1)+(-5/24)</f>
        <v>41005.695787037032</v>
      </c>
      <c r="L1077" s="11">
        <f>(((I1077/60)/60)/24)+DATE(1970,1,1)+(-5/24)</f>
        <v>41035.695787037032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4"/>
        <v>4.4999999999999998E-2</v>
      </c>
      <c r="R1077" s="6">
        <f t="shared" si="65"/>
        <v>15</v>
      </c>
      <c r="S1077" s="7" t="str">
        <f t="shared" si="66"/>
        <v>games</v>
      </c>
      <c r="T1077" t="str">
        <f t="shared" si="67"/>
        <v>video games</v>
      </c>
      <c r="U1077">
        <f>YEAR(Table1[[#This Row],[Date Created Conversion]])</f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1">
        <f>(((J1078/60)/60)/24)+DATE(1970,1,1)+(-5/24)</f>
        <v>41838.169560185182</v>
      </c>
      <c r="L1078" s="11">
        <f>(((I1078/60)/60)/24)+DATE(1970,1,1)+(-5/24)</f>
        <v>41893.169560185182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4"/>
        <v>0.62765333333333329</v>
      </c>
      <c r="R1078" s="6">
        <f t="shared" si="65"/>
        <v>48.281025641025643</v>
      </c>
      <c r="S1078" s="7" t="str">
        <f t="shared" si="66"/>
        <v>games</v>
      </c>
      <c r="T1078" t="str">
        <f t="shared" si="67"/>
        <v>video games</v>
      </c>
      <c r="U1078">
        <f>YEAR(Table1[[#This Row],[Date Created Conversion]])</f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1">
        <f>(((J1079/60)/60)/24)+DATE(1970,1,1)+(-5/24)</f>
        <v>42352.958460648144</v>
      </c>
      <c r="L1079" s="11">
        <f>(((I1079/60)/60)/24)+DATE(1970,1,1)+(-5/24)</f>
        <v>42382.958460648144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4"/>
        <v>0.29376000000000002</v>
      </c>
      <c r="R1079" s="6">
        <f t="shared" si="65"/>
        <v>43.976047904191617</v>
      </c>
      <c r="S1079" s="7" t="str">
        <f t="shared" si="66"/>
        <v>games</v>
      </c>
      <c r="T1079" t="str">
        <f t="shared" si="67"/>
        <v>video games</v>
      </c>
      <c r="U1079">
        <f>YEAR(Table1[[#This Row],[Date Created Conversion]])</f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1">
        <f>(((J1080/60)/60)/24)+DATE(1970,1,1)+(-5/24)</f>
        <v>40700.987511574072</v>
      </c>
      <c r="L1080" s="11">
        <f>(((I1080/60)/60)/24)+DATE(1970,1,1)+(-5/24)</f>
        <v>40745.987511574072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4"/>
        <v>7.4999999999999997E-2</v>
      </c>
      <c r="R1080" s="6">
        <f t="shared" si="65"/>
        <v>9</v>
      </c>
      <c r="S1080" s="7" t="str">
        <f t="shared" si="66"/>
        <v>games</v>
      </c>
      <c r="T1080" t="str">
        <f t="shared" si="67"/>
        <v>video games</v>
      </c>
      <c r="U1080">
        <f>YEAR(Table1[[#This Row],[Date Created Conversion]])</f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1">
        <f>(((J1081/60)/60)/24)+DATE(1970,1,1)+(-5/24)</f>
        <v>42479.35805555556</v>
      </c>
      <c r="L1081" s="11">
        <f>(((I1081/60)/60)/24)+DATE(1970,1,1)+(-5/24)</f>
        <v>42504.35805555556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4"/>
        <v>2.6076923076923077E-2</v>
      </c>
      <c r="R1081" s="6">
        <f t="shared" si="65"/>
        <v>37.666666666666664</v>
      </c>
      <c r="S1081" s="7" t="str">
        <f t="shared" si="66"/>
        <v>games</v>
      </c>
      <c r="T1081" t="str">
        <f t="shared" si="67"/>
        <v>video games</v>
      </c>
      <c r="U1081">
        <f>YEAR(Table1[[#This Row],[Date Created Conversion]])</f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1">
        <f>(((J1082/60)/60)/24)+DATE(1970,1,1)+(-5/24)</f>
        <v>41739.929780092592</v>
      </c>
      <c r="L1082" s="11">
        <f>(((I1082/60)/60)/24)+DATE(1970,1,1)+(-5/24)</f>
        <v>41769.929780092592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4"/>
        <v>9.1050000000000006E-2</v>
      </c>
      <c r="R1082" s="6">
        <f t="shared" si="65"/>
        <v>18.581632653061224</v>
      </c>
      <c r="S1082" s="7" t="str">
        <f t="shared" si="66"/>
        <v>games</v>
      </c>
      <c r="T1082" t="str">
        <f t="shared" si="67"/>
        <v>video games</v>
      </c>
      <c r="U1082">
        <f>YEAR(Table1[[#This Row],[Date Created Conversion]])</f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1">
        <f>(((J1083/60)/60)/24)+DATE(1970,1,1)+(-5/24)</f>
        <v>42002.718657407408</v>
      </c>
      <c r="L1083" s="11">
        <f>(((I1083/60)/60)/24)+DATE(1970,1,1)+(-5/24)</f>
        <v>42032.718657407408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4"/>
        <v>1.7647058823529413E-4</v>
      </c>
      <c r="R1083" s="6">
        <f t="shared" si="65"/>
        <v>3</v>
      </c>
      <c r="S1083" s="7" t="str">
        <f t="shared" si="66"/>
        <v>games</v>
      </c>
      <c r="T1083" t="str">
        <f t="shared" si="67"/>
        <v>video games</v>
      </c>
      <c r="U1083">
        <f>YEAR(Table1[[#This Row],[Date Created Conversion]])</f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1">
        <f>(((J1084/60)/60)/24)+DATE(1970,1,1)+(-5/24)</f>
        <v>41101.697777777779</v>
      </c>
      <c r="L1084" s="11">
        <f>(((I1084/60)/60)/24)+DATE(1970,1,1)+(-5/24)</f>
        <v>41131.697777777779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4"/>
        <v>5.5999999999999999E-3</v>
      </c>
      <c r="R1084" s="6">
        <f t="shared" si="65"/>
        <v>18.666666666666668</v>
      </c>
      <c r="S1084" s="7" t="str">
        <f t="shared" si="66"/>
        <v>games</v>
      </c>
      <c r="T1084" t="str">
        <f t="shared" si="67"/>
        <v>video games</v>
      </c>
      <c r="U1084">
        <f>YEAR(Table1[[#This Row],[Date Created Conversion]])</f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1">
        <f>(((J1085/60)/60)/24)+DATE(1970,1,1)+(-5/24)</f>
        <v>41793.451192129629</v>
      </c>
      <c r="L1085" s="11">
        <f>(((I1085/60)/60)/24)+DATE(1970,1,1)+(-5/24)</f>
        <v>41853.451192129629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4"/>
        <v>8.2000000000000007E-3</v>
      </c>
      <c r="R1085" s="6">
        <f t="shared" si="65"/>
        <v>410</v>
      </c>
      <c r="S1085" s="7" t="str">
        <f t="shared" si="66"/>
        <v>games</v>
      </c>
      <c r="T1085" t="str">
        <f t="shared" si="67"/>
        <v>video games</v>
      </c>
      <c r="U1085">
        <f>YEAR(Table1[[#This Row],[Date Created Conversion]])</f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1">
        <f>(((J1086/60)/60)/24)+DATE(1970,1,1)+(-5/24)</f>
        <v>41829.703749999993</v>
      </c>
      <c r="L1086" s="11">
        <f>(((I1086/60)/60)/24)+DATE(1970,1,1)+(-5/24)</f>
        <v>41859.703749999993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4"/>
        <v>0</v>
      </c>
      <c r="R1086" s="6" t="e">
        <f t="shared" si="65"/>
        <v>#DIV/0!</v>
      </c>
      <c r="S1086" s="7" t="str">
        <f t="shared" si="66"/>
        <v>games</v>
      </c>
      <c r="T1086" t="str">
        <f t="shared" si="67"/>
        <v>video games</v>
      </c>
      <c r="U1086">
        <f>YEAR(Table1[[#This Row],[Date Created Conversion]])</f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1">
        <f>(((J1087/60)/60)/24)+DATE(1970,1,1)+(-5/24)</f>
        <v>42413.462673611109</v>
      </c>
      <c r="L1087" s="11">
        <f>(((I1087/60)/60)/24)+DATE(1970,1,1)+(-5/24)</f>
        <v>42443.421006944445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4"/>
        <v>3.4200000000000001E-2</v>
      </c>
      <c r="R1087" s="6">
        <f t="shared" si="65"/>
        <v>114</v>
      </c>
      <c r="S1087" s="7" t="str">
        <f t="shared" si="66"/>
        <v>games</v>
      </c>
      <c r="T1087" t="str">
        <f t="shared" si="67"/>
        <v>video games</v>
      </c>
      <c r="U1087">
        <f>YEAR(Table1[[#This Row],[Date Created Conversion]])</f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1">
        <f>(((J1088/60)/60)/24)+DATE(1970,1,1)+(-5/24)</f>
        <v>41845.658460648148</v>
      </c>
      <c r="L1088" s="11">
        <f>(((I1088/60)/60)/24)+DATE(1970,1,1)+(-5/24)</f>
        <v>41875.658460648148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4"/>
        <v>8.3333333333333339E-4</v>
      </c>
      <c r="R1088" s="6">
        <f t="shared" si="65"/>
        <v>7.5</v>
      </c>
      <c r="S1088" s="7" t="str">
        <f t="shared" si="66"/>
        <v>games</v>
      </c>
      <c r="T1088" t="str">
        <f t="shared" si="67"/>
        <v>video games</v>
      </c>
      <c r="U1088">
        <f>YEAR(Table1[[#This Row],[Date Created Conversion]])</f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1">
        <f>(((J1089/60)/60)/24)+DATE(1970,1,1)+(-5/24)</f>
        <v>41775.505636574075</v>
      </c>
      <c r="L1089" s="11">
        <f>(((I1089/60)/60)/24)+DATE(1970,1,1)+(-5/24)</f>
        <v>41805.505636574075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4"/>
        <v>0</v>
      </c>
      <c r="R1089" s="6" t="e">
        <f t="shared" si="65"/>
        <v>#DIV/0!</v>
      </c>
      <c r="S1089" s="7" t="str">
        <f t="shared" si="66"/>
        <v>games</v>
      </c>
      <c r="T1089" t="str">
        <f t="shared" si="67"/>
        <v>video games</v>
      </c>
      <c r="U1089">
        <f>YEAR(Table1[[#This Row],[Date Created Conversion]])</f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1">
        <f>(((J1090/60)/60)/24)+DATE(1970,1,1)+(-5/24)</f>
        <v>41723.591053240736</v>
      </c>
      <c r="L1090" s="11">
        <f>(((I1090/60)/60)/24)+DATE(1970,1,1)+(-5/24)</f>
        <v>41753.591053240736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64"/>
        <v>0.14182977777777778</v>
      </c>
      <c r="R1090" s="6">
        <f t="shared" si="65"/>
        <v>43.41727891156463</v>
      </c>
      <c r="S1090" s="7" t="str">
        <f t="shared" si="66"/>
        <v>games</v>
      </c>
      <c r="T1090" t="str">
        <f t="shared" si="67"/>
        <v>video games</v>
      </c>
      <c r="U1090">
        <f>YEAR(Table1[[#This Row],[Date Created Conversion]])</f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1">
        <f>(((J1091/60)/60)/24)+DATE(1970,1,1)+(-5/24)</f>
        <v>42150.981192129628</v>
      </c>
      <c r="L1091" s="11">
        <f>(((I1091/60)/60)/24)+DATE(1970,1,1)+(-5/24)</f>
        <v>42180.981192129628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68">E1091/D1091</f>
        <v>7.8266666666666665E-2</v>
      </c>
      <c r="R1091" s="6">
        <f t="shared" ref="R1091:R1154" si="69">E1091/N1091</f>
        <v>23.959183673469386</v>
      </c>
      <c r="S1091" s="7" t="str">
        <f t="shared" ref="S1091:S1154" si="70">LEFT(P1091, SEARCH("/",P1091,1)-1)</f>
        <v>games</v>
      </c>
      <c r="T1091" t="str">
        <f t="shared" ref="T1091:T1154" si="71">RIGHT(P1091,LEN(P1091)-SEARCH("/",P1091,1))</f>
        <v>video games</v>
      </c>
      <c r="U1091">
        <f>YEAR(Table1[[#This Row],[Date Created Conversion]])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1">
        <f>(((J1092/60)/60)/24)+DATE(1970,1,1)+(-5/24)</f>
        <v>42122.977465277778</v>
      </c>
      <c r="L1092" s="11">
        <f>(((I1092/60)/60)/24)+DATE(1970,1,1)+(-5/24)</f>
        <v>42152.977465277778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68"/>
        <v>3.8464497269020693E-4</v>
      </c>
      <c r="R1092" s="6">
        <f t="shared" si="69"/>
        <v>5</v>
      </c>
      <c r="S1092" s="7" t="str">
        <f t="shared" si="70"/>
        <v>games</v>
      </c>
      <c r="T1092" t="str">
        <f t="shared" si="71"/>
        <v>video games</v>
      </c>
      <c r="U1092">
        <f>YEAR(Table1[[#This Row],[Date Created Conversion]])</f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1">
        <f>(((J1093/60)/60)/24)+DATE(1970,1,1)+(-5/24)</f>
        <v>42440.611944444441</v>
      </c>
      <c r="L1093" s="11">
        <f>(((I1093/60)/60)/24)+DATE(1970,1,1)+(-5/24)</f>
        <v>42470.57027777777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68"/>
        <v>0.125</v>
      </c>
      <c r="R1093" s="6">
        <f t="shared" si="69"/>
        <v>12.5</v>
      </c>
      <c r="S1093" s="7" t="str">
        <f t="shared" si="70"/>
        <v>games</v>
      </c>
      <c r="T1093" t="str">
        <f t="shared" si="71"/>
        <v>video games</v>
      </c>
      <c r="U1093">
        <f>YEAR(Table1[[#This Row],[Date Created Conversion]])</f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1">
        <f>(((J1094/60)/60)/24)+DATE(1970,1,1)+(-5/24)</f>
        <v>41249.817569444444</v>
      </c>
      <c r="L1094" s="11">
        <f>(((I1094/60)/60)/24)+DATE(1970,1,1)+(-5/24)</f>
        <v>41279.817569444444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68"/>
        <v>1.0500000000000001E-2</v>
      </c>
      <c r="R1094" s="6">
        <f t="shared" si="69"/>
        <v>3</v>
      </c>
      <c r="S1094" s="7" t="str">
        <f t="shared" si="70"/>
        <v>games</v>
      </c>
      <c r="T1094" t="str">
        <f t="shared" si="71"/>
        <v>video games</v>
      </c>
      <c r="U1094">
        <f>YEAR(Table1[[#This Row],[Date Created Conversion]])</f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1">
        <f>(((J1095/60)/60)/24)+DATE(1970,1,1)+(-5/24)</f>
        <v>42396.765474537031</v>
      </c>
      <c r="L1095" s="11">
        <f>(((I1095/60)/60)/24)+DATE(1970,1,1)+(-5/24)</f>
        <v>42411.765474537031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68"/>
        <v>0.14083333333333334</v>
      </c>
      <c r="R1095" s="6">
        <f t="shared" si="69"/>
        <v>10.5625</v>
      </c>
      <c r="S1095" s="7" t="str">
        <f t="shared" si="70"/>
        <v>games</v>
      </c>
      <c r="T1095" t="str">
        <f t="shared" si="71"/>
        <v>video games</v>
      </c>
      <c r="U1095">
        <f>YEAR(Table1[[#This Row],[Date Created Conversion]])</f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1">
        <f>(((J1096/60)/60)/24)+DATE(1970,1,1)+(-5/24)</f>
        <v>40795.505011574067</v>
      </c>
      <c r="L1096" s="11">
        <f>(((I1096/60)/60)/24)+DATE(1970,1,1)+(-5/24)</f>
        <v>40825.505011574067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68"/>
        <v>0.18300055555555556</v>
      </c>
      <c r="R1096" s="6">
        <f t="shared" si="69"/>
        <v>122.00037037037038</v>
      </c>
      <c r="S1096" s="7" t="str">
        <f t="shared" si="70"/>
        <v>games</v>
      </c>
      <c r="T1096" t="str">
        <f t="shared" si="71"/>
        <v>video games</v>
      </c>
      <c r="U1096">
        <f>YEAR(Table1[[#This Row],[Date Created Conversion]])</f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1">
        <f>(((J1097/60)/60)/24)+DATE(1970,1,1)+(-5/24)</f>
        <v>41486.328935185185</v>
      </c>
      <c r="L1097" s="11">
        <f>(((I1097/60)/60)/24)+DATE(1970,1,1)+(-5/24)</f>
        <v>41516.328935185185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68"/>
        <v>5.0347999999999997E-2</v>
      </c>
      <c r="R1097" s="6">
        <f t="shared" si="69"/>
        <v>267.80851063829789</v>
      </c>
      <c r="S1097" s="7" t="str">
        <f t="shared" si="70"/>
        <v>games</v>
      </c>
      <c r="T1097" t="str">
        <f t="shared" si="71"/>
        <v>video games</v>
      </c>
      <c r="U1097">
        <f>YEAR(Table1[[#This Row],[Date Created Conversion]])</f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1">
        <f>(((J1098/60)/60)/24)+DATE(1970,1,1)+(-5/24)</f>
        <v>41885.309652777774</v>
      </c>
      <c r="L1098" s="11">
        <f>(((I1098/60)/60)/24)+DATE(1970,1,1)+(-5/24)</f>
        <v>41915.9375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68"/>
        <v>0.17933333333333334</v>
      </c>
      <c r="R1098" s="6">
        <f t="shared" si="69"/>
        <v>74.206896551724142</v>
      </c>
      <c r="S1098" s="7" t="str">
        <f t="shared" si="70"/>
        <v>games</v>
      </c>
      <c r="T1098" t="str">
        <f t="shared" si="71"/>
        <v>video games</v>
      </c>
      <c r="U1098">
        <f>YEAR(Table1[[#This Row],[Date Created Conversion]])</f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1">
        <f>(((J1099/60)/60)/24)+DATE(1970,1,1)+(-5/24)</f>
        <v>41660.584224537037</v>
      </c>
      <c r="L1099" s="11">
        <f>(((I1099/60)/60)/24)+DATE(1970,1,1)+(-5/24)</f>
        <v>41700.584224537037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68"/>
        <v>4.6999999999999999E-4</v>
      </c>
      <c r="R1099" s="6">
        <f t="shared" si="69"/>
        <v>6.7142857142857144</v>
      </c>
      <c r="S1099" s="7" t="str">
        <f t="shared" si="70"/>
        <v>games</v>
      </c>
      <c r="T1099" t="str">
        <f t="shared" si="71"/>
        <v>video games</v>
      </c>
      <c r="U1099">
        <f>YEAR(Table1[[#This Row],[Date Created Conversion]])</f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1">
        <f>(((J1100/60)/60)/24)+DATE(1970,1,1)+(-5/24)</f>
        <v>41712.554340277777</v>
      </c>
      <c r="L1100" s="11">
        <f>(((I1100/60)/60)/24)+DATE(1970,1,1)+(-5/24)</f>
        <v>41742.554340277777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68"/>
        <v>7.2120000000000004E-2</v>
      </c>
      <c r="R1100" s="6">
        <f t="shared" si="69"/>
        <v>81.954545454545453</v>
      </c>
      <c r="S1100" s="7" t="str">
        <f t="shared" si="70"/>
        <v>games</v>
      </c>
      <c r="T1100" t="str">
        <f t="shared" si="71"/>
        <v>video games</v>
      </c>
      <c r="U1100">
        <f>YEAR(Table1[[#This Row],[Date Created Conversion]])</f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1">
        <f>(((J1101/60)/60)/24)+DATE(1970,1,1)+(-5/24)</f>
        <v>42107.628101851849</v>
      </c>
      <c r="L1101" s="11">
        <f>(((I1101/60)/60)/24)+DATE(1970,1,1)+(-5/24)</f>
        <v>42137.628101851849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68"/>
        <v>5.0000000000000001E-3</v>
      </c>
      <c r="R1101" s="6">
        <f t="shared" si="69"/>
        <v>25</v>
      </c>
      <c r="S1101" s="7" t="str">
        <f t="shared" si="70"/>
        <v>games</v>
      </c>
      <c r="T1101" t="str">
        <f t="shared" si="71"/>
        <v>video games</v>
      </c>
      <c r="U1101">
        <f>YEAR(Table1[[#This Row],[Date Created Conversion]])</f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1">
        <f>(((J1102/60)/60)/24)+DATE(1970,1,1)+(-5/24)</f>
        <v>42383.902442129627</v>
      </c>
      <c r="L1102" s="11">
        <f>(((I1102/60)/60)/24)+DATE(1970,1,1)+(-5/24)</f>
        <v>42413.902442129627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68"/>
        <v>2.5000000000000001E-2</v>
      </c>
      <c r="R1102" s="6">
        <f t="shared" si="69"/>
        <v>10</v>
      </c>
      <c r="S1102" s="7" t="str">
        <f t="shared" si="70"/>
        <v>games</v>
      </c>
      <c r="T1102" t="str">
        <f t="shared" si="71"/>
        <v>video games</v>
      </c>
      <c r="U1102">
        <f>YEAR(Table1[[#This Row],[Date Created Conversion]])</f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1">
        <f>(((J1103/60)/60)/24)+DATE(1970,1,1)+(-5/24)</f>
        <v>42538.564097222225</v>
      </c>
      <c r="L1103" s="11">
        <f>(((I1103/60)/60)/24)+DATE(1970,1,1)+(-5/24)</f>
        <v>42565.549999999996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68"/>
        <v>4.0999999999999999E-4</v>
      </c>
      <c r="R1103" s="6">
        <f t="shared" si="69"/>
        <v>6.833333333333333</v>
      </c>
      <c r="S1103" s="7" t="str">
        <f t="shared" si="70"/>
        <v>games</v>
      </c>
      <c r="T1103" t="str">
        <f t="shared" si="71"/>
        <v>video games</v>
      </c>
      <c r="U1103">
        <f>YEAR(Table1[[#This Row],[Date Created Conversion]])</f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1">
        <f>(((J1104/60)/60)/24)+DATE(1970,1,1)+(-5/24)</f>
        <v>41576.837094907409</v>
      </c>
      <c r="L1104" s="11">
        <f>(((I1104/60)/60)/24)+DATE(1970,1,1)+(-5/24)</f>
        <v>41617.040972222218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68"/>
        <v>5.3124999999999999E-2</v>
      </c>
      <c r="R1104" s="6">
        <f t="shared" si="69"/>
        <v>17.708333333333332</v>
      </c>
      <c r="S1104" s="7" t="str">
        <f t="shared" si="70"/>
        <v>games</v>
      </c>
      <c r="T1104" t="str">
        <f t="shared" si="71"/>
        <v>video games</v>
      </c>
      <c r="U1104">
        <f>YEAR(Table1[[#This Row],[Date Created Conversion]])</f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1">
        <f>(((J1105/60)/60)/24)+DATE(1970,1,1)+(-5/24)</f>
        <v>42479.013773148145</v>
      </c>
      <c r="L1105" s="11">
        <f>(((I1105/60)/60)/24)+DATE(1970,1,1)+(-5/24)</f>
        <v>42539.013773148145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68"/>
        <v>1.6199999999999999E-2</v>
      </c>
      <c r="R1105" s="6">
        <f t="shared" si="69"/>
        <v>16.2</v>
      </c>
      <c r="S1105" s="7" t="str">
        <f t="shared" si="70"/>
        <v>games</v>
      </c>
      <c r="T1105" t="str">
        <f t="shared" si="71"/>
        <v>video games</v>
      </c>
      <c r="U1105">
        <f>YEAR(Table1[[#This Row],[Date Created Conversion]])</f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1">
        <f>(((J1106/60)/60)/24)+DATE(1970,1,1)+(-5/24)</f>
        <v>41771.201631944445</v>
      </c>
      <c r="L1106" s="11">
        <f>(((I1106/60)/60)/24)+DATE(1970,1,1)+(-5/24)</f>
        <v>41801.201631944445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68"/>
        <v>4.9516666666666667E-2</v>
      </c>
      <c r="R1106" s="6">
        <f t="shared" si="69"/>
        <v>80.297297297297291</v>
      </c>
      <c r="S1106" s="7" t="str">
        <f t="shared" si="70"/>
        <v>games</v>
      </c>
      <c r="T1106" t="str">
        <f t="shared" si="71"/>
        <v>video games</v>
      </c>
      <c r="U1106">
        <f>YEAR(Table1[[#This Row],[Date Created Conversion]])</f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1">
        <f>(((J1107/60)/60)/24)+DATE(1970,1,1)+(-5/24)</f>
        <v>41691.927395833329</v>
      </c>
      <c r="L1107" s="11">
        <f>(((I1107/60)/60)/24)+DATE(1970,1,1)+(-5/24)</f>
        <v>41721.885729166665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68"/>
        <v>1.5900000000000001E-3</v>
      </c>
      <c r="R1107" s="6">
        <f t="shared" si="69"/>
        <v>71.55</v>
      </c>
      <c r="S1107" s="7" t="str">
        <f t="shared" si="70"/>
        <v>games</v>
      </c>
      <c r="T1107" t="str">
        <f t="shared" si="71"/>
        <v>video games</v>
      </c>
      <c r="U1107">
        <f>YEAR(Table1[[#This Row],[Date Created Conversion]])</f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1">
        <f>(((J1108/60)/60)/24)+DATE(1970,1,1)+(-5/24)</f>
        <v>40973.532118055555</v>
      </c>
      <c r="L1108" s="11">
        <f>(((I1108/60)/60)/24)+DATE(1970,1,1)+(-5/24)</f>
        <v>41003.490451388883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68"/>
        <v>0.41249999999999998</v>
      </c>
      <c r="R1108" s="6">
        <f t="shared" si="69"/>
        <v>23.571428571428573</v>
      </c>
      <c r="S1108" s="7" t="str">
        <f t="shared" si="70"/>
        <v>games</v>
      </c>
      <c r="T1108" t="str">
        <f t="shared" si="71"/>
        <v>video games</v>
      </c>
      <c r="U1108">
        <f>YEAR(Table1[[#This Row],[Date Created Conversion]])</f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1">
        <f>(((J1109/60)/60)/24)+DATE(1970,1,1)+(-5/24)</f>
        <v>41813.653055555551</v>
      </c>
      <c r="L1109" s="11">
        <f>(((I1109/60)/60)/24)+DATE(1970,1,1)+(-5/24)</f>
        <v>41843.653055555551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68"/>
        <v>0</v>
      </c>
      <c r="R1109" s="6" t="e">
        <f t="shared" si="69"/>
        <v>#DIV/0!</v>
      </c>
      <c r="S1109" s="7" t="str">
        <f t="shared" si="70"/>
        <v>games</v>
      </c>
      <c r="T1109" t="str">
        <f t="shared" si="71"/>
        <v>video games</v>
      </c>
      <c r="U1109">
        <f>YEAR(Table1[[#This Row],[Date Created Conversion]])</f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1">
        <f>(((J1110/60)/60)/24)+DATE(1970,1,1)+(-5/24)</f>
        <v>40952.42864583333</v>
      </c>
      <c r="L1110" s="11">
        <f>(((I1110/60)/60)/24)+DATE(1970,1,1)+(-5/24)</f>
        <v>41012.386979166666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68"/>
        <v>2.93E-2</v>
      </c>
      <c r="R1110" s="6">
        <f t="shared" si="69"/>
        <v>34.88095238095238</v>
      </c>
      <c r="S1110" s="7" t="str">
        <f t="shared" si="70"/>
        <v>games</v>
      </c>
      <c r="T1110" t="str">
        <f t="shared" si="71"/>
        <v>video games</v>
      </c>
      <c r="U1110">
        <f>YEAR(Table1[[#This Row],[Date Created Conversion]])</f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1">
        <f>(((J1111/60)/60)/24)+DATE(1970,1,1)+(-5/24)</f>
        <v>42662.543865740743</v>
      </c>
      <c r="L1111" s="11">
        <f>(((I1111/60)/60)/24)+DATE(1970,1,1)+(-5/24)</f>
        <v>42692.5855324074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68"/>
        <v>4.4999999999999997E-3</v>
      </c>
      <c r="R1111" s="6">
        <f t="shared" si="69"/>
        <v>15</v>
      </c>
      <c r="S1111" s="7" t="str">
        <f t="shared" si="70"/>
        <v>games</v>
      </c>
      <c r="T1111" t="str">
        <f t="shared" si="71"/>
        <v>video games</v>
      </c>
      <c r="U1111">
        <f>YEAR(Table1[[#This Row],[Date Created Conversion]])</f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1">
        <f>(((J1112/60)/60)/24)+DATE(1970,1,1)+(-5/24)</f>
        <v>41220.72479166666</v>
      </c>
      <c r="L1112" s="11">
        <f>(((I1112/60)/60)/24)+DATE(1970,1,1)+(-5/24)</f>
        <v>41250.72479166666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68"/>
        <v>5.1000000000000004E-3</v>
      </c>
      <c r="R1112" s="6">
        <f t="shared" si="69"/>
        <v>23.181818181818183</v>
      </c>
      <c r="S1112" s="7" t="str">
        <f t="shared" si="70"/>
        <v>games</v>
      </c>
      <c r="T1112" t="str">
        <f t="shared" si="71"/>
        <v>video games</v>
      </c>
      <c r="U1112">
        <f>YEAR(Table1[[#This Row],[Date Created Conversion]])</f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1">
        <f>(((J1113/60)/60)/24)+DATE(1970,1,1)+(-5/24)</f>
        <v>42346.995254629634</v>
      </c>
      <c r="L1113" s="11">
        <f>(((I1113/60)/60)/24)+DATE(1970,1,1)+(-5/24)</f>
        <v>42376.995254629634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68"/>
        <v>4.0000000000000002E-4</v>
      </c>
      <c r="R1113" s="6">
        <f t="shared" si="69"/>
        <v>1</v>
      </c>
      <c r="S1113" s="7" t="str">
        <f t="shared" si="70"/>
        <v>games</v>
      </c>
      <c r="T1113" t="str">
        <f t="shared" si="71"/>
        <v>video games</v>
      </c>
      <c r="U1113">
        <f>YEAR(Table1[[#This Row],[Date Created Conversion]])</f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1">
        <f>(((J1114/60)/60)/24)+DATE(1970,1,1)+(-5/24)</f>
        <v>41963.551053240742</v>
      </c>
      <c r="L1114" s="11">
        <f>(((I1114/60)/60)/24)+DATE(1970,1,1)+(-5/24)</f>
        <v>42023.145833333336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68"/>
        <v>0.35537409090909089</v>
      </c>
      <c r="R1114" s="6">
        <f t="shared" si="69"/>
        <v>100.23371794871794</v>
      </c>
      <c r="S1114" s="7" t="str">
        <f t="shared" si="70"/>
        <v>games</v>
      </c>
      <c r="T1114" t="str">
        <f t="shared" si="71"/>
        <v>video games</v>
      </c>
      <c r="U1114">
        <f>YEAR(Table1[[#This Row],[Date Created Conversion]])</f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1">
        <f>(((J1115/60)/60)/24)+DATE(1970,1,1)+(-5/24)</f>
        <v>41835.768749999996</v>
      </c>
      <c r="L1115" s="11">
        <f>(((I1115/60)/60)/24)+DATE(1970,1,1)+(-5/24)</f>
        <v>41865.768749999996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68"/>
        <v>5.0000000000000001E-3</v>
      </c>
      <c r="R1115" s="6">
        <f t="shared" si="69"/>
        <v>5</v>
      </c>
      <c r="S1115" s="7" t="str">
        <f t="shared" si="70"/>
        <v>games</v>
      </c>
      <c r="T1115" t="str">
        <f t="shared" si="71"/>
        <v>video games</v>
      </c>
      <c r="U1115">
        <f>YEAR(Table1[[#This Row],[Date Created Conversion]])</f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1">
        <f>(((J1116/60)/60)/24)+DATE(1970,1,1)+(-5/24)</f>
        <v>41526.13758101852</v>
      </c>
      <c r="L1116" s="11">
        <f>(((I1116/60)/60)/24)+DATE(1970,1,1)+(-5/24)</f>
        <v>41556.13758101852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68"/>
        <v>1.6666666666666668E-3</v>
      </c>
      <c r="R1116" s="6">
        <f t="shared" si="69"/>
        <v>3.3333333333333335</v>
      </c>
      <c r="S1116" s="7" t="str">
        <f t="shared" si="70"/>
        <v>games</v>
      </c>
      <c r="T1116" t="str">
        <f t="shared" si="71"/>
        <v>video games</v>
      </c>
      <c r="U1116">
        <f>YEAR(Table1[[#This Row],[Date Created Conversion]])</f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1">
        <f>(((J1117/60)/60)/24)+DATE(1970,1,1)+(-5/24)</f>
        <v>42429.487210648142</v>
      </c>
      <c r="L1117" s="11">
        <f>(((I1117/60)/60)/24)+DATE(1970,1,1)+(-5/24)</f>
        <v>42459.445543981477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68"/>
        <v>1.325E-3</v>
      </c>
      <c r="R1117" s="6">
        <f t="shared" si="69"/>
        <v>13.25</v>
      </c>
      <c r="S1117" s="7" t="str">
        <f t="shared" si="70"/>
        <v>games</v>
      </c>
      <c r="T1117" t="str">
        <f t="shared" si="71"/>
        <v>video games</v>
      </c>
      <c r="U1117">
        <f>YEAR(Table1[[#This Row],[Date Created Conversion]])</f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1">
        <f>(((J1118/60)/60)/24)+DATE(1970,1,1)+(-5/24)</f>
        <v>41009.638981481476</v>
      </c>
      <c r="L1118" s="11">
        <f>(((I1118/60)/60)/24)+DATE(1970,1,1)+(-5/24)</f>
        <v>41069.638981481476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68"/>
        <v>3.5704000000000004E-4</v>
      </c>
      <c r="R1118" s="6">
        <f t="shared" si="69"/>
        <v>17.852</v>
      </c>
      <c r="S1118" s="7" t="str">
        <f t="shared" si="70"/>
        <v>games</v>
      </c>
      <c r="T1118" t="str">
        <f t="shared" si="71"/>
        <v>video games</v>
      </c>
      <c r="U1118">
        <f>YEAR(Table1[[#This Row],[Date Created Conversion]])</f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1">
        <f>(((J1119/60)/60)/24)+DATE(1970,1,1)+(-5/24)</f>
        <v>42333.390196759261</v>
      </c>
      <c r="L1119" s="11">
        <f>(((I1119/60)/60)/24)+DATE(1970,1,1)+(-5/24)</f>
        <v>42363.390196759261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68"/>
        <v>8.3000000000000004E-2</v>
      </c>
      <c r="R1119" s="6">
        <f t="shared" si="69"/>
        <v>10.375</v>
      </c>
      <c r="S1119" s="7" t="str">
        <f t="shared" si="70"/>
        <v>games</v>
      </c>
      <c r="T1119" t="str">
        <f t="shared" si="71"/>
        <v>video games</v>
      </c>
      <c r="U1119">
        <f>YEAR(Table1[[#This Row],[Date Created Conversion]])</f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1">
        <f>(((J1120/60)/60)/24)+DATE(1970,1,1)+(-5/24)</f>
        <v>41703.958090277774</v>
      </c>
      <c r="L1120" s="11">
        <f>(((I1120/60)/60)/24)+DATE(1970,1,1)+(-5/24)</f>
        <v>41733.91642361111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68"/>
        <v>2.4222222222222221E-2</v>
      </c>
      <c r="R1120" s="6">
        <f t="shared" si="69"/>
        <v>36.333333333333336</v>
      </c>
      <c r="S1120" s="7" t="str">
        <f t="shared" si="70"/>
        <v>games</v>
      </c>
      <c r="T1120" t="str">
        <f t="shared" si="71"/>
        <v>video games</v>
      </c>
      <c r="U1120">
        <f>YEAR(Table1[[#This Row],[Date Created Conversion]])</f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1">
        <f>(((J1121/60)/60)/24)+DATE(1970,1,1)+(-5/24)</f>
        <v>41722.584074074075</v>
      </c>
      <c r="L1121" s="11">
        <f>(((I1121/60)/60)/24)+DATE(1970,1,1)+(-5/24)</f>
        <v>41735.584074074075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68"/>
        <v>2.3809523809523812E-3</v>
      </c>
      <c r="R1121" s="6">
        <f t="shared" si="69"/>
        <v>5</v>
      </c>
      <c r="S1121" s="7" t="str">
        <f t="shared" si="70"/>
        <v>games</v>
      </c>
      <c r="T1121" t="str">
        <f t="shared" si="71"/>
        <v>video games</v>
      </c>
      <c r="U1121">
        <f>YEAR(Table1[[#This Row],[Date Created Conversion]])</f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1">
        <f>(((J1122/60)/60)/24)+DATE(1970,1,1)+(-5/24)</f>
        <v>40799.664351851847</v>
      </c>
      <c r="L1122" s="11">
        <f>(((I1122/60)/60)/24)+DATE(1970,1,1)+(-5/24)</f>
        <v>40844.664351851847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68"/>
        <v>0</v>
      </c>
      <c r="R1122" s="6" t="e">
        <f t="shared" si="69"/>
        <v>#DIV/0!</v>
      </c>
      <c r="S1122" s="7" t="str">
        <f t="shared" si="70"/>
        <v>games</v>
      </c>
      <c r="T1122" t="str">
        <f t="shared" si="71"/>
        <v>video games</v>
      </c>
      <c r="U1122">
        <f>YEAR(Table1[[#This Row],[Date Created Conversion]])</f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1">
        <f>(((J1123/60)/60)/24)+DATE(1970,1,1)+(-5/24)</f>
        <v>42412.72587962963</v>
      </c>
      <c r="L1123" s="11">
        <f>(((I1123/60)/60)/24)+DATE(1970,1,1)+(-5/24)</f>
        <v>42442.684212962959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68"/>
        <v>1.16E-4</v>
      </c>
      <c r="R1123" s="6">
        <f t="shared" si="69"/>
        <v>5.8</v>
      </c>
      <c r="S1123" s="7" t="str">
        <f t="shared" si="70"/>
        <v>games</v>
      </c>
      <c r="T1123" t="str">
        <f t="shared" si="71"/>
        <v>video games</v>
      </c>
      <c r="U1123">
        <f>YEAR(Table1[[#This Row],[Date Created Conversion]])</f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1">
        <f>(((J1124/60)/60)/24)+DATE(1970,1,1)+(-5/24)</f>
        <v>41410.495659722219</v>
      </c>
      <c r="L1124" s="11">
        <f>(((I1124/60)/60)/24)+DATE(1970,1,1)+(-5/24)</f>
        <v>41424.495659722219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68"/>
        <v>0</v>
      </c>
      <c r="R1124" s="6" t="e">
        <f t="shared" si="69"/>
        <v>#DIV/0!</v>
      </c>
      <c r="S1124" s="7" t="str">
        <f t="shared" si="70"/>
        <v>games</v>
      </c>
      <c r="T1124" t="str">
        <f t="shared" si="71"/>
        <v>video games</v>
      </c>
      <c r="U1124">
        <f>YEAR(Table1[[#This Row],[Date Created Conversion]])</f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1">
        <f>(((J1125/60)/60)/24)+DATE(1970,1,1)+(-5/24)</f>
        <v>41718.315370370365</v>
      </c>
      <c r="L1125" s="11">
        <f>(((I1125/60)/60)/24)+DATE(1970,1,1)+(-5/24)</f>
        <v>41748.315370370365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68"/>
        <v>2.2000000000000001E-3</v>
      </c>
      <c r="R1125" s="6">
        <f t="shared" si="69"/>
        <v>3.6666666666666665</v>
      </c>
      <c r="S1125" s="7" t="str">
        <f t="shared" si="70"/>
        <v>games</v>
      </c>
      <c r="T1125" t="str">
        <f t="shared" si="71"/>
        <v>video games</v>
      </c>
      <c r="U1125">
        <f>YEAR(Table1[[#This Row],[Date Created Conversion]])</f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1">
        <f>(((J1126/60)/60)/24)+DATE(1970,1,1)+(-5/24)</f>
        <v>42094.458923611113</v>
      </c>
      <c r="L1126" s="11">
        <f>(((I1126/60)/60)/24)+DATE(1970,1,1)+(-5/24)</f>
        <v>42124.458923611113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68"/>
        <v>4.7222222222222223E-3</v>
      </c>
      <c r="R1126" s="6">
        <f t="shared" si="69"/>
        <v>60.714285714285715</v>
      </c>
      <c r="S1126" s="7" t="str">
        <f t="shared" si="70"/>
        <v>games</v>
      </c>
      <c r="T1126" t="str">
        <f t="shared" si="71"/>
        <v>mobile games</v>
      </c>
      <c r="U1126">
        <f>YEAR(Table1[[#This Row],[Date Created Conversion]])</f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1">
        <f>(((J1127/60)/60)/24)+DATE(1970,1,1)+(-5/24)</f>
        <v>42212.415856481479</v>
      </c>
      <c r="L1127" s="11">
        <f>(((I1127/60)/60)/24)+DATE(1970,1,1)+(-5/24)</f>
        <v>42272.415856481479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68"/>
        <v>0</v>
      </c>
      <c r="R1127" s="6" t="e">
        <f t="shared" si="69"/>
        <v>#DIV/0!</v>
      </c>
      <c r="S1127" s="7" t="str">
        <f t="shared" si="70"/>
        <v>games</v>
      </c>
      <c r="T1127" t="str">
        <f t="shared" si="71"/>
        <v>mobile games</v>
      </c>
      <c r="U1127">
        <f>YEAR(Table1[[#This Row],[Date Created Conversion]])</f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1">
        <f>(((J1128/60)/60)/24)+DATE(1970,1,1)+(-5/24)</f>
        <v>42535.11914351851</v>
      </c>
      <c r="L1128" s="11">
        <f>(((I1128/60)/60)/24)+DATE(1970,1,1)+(-5/24)</f>
        <v>42565.11914351851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68"/>
        <v>5.0000000000000001E-3</v>
      </c>
      <c r="R1128" s="6">
        <f t="shared" si="69"/>
        <v>5</v>
      </c>
      <c r="S1128" s="7" t="str">
        <f t="shared" si="70"/>
        <v>games</v>
      </c>
      <c r="T1128" t="str">
        <f t="shared" si="71"/>
        <v>mobile games</v>
      </c>
      <c r="U1128">
        <f>YEAR(Table1[[#This Row],[Date Created Conversion]])</f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1">
        <f>(((J1129/60)/60)/24)+DATE(1970,1,1)+(-5/24)</f>
        <v>41926.645833333328</v>
      </c>
      <c r="L1129" s="11">
        <f>(((I1129/60)/60)/24)+DATE(1970,1,1)+(-5/24)</f>
        <v>41957.687499999993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68"/>
        <v>1.6714285714285713E-2</v>
      </c>
      <c r="R1129" s="6">
        <f t="shared" si="69"/>
        <v>25.434782608695652</v>
      </c>
      <c r="S1129" s="7" t="str">
        <f t="shared" si="70"/>
        <v>games</v>
      </c>
      <c r="T1129" t="str">
        <f t="shared" si="71"/>
        <v>mobile games</v>
      </c>
      <c r="U1129">
        <f>YEAR(Table1[[#This Row],[Date Created Conversion]])</f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1">
        <f>(((J1130/60)/60)/24)+DATE(1970,1,1)+(-5/24)</f>
        <v>41828.441168981481</v>
      </c>
      <c r="L1130" s="11">
        <f>(((I1130/60)/60)/24)+DATE(1970,1,1)+(-5/24)</f>
        <v>41858.441168981481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68"/>
        <v>1E-3</v>
      </c>
      <c r="R1130" s="6">
        <f t="shared" si="69"/>
        <v>1</v>
      </c>
      <c r="S1130" s="7" t="str">
        <f t="shared" si="70"/>
        <v>games</v>
      </c>
      <c r="T1130" t="str">
        <f t="shared" si="71"/>
        <v>mobile games</v>
      </c>
      <c r="U1130">
        <f>YEAR(Table1[[#This Row],[Date Created Conversion]])</f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1">
        <f>(((J1131/60)/60)/24)+DATE(1970,1,1)+(-5/24)</f>
        <v>42496.056631944441</v>
      </c>
      <c r="L1131" s="11">
        <f>(((I1131/60)/60)/24)+DATE(1970,1,1)+(-5/24)</f>
        <v>42526.056631944441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68"/>
        <v>1.0499999999999999E-3</v>
      </c>
      <c r="R1131" s="6">
        <f t="shared" si="69"/>
        <v>10.5</v>
      </c>
      <c r="S1131" s="7" t="str">
        <f t="shared" si="70"/>
        <v>games</v>
      </c>
      <c r="T1131" t="str">
        <f t="shared" si="71"/>
        <v>mobile games</v>
      </c>
      <c r="U1131">
        <f>YEAR(Table1[[#This Row],[Date Created Conversion]])</f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1">
        <f>(((J1132/60)/60)/24)+DATE(1970,1,1)+(-5/24)</f>
        <v>41908.788194444445</v>
      </c>
      <c r="L1132" s="11">
        <f>(((I1132/60)/60)/24)+DATE(1970,1,1)+(-5/24)</f>
        <v>41968.829861111109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68"/>
        <v>2.2000000000000001E-3</v>
      </c>
      <c r="R1132" s="6">
        <f t="shared" si="69"/>
        <v>3.6666666666666665</v>
      </c>
      <c r="S1132" s="7" t="str">
        <f t="shared" si="70"/>
        <v>games</v>
      </c>
      <c r="T1132" t="str">
        <f t="shared" si="71"/>
        <v>mobile games</v>
      </c>
      <c r="U1132">
        <f>YEAR(Table1[[#This Row],[Date Created Conversion]])</f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1">
        <f>(((J1133/60)/60)/24)+DATE(1970,1,1)+(-5/24)</f>
        <v>42332.699861111112</v>
      </c>
      <c r="L1133" s="11">
        <f>(((I1133/60)/60)/24)+DATE(1970,1,1)+(-5/24)</f>
        <v>42362.699861111112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68"/>
        <v>0</v>
      </c>
      <c r="R1133" s="6" t="e">
        <f t="shared" si="69"/>
        <v>#DIV/0!</v>
      </c>
      <c r="S1133" s="7" t="str">
        <f t="shared" si="70"/>
        <v>games</v>
      </c>
      <c r="T1133" t="str">
        <f t="shared" si="71"/>
        <v>mobile games</v>
      </c>
      <c r="U1133">
        <f>YEAR(Table1[[#This Row],[Date Created Conversion]])</f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1">
        <f>(((J1134/60)/60)/24)+DATE(1970,1,1)+(-5/24)</f>
        <v>42705.907071759262</v>
      </c>
      <c r="L1134" s="11">
        <f>(((I1134/60)/60)/24)+DATE(1970,1,1)+(-5/24)</f>
        <v>42735.907071759262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68"/>
        <v>0.14380000000000001</v>
      </c>
      <c r="R1134" s="6">
        <f t="shared" si="69"/>
        <v>110.61538461538461</v>
      </c>
      <c r="S1134" s="7" t="str">
        <f t="shared" si="70"/>
        <v>games</v>
      </c>
      <c r="T1134" t="str">
        <f t="shared" si="71"/>
        <v>mobile games</v>
      </c>
      <c r="U1134">
        <f>YEAR(Table1[[#This Row],[Date Created Conversion]])</f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1">
        <f>(((J1135/60)/60)/24)+DATE(1970,1,1)+(-5/24)</f>
        <v>41821.198854166665</v>
      </c>
      <c r="L1135" s="11">
        <f>(((I1135/60)/60)/24)+DATE(1970,1,1)+(-5/24)</f>
        <v>41851.198854166665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68"/>
        <v>6.6666666666666671E-3</v>
      </c>
      <c r="R1135" s="6">
        <f t="shared" si="69"/>
        <v>20</v>
      </c>
      <c r="S1135" s="7" t="str">
        <f t="shared" si="70"/>
        <v>games</v>
      </c>
      <c r="T1135" t="str">
        <f t="shared" si="71"/>
        <v>mobile games</v>
      </c>
      <c r="U1135">
        <f>YEAR(Table1[[#This Row],[Date Created Conversion]])</f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1">
        <f>(((J1136/60)/60)/24)+DATE(1970,1,1)+(-5/24)</f>
        <v>41958.07671296296</v>
      </c>
      <c r="L1136" s="11">
        <f>(((I1136/60)/60)/24)+DATE(1970,1,1)+(-5/24)</f>
        <v>41971.981249999997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68"/>
        <v>4.0000000000000003E-5</v>
      </c>
      <c r="R1136" s="6">
        <f t="shared" si="69"/>
        <v>1</v>
      </c>
      <c r="S1136" s="7" t="str">
        <f t="shared" si="70"/>
        <v>games</v>
      </c>
      <c r="T1136" t="str">
        <f t="shared" si="71"/>
        <v>mobile games</v>
      </c>
      <c r="U1136">
        <f>YEAR(Table1[[#This Row],[Date Created Conversion]])</f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1">
        <f>(((J1137/60)/60)/24)+DATE(1970,1,1)+(-5/24)</f>
        <v>42558.781180555547</v>
      </c>
      <c r="L1137" s="11">
        <f>(((I1137/60)/60)/24)+DATE(1970,1,1)+(-5/24)</f>
        <v>42588.781180555547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68"/>
        <v>0.05</v>
      </c>
      <c r="R1137" s="6">
        <f t="shared" si="69"/>
        <v>50</v>
      </c>
      <c r="S1137" s="7" t="str">
        <f t="shared" si="70"/>
        <v>games</v>
      </c>
      <c r="T1137" t="str">
        <f t="shared" si="71"/>
        <v>mobile games</v>
      </c>
      <c r="U1137">
        <f>YEAR(Table1[[#This Row],[Date Created Conversion]])</f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1">
        <f>(((J1138/60)/60)/24)+DATE(1970,1,1)+(-5/24)</f>
        <v>42327.463298611103</v>
      </c>
      <c r="L1138" s="11">
        <f>(((I1138/60)/60)/24)+DATE(1970,1,1)+(-5/24)</f>
        <v>42357.463298611103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68"/>
        <v>6.4439140811455853E-2</v>
      </c>
      <c r="R1138" s="6">
        <f t="shared" si="69"/>
        <v>45</v>
      </c>
      <c r="S1138" s="7" t="str">
        <f t="shared" si="70"/>
        <v>games</v>
      </c>
      <c r="T1138" t="str">
        <f t="shared" si="71"/>
        <v>mobile games</v>
      </c>
      <c r="U1138">
        <f>YEAR(Table1[[#This Row],[Date Created Conversion]])</f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1">
        <f>(((J1139/60)/60)/24)+DATE(1970,1,1)+(-5/24)</f>
        <v>42453.611354166664</v>
      </c>
      <c r="L1139" s="11">
        <f>(((I1139/60)/60)/24)+DATE(1970,1,1)+(-5/24)</f>
        <v>42483.611354166664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68"/>
        <v>0.39500000000000002</v>
      </c>
      <c r="R1139" s="6">
        <f t="shared" si="69"/>
        <v>253.2051282051282</v>
      </c>
      <c r="S1139" s="7" t="str">
        <f t="shared" si="70"/>
        <v>games</v>
      </c>
      <c r="T1139" t="str">
        <f t="shared" si="71"/>
        <v>mobile games</v>
      </c>
      <c r="U1139">
        <f>YEAR(Table1[[#This Row],[Date Created Conversion]])</f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1">
        <f>(((J1140/60)/60)/24)+DATE(1970,1,1)+(-5/24)</f>
        <v>42736.698275462964</v>
      </c>
      <c r="L1140" s="11">
        <f>(((I1140/60)/60)/24)+DATE(1970,1,1)+(-5/24)</f>
        <v>42756.698275462964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68"/>
        <v>3.5714285714285713E-3</v>
      </c>
      <c r="R1140" s="6">
        <f t="shared" si="69"/>
        <v>31.25</v>
      </c>
      <c r="S1140" s="7" t="str">
        <f t="shared" si="70"/>
        <v>games</v>
      </c>
      <c r="T1140" t="str">
        <f t="shared" si="71"/>
        <v>mobile games</v>
      </c>
      <c r="U1140">
        <f>YEAR(Table1[[#This Row],[Date Created Conversion]])</f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1">
        <f>(((J1141/60)/60)/24)+DATE(1970,1,1)+(-5/24)</f>
        <v>41975.139189814807</v>
      </c>
      <c r="L1141" s="11">
        <f>(((I1141/60)/60)/24)+DATE(1970,1,1)+(-5/24)</f>
        <v>42005.139189814807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68"/>
        <v>6.2500000000000001E-4</v>
      </c>
      <c r="R1141" s="6">
        <f t="shared" si="69"/>
        <v>5</v>
      </c>
      <c r="S1141" s="7" t="str">
        <f t="shared" si="70"/>
        <v>games</v>
      </c>
      <c r="T1141" t="str">
        <f t="shared" si="71"/>
        <v>mobile games</v>
      </c>
      <c r="U1141">
        <f>YEAR(Table1[[#This Row],[Date Created Conversion]])</f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1">
        <f>(((J1142/60)/60)/24)+DATE(1970,1,1)+(-5/24)</f>
        <v>42192.253715277773</v>
      </c>
      <c r="L1142" s="11">
        <f>(((I1142/60)/60)/24)+DATE(1970,1,1)+(-5/24)</f>
        <v>42222.253715277773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68"/>
        <v>0</v>
      </c>
      <c r="R1142" s="6" t="e">
        <f t="shared" si="69"/>
        <v>#DIV/0!</v>
      </c>
      <c r="S1142" s="7" t="str">
        <f t="shared" si="70"/>
        <v>games</v>
      </c>
      <c r="T1142" t="str">
        <f t="shared" si="71"/>
        <v>mobile games</v>
      </c>
      <c r="U1142">
        <f>YEAR(Table1[[#This Row],[Date Created Conversion]])</f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1">
        <f>(((J1143/60)/60)/24)+DATE(1970,1,1)+(-5/24)</f>
        <v>42164.491319444445</v>
      </c>
      <c r="L1143" s="11">
        <f>(((I1143/60)/60)/24)+DATE(1970,1,1)+(-5/24)</f>
        <v>42194.491319444445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68"/>
        <v>0</v>
      </c>
      <c r="R1143" s="6" t="e">
        <f t="shared" si="69"/>
        <v>#DIV/0!</v>
      </c>
      <c r="S1143" s="7" t="str">
        <f t="shared" si="70"/>
        <v>games</v>
      </c>
      <c r="T1143" t="str">
        <f t="shared" si="71"/>
        <v>mobile games</v>
      </c>
      <c r="U1143">
        <f>YEAR(Table1[[#This Row],[Date Created Conversion]])</f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1">
        <f>(((J1144/60)/60)/24)+DATE(1970,1,1)+(-5/24)</f>
        <v>42021.797766203708</v>
      </c>
      <c r="L1144" s="11">
        <f>(((I1144/60)/60)/24)+DATE(1970,1,1)+(-5/24)</f>
        <v>42051.797766203708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68"/>
        <v>0</v>
      </c>
      <c r="R1144" s="6" t="e">
        <f t="shared" si="69"/>
        <v>#DIV/0!</v>
      </c>
      <c r="S1144" s="7" t="str">
        <f t="shared" si="70"/>
        <v>games</v>
      </c>
      <c r="T1144" t="str">
        <f t="shared" si="71"/>
        <v>mobile games</v>
      </c>
      <c r="U1144">
        <f>YEAR(Table1[[#This Row],[Date Created Conversion]])</f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1">
        <f>(((J1145/60)/60)/24)+DATE(1970,1,1)+(-5/24)</f>
        <v>42324.985254629624</v>
      </c>
      <c r="L1145" s="11">
        <f>(((I1145/60)/60)/24)+DATE(1970,1,1)+(-5/24)</f>
        <v>42354.985254629624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68"/>
        <v>4.1333333333333335E-3</v>
      </c>
      <c r="R1145" s="6">
        <f t="shared" si="69"/>
        <v>23.25</v>
      </c>
      <c r="S1145" s="7" t="str">
        <f t="shared" si="70"/>
        <v>games</v>
      </c>
      <c r="T1145" t="str">
        <f t="shared" si="71"/>
        <v>mobile games</v>
      </c>
      <c r="U1145">
        <f>YEAR(Table1[[#This Row],[Date Created Conversion]])</f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1">
        <f>(((J1146/60)/60)/24)+DATE(1970,1,1)+(-5/24)</f>
        <v>42092.973611111105</v>
      </c>
      <c r="L1146" s="11">
        <f>(((I1146/60)/60)/24)+DATE(1970,1,1)+(-5/24)</f>
        <v>42122.973611111105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68"/>
        <v>0</v>
      </c>
      <c r="R1146" s="6" t="e">
        <f t="shared" si="69"/>
        <v>#DIV/0!</v>
      </c>
      <c r="S1146" s="7" t="str">
        <f t="shared" si="70"/>
        <v>food</v>
      </c>
      <c r="T1146" t="str">
        <f t="shared" si="71"/>
        <v>food trucks</v>
      </c>
      <c r="U1146">
        <f>YEAR(Table1[[#This Row],[Date Created Conversion]])</f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1">
        <f>(((J1147/60)/60)/24)+DATE(1970,1,1)+(-5/24)</f>
        <v>41854.539259259262</v>
      </c>
      <c r="L1147" s="11">
        <f>(((I1147/60)/60)/24)+DATE(1970,1,1)+(-5/24)</f>
        <v>41914.539259259262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68"/>
        <v>1.25E-3</v>
      </c>
      <c r="R1147" s="6">
        <f t="shared" si="69"/>
        <v>100</v>
      </c>
      <c r="S1147" s="7" t="str">
        <f t="shared" si="70"/>
        <v>food</v>
      </c>
      <c r="T1147" t="str">
        <f t="shared" si="71"/>
        <v>food trucks</v>
      </c>
      <c r="U1147">
        <f>YEAR(Table1[[#This Row],[Date Created Conversion]])</f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1">
        <f>(((J1148/60)/60)/24)+DATE(1970,1,1)+(-5/24)</f>
        <v>41723.745057870365</v>
      </c>
      <c r="L1148" s="11">
        <f>(((I1148/60)/60)/24)+DATE(1970,1,1)+(-5/24)</f>
        <v>41761.745057870365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68"/>
        <v>8.8333333333333333E-2</v>
      </c>
      <c r="R1148" s="6">
        <f t="shared" si="69"/>
        <v>44.166666666666664</v>
      </c>
      <c r="S1148" s="7" t="str">
        <f t="shared" si="70"/>
        <v>food</v>
      </c>
      <c r="T1148" t="str">
        <f t="shared" si="71"/>
        <v>food trucks</v>
      </c>
      <c r="U1148">
        <f>YEAR(Table1[[#This Row],[Date Created Conversion]])</f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1">
        <f>(((J1149/60)/60)/24)+DATE(1970,1,1)+(-5/24)</f>
        <v>41871.763692129629</v>
      </c>
      <c r="L1149" s="11">
        <f>(((I1149/60)/60)/24)+DATE(1970,1,1)+(-5/24)</f>
        <v>41931.763692129629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68"/>
        <v>0</v>
      </c>
      <c r="R1149" s="6" t="e">
        <f t="shared" si="69"/>
        <v>#DIV/0!</v>
      </c>
      <c r="S1149" s="7" t="str">
        <f t="shared" si="70"/>
        <v>food</v>
      </c>
      <c r="T1149" t="str">
        <f t="shared" si="71"/>
        <v>food trucks</v>
      </c>
      <c r="U1149">
        <f>YEAR(Table1[[#This Row],[Date Created Conversion]])</f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1">
        <f>(((J1150/60)/60)/24)+DATE(1970,1,1)+(-5/24)</f>
        <v>42674.962743055548</v>
      </c>
      <c r="L1150" s="11">
        <f>(((I1150/60)/60)/24)+DATE(1970,1,1)+(-5/24)</f>
        <v>42705.00440972222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68"/>
        <v>4.8666666666666667E-3</v>
      </c>
      <c r="R1150" s="6">
        <f t="shared" si="69"/>
        <v>24.333333333333332</v>
      </c>
      <c r="S1150" s="7" t="str">
        <f t="shared" si="70"/>
        <v>food</v>
      </c>
      <c r="T1150" t="str">
        <f t="shared" si="71"/>
        <v>food trucks</v>
      </c>
      <c r="U1150">
        <f>YEAR(Table1[[#This Row],[Date Created Conversion]])</f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1">
        <f>(((J1151/60)/60)/24)+DATE(1970,1,1)+(-5/24)</f>
        <v>42507.501921296294</v>
      </c>
      <c r="L1151" s="11">
        <f>(((I1151/60)/60)/24)+DATE(1970,1,1)+(-5/24)</f>
        <v>42537.501921296294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68"/>
        <v>1.5E-3</v>
      </c>
      <c r="R1151" s="6">
        <f t="shared" si="69"/>
        <v>37.5</v>
      </c>
      <c r="S1151" s="7" t="str">
        <f t="shared" si="70"/>
        <v>food</v>
      </c>
      <c r="T1151" t="str">
        <f t="shared" si="71"/>
        <v>food trucks</v>
      </c>
      <c r="U1151">
        <f>YEAR(Table1[[#This Row],[Date Created Conversion]])</f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1">
        <f>(((J1152/60)/60)/24)+DATE(1970,1,1)+(-5/24)</f>
        <v>42317.74623842592</v>
      </c>
      <c r="L1152" s="11">
        <f>(((I1152/60)/60)/24)+DATE(1970,1,1)+(-5/24)</f>
        <v>42377.74623842592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68"/>
        <v>0.1008</v>
      </c>
      <c r="R1152" s="6">
        <f t="shared" si="69"/>
        <v>42</v>
      </c>
      <c r="S1152" s="7" t="str">
        <f t="shared" si="70"/>
        <v>food</v>
      </c>
      <c r="T1152" t="str">
        <f t="shared" si="71"/>
        <v>food trucks</v>
      </c>
      <c r="U1152">
        <f>YEAR(Table1[[#This Row],[Date Created Conversion]])</f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1">
        <f>(((J1153/60)/60)/24)+DATE(1970,1,1)+(-5/24)</f>
        <v>42223.894247685181</v>
      </c>
      <c r="L1153" s="11">
        <f>(((I1153/60)/60)/24)+DATE(1970,1,1)+(-5/24)</f>
        <v>42253.894247685181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68"/>
        <v>0</v>
      </c>
      <c r="R1153" s="6" t="e">
        <f t="shared" si="69"/>
        <v>#DIV/0!</v>
      </c>
      <c r="S1153" s="7" t="str">
        <f t="shared" si="70"/>
        <v>food</v>
      </c>
      <c r="T1153" t="str">
        <f t="shared" si="71"/>
        <v>food trucks</v>
      </c>
      <c r="U1153">
        <f>YEAR(Table1[[#This Row],[Date Created Conversion]])</f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1">
        <f>(((J1154/60)/60)/24)+DATE(1970,1,1)+(-5/24)</f>
        <v>42109.501296296294</v>
      </c>
      <c r="L1154" s="11">
        <f>(((I1154/60)/60)/24)+DATE(1970,1,1)+(-5/24)</f>
        <v>42139.501296296294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68"/>
        <v>5.6937500000000002E-2</v>
      </c>
      <c r="R1154" s="6">
        <f t="shared" si="69"/>
        <v>60.733333333333334</v>
      </c>
      <c r="S1154" s="7" t="str">
        <f t="shared" si="70"/>
        <v>food</v>
      </c>
      <c r="T1154" t="str">
        <f t="shared" si="71"/>
        <v>food trucks</v>
      </c>
      <c r="U1154">
        <f>YEAR(Table1[[#This Row],[Date Created Conversion]])</f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1">
        <f>(((J1155/60)/60)/24)+DATE(1970,1,1)+(-5/24)</f>
        <v>42143.505844907406</v>
      </c>
      <c r="L1155" s="11">
        <f>(((I1155/60)/60)/24)+DATE(1970,1,1)+(-5/24)</f>
        <v>42173.505844907406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72">E1155/D1155</f>
        <v>6.2500000000000003E-3</v>
      </c>
      <c r="R1155" s="6">
        <f t="shared" ref="R1155:R1218" si="73">E1155/N1155</f>
        <v>50</v>
      </c>
      <c r="S1155" s="7" t="str">
        <f t="shared" ref="S1155:S1218" si="74">LEFT(P1155, SEARCH("/",P1155,1)-1)</f>
        <v>food</v>
      </c>
      <c r="T1155" t="str">
        <f t="shared" ref="T1155:T1218" si="75">RIGHT(P1155,LEN(P1155)-SEARCH("/",P1155,1))</f>
        <v>food trucks</v>
      </c>
      <c r="U1155">
        <f>YEAR(Table1[[#This Row],[Date Created Conversion]])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1">
        <f>(((J1156/60)/60)/24)+DATE(1970,1,1)+(-5/24)</f>
        <v>42222.900532407402</v>
      </c>
      <c r="L1156" s="11">
        <f>(((I1156/60)/60)/24)+DATE(1970,1,1)+(-5/24)</f>
        <v>42252.900532407402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2"/>
        <v>6.5000000000000002E-2</v>
      </c>
      <c r="R1156" s="6">
        <f t="shared" si="73"/>
        <v>108.33333333333333</v>
      </c>
      <c r="S1156" s="7" t="str">
        <f t="shared" si="74"/>
        <v>food</v>
      </c>
      <c r="T1156" t="str">
        <f t="shared" si="75"/>
        <v>food trucks</v>
      </c>
      <c r="U1156">
        <f>YEAR(Table1[[#This Row],[Date Created Conversion]])</f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1">
        <f>(((J1157/60)/60)/24)+DATE(1970,1,1)+(-5/24)</f>
        <v>41835.555648148147</v>
      </c>
      <c r="L1157" s="11">
        <f>(((I1157/60)/60)/24)+DATE(1970,1,1)+(-5/24)</f>
        <v>41865.555648148147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2"/>
        <v>7.5199999999999998E-3</v>
      </c>
      <c r="R1157" s="6">
        <f t="shared" si="73"/>
        <v>23.5</v>
      </c>
      <c r="S1157" s="7" t="str">
        <f t="shared" si="74"/>
        <v>food</v>
      </c>
      <c r="T1157" t="str">
        <f t="shared" si="75"/>
        <v>food trucks</v>
      </c>
      <c r="U1157">
        <f>YEAR(Table1[[#This Row],[Date Created Conversion]])</f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1">
        <f>(((J1158/60)/60)/24)+DATE(1970,1,1)+(-5/24)</f>
        <v>42028.862986111104</v>
      </c>
      <c r="L1158" s="11">
        <f>(((I1158/60)/60)/24)+DATE(1970,1,1)+(-5/24)</f>
        <v>42058.862986111104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2"/>
        <v>0</v>
      </c>
      <c r="R1158" s="6" t="e">
        <f t="shared" si="73"/>
        <v>#DIV/0!</v>
      </c>
      <c r="S1158" s="7" t="str">
        <f t="shared" si="74"/>
        <v>food</v>
      </c>
      <c r="T1158" t="str">
        <f t="shared" si="75"/>
        <v>food trucks</v>
      </c>
      <c r="U1158">
        <f>YEAR(Table1[[#This Row],[Date Created Conversion]])</f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1">
        <f>(((J1159/60)/60)/24)+DATE(1970,1,1)+(-5/24)</f>
        <v>41918.419907407406</v>
      </c>
      <c r="L1159" s="11">
        <f>(((I1159/60)/60)/24)+DATE(1970,1,1)+(-5/24)</f>
        <v>41978.461574074077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2"/>
        <v>1.5100000000000001E-2</v>
      </c>
      <c r="R1159" s="6">
        <f t="shared" si="73"/>
        <v>50.333333333333336</v>
      </c>
      <c r="S1159" s="7" t="str">
        <f t="shared" si="74"/>
        <v>food</v>
      </c>
      <c r="T1159" t="str">
        <f t="shared" si="75"/>
        <v>food trucks</v>
      </c>
      <c r="U1159">
        <f>YEAR(Table1[[#This Row],[Date Created Conversion]])</f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1">
        <f>(((J1160/60)/60)/24)+DATE(1970,1,1)+(-5/24)</f>
        <v>41951.883425925924</v>
      </c>
      <c r="L1160" s="11">
        <f>(((I1160/60)/60)/24)+DATE(1970,1,1)+(-5/24)</f>
        <v>41981.883425925924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2"/>
        <v>4.6666666666666671E-3</v>
      </c>
      <c r="R1160" s="6">
        <f t="shared" si="73"/>
        <v>11.666666666666666</v>
      </c>
      <c r="S1160" s="7" t="str">
        <f t="shared" si="74"/>
        <v>food</v>
      </c>
      <c r="T1160" t="str">
        <f t="shared" si="75"/>
        <v>food trucks</v>
      </c>
      <c r="U1160">
        <f>YEAR(Table1[[#This Row],[Date Created Conversion]])</f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1">
        <f>(((J1161/60)/60)/24)+DATE(1970,1,1)+(-5/24)</f>
        <v>42154.518113425926</v>
      </c>
      <c r="L1161" s="11">
        <f>(((I1161/60)/60)/24)+DATE(1970,1,1)+(-5/24)</f>
        <v>42185.447916666664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2"/>
        <v>0</v>
      </c>
      <c r="R1161" s="6" t="e">
        <f t="shared" si="73"/>
        <v>#DIV/0!</v>
      </c>
      <c r="S1161" s="7" t="str">
        <f t="shared" si="74"/>
        <v>food</v>
      </c>
      <c r="T1161" t="str">
        <f t="shared" si="75"/>
        <v>food trucks</v>
      </c>
      <c r="U1161">
        <f>YEAR(Table1[[#This Row],[Date Created Conversion]])</f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1">
        <f>(((J1162/60)/60)/24)+DATE(1970,1,1)+(-5/24)</f>
        <v>42060.946597222217</v>
      </c>
      <c r="L1162" s="11">
        <f>(((I1162/60)/60)/24)+DATE(1970,1,1)+(-5/24)</f>
        <v>42090.90493055556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72"/>
        <v>3.85E-2</v>
      </c>
      <c r="R1162" s="6">
        <f t="shared" si="73"/>
        <v>60.789473684210527</v>
      </c>
      <c r="S1162" s="7" t="str">
        <f t="shared" si="74"/>
        <v>food</v>
      </c>
      <c r="T1162" t="str">
        <f t="shared" si="75"/>
        <v>food trucks</v>
      </c>
      <c r="U1162">
        <f>YEAR(Table1[[#This Row],[Date Created Conversion]])</f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1">
        <f>(((J1163/60)/60)/24)+DATE(1970,1,1)+(-5/24)</f>
        <v>42122.421168981477</v>
      </c>
      <c r="L1163" s="11">
        <f>(((I1163/60)/60)/24)+DATE(1970,1,1)+(-5/24)</f>
        <v>42143.421168981477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2"/>
        <v>0</v>
      </c>
      <c r="R1163" s="6" t="e">
        <f t="shared" si="73"/>
        <v>#DIV/0!</v>
      </c>
      <c r="S1163" s="7" t="str">
        <f t="shared" si="74"/>
        <v>food</v>
      </c>
      <c r="T1163" t="str">
        <f t="shared" si="75"/>
        <v>food trucks</v>
      </c>
      <c r="U1163">
        <f>YEAR(Table1[[#This Row],[Date Created Conversion]])</f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1">
        <f>(((J1164/60)/60)/24)+DATE(1970,1,1)+(-5/24)</f>
        <v>41876.475277777776</v>
      </c>
      <c r="L1164" s="11">
        <f>(((I1164/60)/60)/24)+DATE(1970,1,1)+(-5/24)</f>
        <v>41907.475277777776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2"/>
        <v>5.8333333333333338E-4</v>
      </c>
      <c r="R1164" s="6">
        <f t="shared" si="73"/>
        <v>17.5</v>
      </c>
      <c r="S1164" s="7" t="str">
        <f t="shared" si="74"/>
        <v>food</v>
      </c>
      <c r="T1164" t="str">
        <f t="shared" si="75"/>
        <v>food trucks</v>
      </c>
      <c r="U1164">
        <f>YEAR(Table1[[#This Row],[Date Created Conversion]])</f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1">
        <f>(((J1165/60)/60)/24)+DATE(1970,1,1)+(-5/24)</f>
        <v>41830.515277777777</v>
      </c>
      <c r="L1165" s="11">
        <f>(((I1165/60)/60)/24)+DATE(1970,1,1)+(-5/24)</f>
        <v>41860.515277777777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2"/>
        <v>0</v>
      </c>
      <c r="R1165" s="6" t="e">
        <f t="shared" si="73"/>
        <v>#DIV/0!</v>
      </c>
      <c r="S1165" s="7" t="str">
        <f t="shared" si="74"/>
        <v>food</v>
      </c>
      <c r="T1165" t="str">
        <f t="shared" si="75"/>
        <v>food trucks</v>
      </c>
      <c r="U1165">
        <f>YEAR(Table1[[#This Row],[Date Created Conversion]])</f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1">
        <f>(((J1166/60)/60)/24)+DATE(1970,1,1)+(-5/24)</f>
        <v>42509.51599537037</v>
      </c>
      <c r="L1166" s="11">
        <f>(((I1166/60)/60)/24)+DATE(1970,1,1)+(-5/24)</f>
        <v>42539.51599537037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2"/>
        <v>0</v>
      </c>
      <c r="R1166" s="6" t="e">
        <f t="shared" si="73"/>
        <v>#DIV/0!</v>
      </c>
      <c r="S1166" s="7" t="str">
        <f t="shared" si="74"/>
        <v>food</v>
      </c>
      <c r="T1166" t="str">
        <f t="shared" si="75"/>
        <v>food trucks</v>
      </c>
      <c r="U1166">
        <f>YEAR(Table1[[#This Row],[Date Created Conversion]])</f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1">
        <f>(((J1167/60)/60)/24)+DATE(1970,1,1)+(-5/24)</f>
        <v>41792.006134259253</v>
      </c>
      <c r="L1167" s="11">
        <f>(((I1167/60)/60)/24)+DATE(1970,1,1)+(-5/24)</f>
        <v>41826.006134259253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2"/>
        <v>0.20705000000000001</v>
      </c>
      <c r="R1167" s="6">
        <f t="shared" si="73"/>
        <v>82.82</v>
      </c>
      <c r="S1167" s="7" t="str">
        <f t="shared" si="74"/>
        <v>food</v>
      </c>
      <c r="T1167" t="str">
        <f t="shared" si="75"/>
        <v>food trucks</v>
      </c>
      <c r="U1167">
        <f>YEAR(Table1[[#This Row],[Date Created Conversion]])</f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1">
        <f>(((J1168/60)/60)/24)+DATE(1970,1,1)+(-5/24)</f>
        <v>42150.277106481481</v>
      </c>
      <c r="L1168" s="11">
        <f>(((I1168/60)/60)/24)+DATE(1970,1,1)+(-5/24)</f>
        <v>42180.958333333336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2"/>
        <v>0.19139999999999999</v>
      </c>
      <c r="R1168" s="6">
        <f t="shared" si="73"/>
        <v>358.875</v>
      </c>
      <c r="S1168" s="7" t="str">
        <f t="shared" si="74"/>
        <v>food</v>
      </c>
      <c r="T1168" t="str">
        <f t="shared" si="75"/>
        <v>food trucks</v>
      </c>
      <c r="U1168">
        <f>YEAR(Table1[[#This Row],[Date Created Conversion]])</f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1">
        <f>(((J1169/60)/60)/24)+DATE(1970,1,1)+(-5/24)</f>
        <v>41863.526562499996</v>
      </c>
      <c r="L1169" s="11">
        <f>(((I1169/60)/60)/24)+DATE(1970,1,1)+(-5/24)</f>
        <v>41894.526562499996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2"/>
        <v>1.6316666666666667E-2</v>
      </c>
      <c r="R1169" s="6">
        <f t="shared" si="73"/>
        <v>61.1875</v>
      </c>
      <c r="S1169" s="7" t="str">
        <f t="shared" si="74"/>
        <v>food</v>
      </c>
      <c r="T1169" t="str">
        <f t="shared" si="75"/>
        <v>food trucks</v>
      </c>
      <c r="U1169">
        <f>YEAR(Table1[[#This Row],[Date Created Conversion]])</f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1">
        <f>(((J1170/60)/60)/24)+DATE(1970,1,1)+(-5/24)</f>
        <v>42604.845659722218</v>
      </c>
      <c r="L1170" s="11">
        <f>(((I1170/60)/60)/24)+DATE(1970,1,1)+(-5/24)</f>
        <v>42634.845659722218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2"/>
        <v>5.6666666666666664E-2</v>
      </c>
      <c r="R1170" s="6">
        <f t="shared" si="73"/>
        <v>340</v>
      </c>
      <c r="S1170" s="7" t="str">
        <f t="shared" si="74"/>
        <v>food</v>
      </c>
      <c r="T1170" t="str">
        <f t="shared" si="75"/>
        <v>food trucks</v>
      </c>
      <c r="U1170">
        <f>YEAR(Table1[[#This Row],[Date Created Conversion]])</f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1">
        <f>(((J1171/60)/60)/24)+DATE(1970,1,1)+(-5/24)</f>
        <v>42027.145405092589</v>
      </c>
      <c r="L1171" s="11">
        <f>(((I1171/60)/60)/24)+DATE(1970,1,1)+(-5/24)</f>
        <v>42057.145405092589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2"/>
        <v>1.6999999999999999E-3</v>
      </c>
      <c r="R1171" s="6">
        <f t="shared" si="73"/>
        <v>5.666666666666667</v>
      </c>
      <c r="S1171" s="7" t="str">
        <f t="shared" si="74"/>
        <v>food</v>
      </c>
      <c r="T1171" t="str">
        <f t="shared" si="75"/>
        <v>food trucks</v>
      </c>
      <c r="U1171">
        <f>YEAR(Table1[[#This Row],[Date Created Conversion]])</f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1">
        <f>(((J1172/60)/60)/24)+DATE(1970,1,1)+(-5/24)</f>
        <v>42124.684849537036</v>
      </c>
      <c r="L1172" s="11">
        <f>(((I1172/60)/60)/24)+DATE(1970,1,1)+(-5/24)</f>
        <v>42154.684849537036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2"/>
        <v>4.0000000000000001E-3</v>
      </c>
      <c r="R1172" s="6">
        <f t="shared" si="73"/>
        <v>50</v>
      </c>
      <c r="S1172" s="7" t="str">
        <f t="shared" si="74"/>
        <v>food</v>
      </c>
      <c r="T1172" t="str">
        <f t="shared" si="75"/>
        <v>food trucks</v>
      </c>
      <c r="U1172">
        <f>YEAR(Table1[[#This Row],[Date Created Conversion]])</f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1">
        <f>(((J1173/60)/60)/24)+DATE(1970,1,1)+(-5/24)</f>
        <v>41938.596377314811</v>
      </c>
      <c r="L1173" s="11">
        <f>(((I1173/60)/60)/24)+DATE(1970,1,1)+(-5/24)</f>
        <v>41956.638043981475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2"/>
        <v>1E-3</v>
      </c>
      <c r="R1173" s="6">
        <f t="shared" si="73"/>
        <v>25</v>
      </c>
      <c r="S1173" s="7" t="str">
        <f t="shared" si="74"/>
        <v>food</v>
      </c>
      <c r="T1173" t="str">
        <f t="shared" si="75"/>
        <v>food trucks</v>
      </c>
      <c r="U1173">
        <f>YEAR(Table1[[#This Row],[Date Created Conversion]])</f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1">
        <f>(((J1174/60)/60)/24)+DATE(1970,1,1)+(-5/24)</f>
        <v>41841.473981481482</v>
      </c>
      <c r="L1174" s="11">
        <f>(((I1174/60)/60)/24)+DATE(1970,1,1)+(-5/24)</f>
        <v>41871.473981481482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2"/>
        <v>0</v>
      </c>
      <c r="R1174" s="6" t="e">
        <f t="shared" si="73"/>
        <v>#DIV/0!</v>
      </c>
      <c r="S1174" s="7" t="str">
        <f t="shared" si="74"/>
        <v>food</v>
      </c>
      <c r="T1174" t="str">
        <f t="shared" si="75"/>
        <v>food trucks</v>
      </c>
      <c r="U1174">
        <f>YEAR(Table1[[#This Row],[Date Created Conversion]])</f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1">
        <f>(((J1175/60)/60)/24)+DATE(1970,1,1)+(-5/24)</f>
        <v>42183.97751157407</v>
      </c>
      <c r="L1175" s="11">
        <f>(((I1175/60)/60)/24)+DATE(1970,1,1)+(-5/24)</f>
        <v>42218.97751157407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2"/>
        <v>2.4000000000000001E-4</v>
      </c>
      <c r="R1175" s="6">
        <f t="shared" si="73"/>
        <v>30</v>
      </c>
      <c r="S1175" s="7" t="str">
        <f t="shared" si="74"/>
        <v>food</v>
      </c>
      <c r="T1175" t="str">
        <f t="shared" si="75"/>
        <v>food trucks</v>
      </c>
      <c r="U1175">
        <f>YEAR(Table1[[#This Row],[Date Created Conversion]])</f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1">
        <f>(((J1176/60)/60)/24)+DATE(1970,1,1)+(-5/24)</f>
        <v>42468.633414351854</v>
      </c>
      <c r="L1176" s="11">
        <f>(((I1176/60)/60)/24)+DATE(1970,1,1)+(-5/24)</f>
        <v>42498.633414351854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2"/>
        <v>5.906666666666667E-2</v>
      </c>
      <c r="R1176" s="6">
        <f t="shared" si="73"/>
        <v>46.631578947368418</v>
      </c>
      <c r="S1176" s="7" t="str">
        <f t="shared" si="74"/>
        <v>food</v>
      </c>
      <c r="T1176" t="str">
        <f t="shared" si="75"/>
        <v>food trucks</v>
      </c>
      <c r="U1176">
        <f>YEAR(Table1[[#This Row],[Date Created Conversion]])</f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1">
        <f>(((J1177/60)/60)/24)+DATE(1970,1,1)+(-5/24)</f>
        <v>42170.520127314812</v>
      </c>
      <c r="L1177" s="11">
        <f>(((I1177/60)/60)/24)+DATE(1970,1,1)+(-5/24)</f>
        <v>42200.520127314812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2"/>
        <v>2.9250000000000002E-2</v>
      </c>
      <c r="R1177" s="6">
        <f t="shared" si="73"/>
        <v>65</v>
      </c>
      <c r="S1177" s="7" t="str">
        <f t="shared" si="74"/>
        <v>food</v>
      </c>
      <c r="T1177" t="str">
        <f t="shared" si="75"/>
        <v>food trucks</v>
      </c>
      <c r="U1177">
        <f>YEAR(Table1[[#This Row],[Date Created Conversion]])</f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1">
        <f>(((J1178/60)/60)/24)+DATE(1970,1,1)+(-5/24)</f>
        <v>42745.811319444438</v>
      </c>
      <c r="L1178" s="11">
        <f>(((I1178/60)/60)/24)+DATE(1970,1,1)+(-5/24)</f>
        <v>42800.333333333336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2"/>
        <v>5.7142857142857142E-5</v>
      </c>
      <c r="R1178" s="6">
        <f t="shared" si="73"/>
        <v>10</v>
      </c>
      <c r="S1178" s="7" t="str">
        <f t="shared" si="74"/>
        <v>food</v>
      </c>
      <c r="T1178" t="str">
        <f t="shared" si="75"/>
        <v>food trucks</v>
      </c>
      <c r="U1178">
        <f>YEAR(Table1[[#This Row],[Date Created Conversion]])</f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1">
        <f>(((J1179/60)/60)/24)+DATE(1970,1,1)+(-5/24)</f>
        <v>41897.452499999999</v>
      </c>
      <c r="L1179" s="11">
        <f>(((I1179/60)/60)/24)+DATE(1970,1,1)+(-5/24)</f>
        <v>41927.452499999999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2"/>
        <v>0</v>
      </c>
      <c r="R1179" s="6" t="e">
        <f t="shared" si="73"/>
        <v>#DIV/0!</v>
      </c>
      <c r="S1179" s="7" t="str">
        <f t="shared" si="74"/>
        <v>food</v>
      </c>
      <c r="T1179" t="str">
        <f t="shared" si="75"/>
        <v>food trucks</v>
      </c>
      <c r="U1179">
        <f>YEAR(Table1[[#This Row],[Date Created Conversion]])</f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1">
        <f>(((J1180/60)/60)/24)+DATE(1970,1,1)+(-5/24)</f>
        <v>41837.69736111111</v>
      </c>
      <c r="L1180" s="11">
        <f>(((I1180/60)/60)/24)+DATE(1970,1,1)+(-5/24)</f>
        <v>41867.69736111111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2"/>
        <v>6.666666666666667E-5</v>
      </c>
      <c r="R1180" s="6">
        <f t="shared" si="73"/>
        <v>5</v>
      </c>
      <c r="S1180" s="7" t="str">
        <f t="shared" si="74"/>
        <v>food</v>
      </c>
      <c r="T1180" t="str">
        <f t="shared" si="75"/>
        <v>food trucks</v>
      </c>
      <c r="U1180">
        <f>YEAR(Table1[[#This Row],[Date Created Conversion]])</f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1">
        <f>(((J1181/60)/60)/24)+DATE(1970,1,1)+(-5/24)</f>
        <v>42275.511886574073</v>
      </c>
      <c r="L1181" s="11">
        <f>(((I1181/60)/60)/24)+DATE(1970,1,1)+(-5/24)</f>
        <v>42305.511886574073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2"/>
        <v>5.3333333333333337E-2</v>
      </c>
      <c r="R1181" s="6">
        <f t="shared" si="73"/>
        <v>640</v>
      </c>
      <c r="S1181" s="7" t="str">
        <f t="shared" si="74"/>
        <v>food</v>
      </c>
      <c r="T1181" t="str">
        <f t="shared" si="75"/>
        <v>food trucks</v>
      </c>
      <c r="U1181">
        <f>YEAR(Table1[[#This Row],[Date Created Conversion]])</f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1">
        <f>(((J1182/60)/60)/24)+DATE(1970,1,1)+(-5/24)</f>
        <v>41781.598541666666</v>
      </c>
      <c r="L1182" s="11">
        <f>(((I1182/60)/60)/24)+DATE(1970,1,1)+(-5/24)</f>
        <v>41818.598541666666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2"/>
        <v>0.11749999999999999</v>
      </c>
      <c r="R1182" s="6">
        <f t="shared" si="73"/>
        <v>69.117647058823536</v>
      </c>
      <c r="S1182" s="7" t="str">
        <f t="shared" si="74"/>
        <v>food</v>
      </c>
      <c r="T1182" t="str">
        <f t="shared" si="75"/>
        <v>food trucks</v>
      </c>
      <c r="U1182">
        <f>YEAR(Table1[[#This Row],[Date Created Conversion]])</f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1">
        <f>(((J1183/60)/60)/24)+DATE(1970,1,1)+(-5/24)</f>
        <v>42034.131030092591</v>
      </c>
      <c r="L1183" s="11">
        <f>(((I1183/60)/60)/24)+DATE(1970,1,1)+(-5/24)</f>
        <v>42064.131030092591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2"/>
        <v>8.0000000000000007E-5</v>
      </c>
      <c r="R1183" s="6">
        <f t="shared" si="73"/>
        <v>1.3333333333333333</v>
      </c>
      <c r="S1183" s="7" t="str">
        <f t="shared" si="74"/>
        <v>food</v>
      </c>
      <c r="T1183" t="str">
        <f t="shared" si="75"/>
        <v>food trucks</v>
      </c>
      <c r="U1183">
        <f>YEAR(Table1[[#This Row],[Date Created Conversion]])</f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1">
        <f>(((J1184/60)/60)/24)+DATE(1970,1,1)+(-5/24)</f>
        <v>42728.619074074071</v>
      </c>
      <c r="L1184" s="11">
        <f>(((I1184/60)/60)/24)+DATE(1970,1,1)+(-5/24)</f>
        <v>42747.487499999996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2"/>
        <v>4.2000000000000003E-2</v>
      </c>
      <c r="R1184" s="6">
        <f t="shared" si="73"/>
        <v>10.5</v>
      </c>
      <c r="S1184" s="7" t="str">
        <f t="shared" si="74"/>
        <v>food</v>
      </c>
      <c r="T1184" t="str">
        <f t="shared" si="75"/>
        <v>food trucks</v>
      </c>
      <c r="U1184">
        <f>YEAR(Table1[[#This Row],[Date Created Conversion]])</f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1">
        <f>(((J1185/60)/60)/24)+DATE(1970,1,1)+(-5/24)</f>
        <v>42656.653043981474</v>
      </c>
      <c r="L1185" s="11">
        <f>(((I1185/60)/60)/24)+DATE(1970,1,1)+(-5/24)</f>
        <v>42675.957638888889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2"/>
        <v>0.04</v>
      </c>
      <c r="R1185" s="6">
        <f t="shared" si="73"/>
        <v>33.333333333333336</v>
      </c>
      <c r="S1185" s="7" t="str">
        <f t="shared" si="74"/>
        <v>food</v>
      </c>
      <c r="T1185" t="str">
        <f t="shared" si="75"/>
        <v>food trucks</v>
      </c>
      <c r="U1185">
        <f>YEAR(Table1[[#This Row],[Date Created Conversion]])</f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1">
        <f>(((J1186/60)/60)/24)+DATE(1970,1,1)+(-5/24)</f>
        <v>42741.391331018516</v>
      </c>
      <c r="L1186" s="11">
        <f>(((I1186/60)/60)/24)+DATE(1970,1,1)+(-5/24)</f>
        <v>42772.391331018516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2"/>
        <v>1.0493636363636363</v>
      </c>
      <c r="R1186" s="6">
        <f t="shared" si="73"/>
        <v>61.562666666666665</v>
      </c>
      <c r="S1186" s="7" t="str">
        <f t="shared" si="74"/>
        <v>photography</v>
      </c>
      <c r="T1186" t="str">
        <f t="shared" si="75"/>
        <v>photobooks</v>
      </c>
      <c r="U1186">
        <f>YEAR(Table1[[#This Row],[Date Created Conversion]])</f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1">
        <f>(((J1187/60)/60)/24)+DATE(1970,1,1)+(-5/24)</f>
        <v>42130.656817129631</v>
      </c>
      <c r="L1187" s="11">
        <f>(((I1187/60)/60)/24)+DATE(1970,1,1)+(-5/24)</f>
        <v>42162.958333333336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2"/>
        <v>1.0544</v>
      </c>
      <c r="R1187" s="6">
        <f t="shared" si="73"/>
        <v>118.73873873873873</v>
      </c>
      <c r="S1187" s="7" t="str">
        <f t="shared" si="74"/>
        <v>photography</v>
      </c>
      <c r="T1187" t="str">
        <f t="shared" si="75"/>
        <v>photobooks</v>
      </c>
      <c r="U1187">
        <f>YEAR(Table1[[#This Row],[Date Created Conversion]])</f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1">
        <f>(((J1188/60)/60)/24)+DATE(1970,1,1)+(-5/24)</f>
        <v>42123.655034722215</v>
      </c>
      <c r="L1188" s="11">
        <f>(((I1188/60)/60)/24)+DATE(1970,1,1)+(-5/24)</f>
        <v>42156.737499999996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2"/>
        <v>1.0673333333333332</v>
      </c>
      <c r="R1188" s="6">
        <f t="shared" si="73"/>
        <v>65.081300813008127</v>
      </c>
      <c r="S1188" s="7" t="str">
        <f t="shared" si="74"/>
        <v>photography</v>
      </c>
      <c r="T1188" t="str">
        <f t="shared" si="75"/>
        <v>photobooks</v>
      </c>
      <c r="U1188">
        <f>YEAR(Table1[[#This Row],[Date Created Conversion]])</f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1">
        <f>(((J1189/60)/60)/24)+DATE(1970,1,1)+(-5/24)</f>
        <v>42109.686608796292</v>
      </c>
      <c r="L1189" s="11">
        <f>(((I1189/60)/60)/24)+DATE(1970,1,1)+(-5/24)</f>
        <v>42141.541666666664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2"/>
        <v>1.0412571428571429</v>
      </c>
      <c r="R1189" s="6">
        <f t="shared" si="73"/>
        <v>130.15714285714284</v>
      </c>
      <c r="S1189" s="7" t="str">
        <f t="shared" si="74"/>
        <v>photography</v>
      </c>
      <c r="T1189" t="str">
        <f t="shared" si="75"/>
        <v>photobooks</v>
      </c>
      <c r="U1189">
        <f>YEAR(Table1[[#This Row],[Date Created Conversion]])</f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1">
        <f>(((J1190/60)/60)/24)+DATE(1970,1,1)+(-5/24)</f>
        <v>42711.492361111108</v>
      </c>
      <c r="L1190" s="11">
        <f>(((I1190/60)/60)/24)+DATE(1970,1,1)+(-5/24)</f>
        <v>42732.492361111108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2"/>
        <v>1.6054999999999999</v>
      </c>
      <c r="R1190" s="6">
        <f t="shared" si="73"/>
        <v>37.776470588235291</v>
      </c>
      <c r="S1190" s="7" t="str">
        <f t="shared" si="74"/>
        <v>photography</v>
      </c>
      <c r="T1190" t="str">
        <f t="shared" si="75"/>
        <v>photobooks</v>
      </c>
      <c r="U1190">
        <f>YEAR(Table1[[#This Row],[Date Created Conversion]])</f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1">
        <f>(((J1191/60)/60)/24)+DATE(1970,1,1)+(-5/24)</f>
        <v>42529.770775462959</v>
      </c>
      <c r="L1191" s="11">
        <f>(((I1191/60)/60)/24)+DATE(1970,1,1)+(-5/24)</f>
        <v>42550.770775462959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2"/>
        <v>1.0777777777777777</v>
      </c>
      <c r="R1191" s="6">
        <f t="shared" si="73"/>
        <v>112.79069767441861</v>
      </c>
      <c r="S1191" s="7" t="str">
        <f t="shared" si="74"/>
        <v>photography</v>
      </c>
      <c r="T1191" t="str">
        <f t="shared" si="75"/>
        <v>photobooks</v>
      </c>
      <c r="U1191">
        <f>YEAR(Table1[[#This Row],[Date Created Conversion]])</f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1">
        <f>(((J1192/60)/60)/24)+DATE(1970,1,1)+(-5/24)</f>
        <v>41852.457465277774</v>
      </c>
      <c r="L1192" s="11">
        <f>(((I1192/60)/60)/24)+DATE(1970,1,1)+(-5/24)</f>
        <v>41882.457465277774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2"/>
        <v>1.35</v>
      </c>
      <c r="R1192" s="6">
        <f t="shared" si="73"/>
        <v>51.92307692307692</v>
      </c>
      <c r="S1192" s="7" t="str">
        <f t="shared" si="74"/>
        <v>photography</v>
      </c>
      <c r="T1192" t="str">
        <f t="shared" si="75"/>
        <v>photobooks</v>
      </c>
      <c r="U1192">
        <f>YEAR(Table1[[#This Row],[Date Created Conversion]])</f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1">
        <f>(((J1193/60)/60)/24)+DATE(1970,1,1)+(-5/24)</f>
        <v>42419.395370370366</v>
      </c>
      <c r="L1193" s="11">
        <f>(((I1193/60)/60)/24)+DATE(1970,1,1)+(-5/24)</f>
        <v>42449.353703703695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2"/>
        <v>1.0907407407407408</v>
      </c>
      <c r="R1193" s="6">
        <f t="shared" si="73"/>
        <v>89.242424242424249</v>
      </c>
      <c r="S1193" s="7" t="str">
        <f t="shared" si="74"/>
        <v>photography</v>
      </c>
      <c r="T1193" t="str">
        <f t="shared" si="75"/>
        <v>photobooks</v>
      </c>
      <c r="U1193">
        <f>YEAR(Table1[[#This Row],[Date Created Conversion]])</f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1">
        <f>(((J1194/60)/60)/24)+DATE(1970,1,1)+(-5/24)</f>
        <v>42747.298356481479</v>
      </c>
      <c r="L1194" s="11">
        <f>(((I1194/60)/60)/24)+DATE(1970,1,1)+(-5/24)</f>
        <v>42777.298356481479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2"/>
        <v>2.9</v>
      </c>
      <c r="R1194" s="6">
        <f t="shared" si="73"/>
        <v>19.333333333333332</v>
      </c>
      <c r="S1194" s="7" t="str">
        <f t="shared" si="74"/>
        <v>photography</v>
      </c>
      <c r="T1194" t="str">
        <f t="shared" si="75"/>
        <v>photobooks</v>
      </c>
      <c r="U1194">
        <f>YEAR(Table1[[#This Row],[Date Created Conversion]])</f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1">
        <f>(((J1195/60)/60)/24)+DATE(1970,1,1)+(-5/24)</f>
        <v>42409.567743055559</v>
      </c>
      <c r="L1195" s="11">
        <f>(((I1195/60)/60)/24)+DATE(1970,1,1)+(-5/24)</f>
        <v>42469.526076388887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2"/>
        <v>1.0395714285714286</v>
      </c>
      <c r="R1195" s="6">
        <f t="shared" si="73"/>
        <v>79.967032967032964</v>
      </c>
      <c r="S1195" s="7" t="str">
        <f t="shared" si="74"/>
        <v>photography</v>
      </c>
      <c r="T1195" t="str">
        <f t="shared" si="75"/>
        <v>photobooks</v>
      </c>
      <c r="U1195">
        <f>YEAR(Table1[[#This Row],[Date Created Conversion]])</f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1">
        <f>(((J1196/60)/60)/24)+DATE(1970,1,1)+(-5/24)</f>
        <v>42072.27984953703</v>
      </c>
      <c r="L1196" s="11">
        <f>(((I1196/60)/60)/24)+DATE(1970,1,1)+(-5/24)</f>
        <v>42102.27984953703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2"/>
        <v>3.2223999999999999</v>
      </c>
      <c r="R1196" s="6">
        <f t="shared" si="73"/>
        <v>56.414565826330531</v>
      </c>
      <c r="S1196" s="7" t="str">
        <f t="shared" si="74"/>
        <v>photography</v>
      </c>
      <c r="T1196" t="str">
        <f t="shared" si="75"/>
        <v>photobooks</v>
      </c>
      <c r="U1196">
        <f>YEAR(Table1[[#This Row],[Date Created Conversion]])</f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1">
        <f>(((J1197/60)/60)/24)+DATE(1970,1,1)+(-5/24)</f>
        <v>42298.139502314814</v>
      </c>
      <c r="L1197" s="11">
        <f>(((I1197/60)/60)/24)+DATE(1970,1,1)+(-5/24)</f>
        <v>42358.166666666664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2"/>
        <v>1.35</v>
      </c>
      <c r="R1197" s="6">
        <f t="shared" si="73"/>
        <v>79.411764705882348</v>
      </c>
      <c r="S1197" s="7" t="str">
        <f t="shared" si="74"/>
        <v>photography</v>
      </c>
      <c r="T1197" t="str">
        <f t="shared" si="75"/>
        <v>photobooks</v>
      </c>
      <c r="U1197">
        <f>YEAR(Table1[[#This Row],[Date Created Conversion]])</f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1">
        <f>(((J1198/60)/60)/24)+DATE(1970,1,1)+(-5/24)</f>
        <v>42326.610405092586</v>
      </c>
      <c r="L1198" s="11">
        <f>(((I1198/60)/60)/24)+DATE(1970,1,1)+(-5/24)</f>
        <v>42356.610405092586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2"/>
        <v>2.6991034482758622</v>
      </c>
      <c r="R1198" s="6">
        <f t="shared" si="73"/>
        <v>76.439453125</v>
      </c>
      <c r="S1198" s="7" t="str">
        <f t="shared" si="74"/>
        <v>photography</v>
      </c>
      <c r="T1198" t="str">
        <f t="shared" si="75"/>
        <v>photobooks</v>
      </c>
      <c r="U1198">
        <f>YEAR(Table1[[#This Row],[Date Created Conversion]])</f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1">
        <f>(((J1199/60)/60)/24)+DATE(1970,1,1)+(-5/24)</f>
        <v>42503.456412037034</v>
      </c>
      <c r="L1199" s="11">
        <f>(((I1199/60)/60)/24)+DATE(1970,1,1)+(-5/24)</f>
        <v>42534.040972222218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2"/>
        <v>2.5329333333333333</v>
      </c>
      <c r="R1199" s="6">
        <f t="shared" si="73"/>
        <v>121</v>
      </c>
      <c r="S1199" s="7" t="str">
        <f t="shared" si="74"/>
        <v>photography</v>
      </c>
      <c r="T1199" t="str">
        <f t="shared" si="75"/>
        <v>photobooks</v>
      </c>
      <c r="U1199">
        <f>YEAR(Table1[[#This Row],[Date Created Conversion]])</f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1">
        <f>(((J1200/60)/60)/24)+DATE(1970,1,1)+(-5/24)</f>
        <v>42333.410717592589</v>
      </c>
      <c r="L1200" s="11">
        <f>(((I1200/60)/60)/24)+DATE(1970,1,1)+(-5/24)</f>
        <v>42368.916666666664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2"/>
        <v>2.6059999999999999</v>
      </c>
      <c r="R1200" s="6">
        <f t="shared" si="73"/>
        <v>54.616766467065865</v>
      </c>
      <c r="S1200" s="7" t="str">
        <f t="shared" si="74"/>
        <v>photography</v>
      </c>
      <c r="T1200" t="str">
        <f t="shared" si="75"/>
        <v>photobooks</v>
      </c>
      <c r="U1200">
        <f>YEAR(Table1[[#This Row],[Date Created Conversion]])</f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1">
        <f>(((J1201/60)/60)/24)+DATE(1970,1,1)+(-5/24)</f>
        <v>42161.562499999993</v>
      </c>
      <c r="L1201" s="11">
        <f>(((I1201/60)/60)/24)+DATE(1970,1,1)+(-5/24)</f>
        <v>42193.562499999993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2"/>
        <v>1.0131677953348381</v>
      </c>
      <c r="R1201" s="6">
        <f t="shared" si="73"/>
        <v>299.22222222222223</v>
      </c>
      <c r="S1201" s="7" t="str">
        <f t="shared" si="74"/>
        <v>photography</v>
      </c>
      <c r="T1201" t="str">
        <f t="shared" si="75"/>
        <v>photobooks</v>
      </c>
      <c r="U1201">
        <f>YEAR(Table1[[#This Row],[Date Created Conversion]])</f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1">
        <f>(((J1202/60)/60)/24)+DATE(1970,1,1)+(-5/24)</f>
        <v>42089.269166666665</v>
      </c>
      <c r="L1202" s="11">
        <f>(((I1202/60)/60)/24)+DATE(1970,1,1)+(-5/24)</f>
        <v>42110.269166666665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2"/>
        <v>1.2560416666666667</v>
      </c>
      <c r="R1202" s="6">
        <f t="shared" si="73"/>
        <v>58.533980582524272</v>
      </c>
      <c r="S1202" s="7" t="str">
        <f t="shared" si="74"/>
        <v>photography</v>
      </c>
      <c r="T1202" t="str">
        <f t="shared" si="75"/>
        <v>photobooks</v>
      </c>
      <c r="U1202">
        <f>YEAR(Table1[[#This Row],[Date Created Conversion]])</f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1">
        <f>(((J1203/60)/60)/24)+DATE(1970,1,1)+(-5/24)</f>
        <v>42536.398680555554</v>
      </c>
      <c r="L1203" s="11">
        <f>(((I1203/60)/60)/24)+DATE(1970,1,1)+(-5/24)</f>
        <v>42566.398680555554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2"/>
        <v>1.0243783333333334</v>
      </c>
      <c r="R1203" s="6">
        <f t="shared" si="73"/>
        <v>55.371801801801809</v>
      </c>
      <c r="S1203" s="7" t="str">
        <f t="shared" si="74"/>
        <v>photography</v>
      </c>
      <c r="T1203" t="str">
        <f t="shared" si="75"/>
        <v>photobooks</v>
      </c>
      <c r="U1203">
        <f>YEAR(Table1[[#This Row],[Date Created Conversion]])</f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1">
        <f>(((J1204/60)/60)/24)+DATE(1970,1,1)+(-5/24)</f>
        <v>42152.080486111103</v>
      </c>
      <c r="L1204" s="11">
        <f>(((I1204/60)/60)/24)+DATE(1970,1,1)+(-5/24)</f>
        <v>42182.080486111103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2"/>
        <v>1.99244</v>
      </c>
      <c r="R1204" s="6">
        <f t="shared" si="73"/>
        <v>183.80442804428046</v>
      </c>
      <c r="S1204" s="7" t="str">
        <f t="shared" si="74"/>
        <v>photography</v>
      </c>
      <c r="T1204" t="str">
        <f t="shared" si="75"/>
        <v>photobooks</v>
      </c>
      <c r="U1204">
        <f>YEAR(Table1[[#This Row],[Date Created Conversion]])</f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1">
        <f>(((J1205/60)/60)/24)+DATE(1970,1,1)+(-5/24)</f>
        <v>42125.4065625</v>
      </c>
      <c r="L1205" s="11">
        <f>(((I1205/60)/60)/24)+DATE(1970,1,1)+(-5/24)</f>
        <v>42155.4065625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2"/>
        <v>1.0245398773006136</v>
      </c>
      <c r="R1205" s="6">
        <f t="shared" si="73"/>
        <v>165.34653465346534</v>
      </c>
      <c r="S1205" s="7" t="str">
        <f t="shared" si="74"/>
        <v>photography</v>
      </c>
      <c r="T1205" t="str">
        <f t="shared" si="75"/>
        <v>photobooks</v>
      </c>
      <c r="U1205">
        <f>YEAR(Table1[[#This Row],[Date Created Conversion]])</f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1">
        <f>(((J1206/60)/60)/24)+DATE(1970,1,1)+(-5/24)</f>
        <v>42297.539733796293</v>
      </c>
      <c r="L1206" s="11">
        <f>(((I1206/60)/60)/24)+DATE(1970,1,1)+(-5/24)</f>
        <v>42341.999999999993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2"/>
        <v>1.0294615384615384</v>
      </c>
      <c r="R1206" s="6">
        <f t="shared" si="73"/>
        <v>234.78947368421052</v>
      </c>
      <c r="S1206" s="7" t="str">
        <f t="shared" si="74"/>
        <v>photography</v>
      </c>
      <c r="T1206" t="str">
        <f t="shared" si="75"/>
        <v>photobooks</v>
      </c>
      <c r="U1206">
        <f>YEAR(Table1[[#This Row],[Date Created Conversion]])</f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1">
        <f>(((J1207/60)/60)/24)+DATE(1970,1,1)+(-5/24)</f>
        <v>42138.298043981478</v>
      </c>
      <c r="L1207" s="11">
        <f>(((I1207/60)/60)/24)+DATE(1970,1,1)+(-5/24)</f>
        <v>42168.298043981478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2"/>
        <v>1.0086153846153847</v>
      </c>
      <c r="R1207" s="6">
        <f t="shared" si="73"/>
        <v>211.48387096774192</v>
      </c>
      <c r="S1207" s="7" t="str">
        <f t="shared" si="74"/>
        <v>photography</v>
      </c>
      <c r="T1207" t="str">
        <f t="shared" si="75"/>
        <v>photobooks</v>
      </c>
      <c r="U1207">
        <f>YEAR(Table1[[#This Row],[Date Created Conversion]])</f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1">
        <f>(((J1208/60)/60)/24)+DATE(1970,1,1)+(-5/24)</f>
        <v>42772.567743055559</v>
      </c>
      <c r="L1208" s="11">
        <f>(((I1208/60)/60)/24)+DATE(1970,1,1)+(-5/24)</f>
        <v>42805.353472222218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2"/>
        <v>1.1499999999999999</v>
      </c>
      <c r="R1208" s="6">
        <f t="shared" si="73"/>
        <v>32.34375</v>
      </c>
      <c r="S1208" s="7" t="str">
        <f t="shared" si="74"/>
        <v>photography</v>
      </c>
      <c r="T1208" t="str">
        <f t="shared" si="75"/>
        <v>photobooks</v>
      </c>
      <c r="U1208">
        <f>YEAR(Table1[[#This Row],[Date Created Conversion]])</f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1">
        <f>(((J1209/60)/60)/24)+DATE(1970,1,1)+(-5/24)</f>
        <v>42430.221909722219</v>
      </c>
      <c r="L1209" s="11">
        <f>(((I1209/60)/60)/24)+DATE(1970,1,1)+(-5/24)</f>
        <v>42460.208333333336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2"/>
        <v>1.0416766467065868</v>
      </c>
      <c r="R1209" s="6">
        <f t="shared" si="73"/>
        <v>123.37588652482269</v>
      </c>
      <c r="S1209" s="7" t="str">
        <f t="shared" si="74"/>
        <v>photography</v>
      </c>
      <c r="T1209" t="str">
        <f t="shared" si="75"/>
        <v>photobooks</v>
      </c>
      <c r="U1209">
        <f>YEAR(Table1[[#This Row],[Date Created Conversion]])</f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1">
        <f>(((J1210/60)/60)/24)+DATE(1970,1,1)+(-5/24)</f>
        <v>42423.500740740739</v>
      </c>
      <c r="L1210" s="11">
        <f>(((I1210/60)/60)/24)+DATE(1970,1,1)+(-5/24)</f>
        <v>42453.459074074075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2"/>
        <v>1.5529999999999999</v>
      </c>
      <c r="R1210" s="6">
        <f t="shared" si="73"/>
        <v>207.06666666666666</v>
      </c>
      <c r="S1210" s="7" t="str">
        <f t="shared" si="74"/>
        <v>photography</v>
      </c>
      <c r="T1210" t="str">
        <f t="shared" si="75"/>
        <v>photobooks</v>
      </c>
      <c r="U1210">
        <f>YEAR(Table1[[#This Row],[Date Created Conversion]])</f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1">
        <f>(((J1211/60)/60)/24)+DATE(1970,1,1)+(-5/24)</f>
        <v>42761.637789351851</v>
      </c>
      <c r="L1211" s="11">
        <f>(((I1211/60)/60)/24)+DATE(1970,1,1)+(-5/24)</f>
        <v>42791.637789351851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2"/>
        <v>1.06</v>
      </c>
      <c r="R1211" s="6">
        <f t="shared" si="73"/>
        <v>138.2608695652174</v>
      </c>
      <c r="S1211" s="7" t="str">
        <f t="shared" si="74"/>
        <v>photography</v>
      </c>
      <c r="T1211" t="str">
        <f t="shared" si="75"/>
        <v>photobooks</v>
      </c>
      <c r="U1211">
        <f>YEAR(Table1[[#This Row],[Date Created Conversion]])</f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1">
        <f>(((J1212/60)/60)/24)+DATE(1970,1,1)+(-5/24)</f>
        <v>42132.733472222222</v>
      </c>
      <c r="L1212" s="11">
        <f>(((I1212/60)/60)/24)+DATE(1970,1,1)+(-5/24)</f>
        <v>42155.666666666664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2"/>
        <v>2.5431499999999998</v>
      </c>
      <c r="R1212" s="6">
        <f t="shared" si="73"/>
        <v>493.81553398058253</v>
      </c>
      <c r="S1212" s="7" t="str">
        <f t="shared" si="74"/>
        <v>photography</v>
      </c>
      <c r="T1212" t="str">
        <f t="shared" si="75"/>
        <v>photobooks</v>
      </c>
      <c r="U1212">
        <f>YEAR(Table1[[#This Row],[Date Created Conversion]])</f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1">
        <f>(((J1213/60)/60)/24)+DATE(1970,1,1)+(-5/24)</f>
        <v>42515.658113425925</v>
      </c>
      <c r="L1213" s="11">
        <f>(((I1213/60)/60)/24)+DATE(1970,1,1)+(-5/24)</f>
        <v>42530.658113425925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2"/>
        <v>1.0109999999999999</v>
      </c>
      <c r="R1213" s="6">
        <f t="shared" si="73"/>
        <v>168.5</v>
      </c>
      <c r="S1213" s="7" t="str">
        <f t="shared" si="74"/>
        <v>photography</v>
      </c>
      <c r="T1213" t="str">
        <f t="shared" si="75"/>
        <v>photobooks</v>
      </c>
      <c r="U1213">
        <f>YEAR(Table1[[#This Row],[Date Created Conversion]])</f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1">
        <f>(((J1214/60)/60)/24)+DATE(1970,1,1)+(-5/24)</f>
        <v>42318.741840277777</v>
      </c>
      <c r="L1214" s="11">
        <f>(((I1214/60)/60)/24)+DATE(1970,1,1)+(-5/24)</f>
        <v>42334.833333333336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2"/>
        <v>1.2904</v>
      </c>
      <c r="R1214" s="6">
        <f t="shared" si="73"/>
        <v>38.867469879518069</v>
      </c>
      <c r="S1214" s="7" t="str">
        <f t="shared" si="74"/>
        <v>photography</v>
      </c>
      <c r="T1214" t="str">
        <f t="shared" si="75"/>
        <v>photobooks</v>
      </c>
      <c r="U1214">
        <f>YEAR(Table1[[#This Row],[Date Created Conversion]])</f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1">
        <f>(((J1215/60)/60)/24)+DATE(1970,1,1)+(-5/24)</f>
        <v>42731.547453703701</v>
      </c>
      <c r="L1215" s="11">
        <f>(((I1215/60)/60)/24)+DATE(1970,1,1)+(-5/24)</f>
        <v>42766.547453703701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2"/>
        <v>1.0223076923076924</v>
      </c>
      <c r="R1215" s="6">
        <f t="shared" si="73"/>
        <v>61.527777777777779</v>
      </c>
      <c r="S1215" s="7" t="str">
        <f t="shared" si="74"/>
        <v>photography</v>
      </c>
      <c r="T1215" t="str">
        <f t="shared" si="75"/>
        <v>photobooks</v>
      </c>
      <c r="U1215">
        <f>YEAR(Table1[[#This Row],[Date Created Conversion]])</f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1">
        <f>(((J1216/60)/60)/24)+DATE(1970,1,1)+(-5/24)</f>
        <v>42104.632002314807</v>
      </c>
      <c r="L1216" s="11">
        <f>(((I1216/60)/60)/24)+DATE(1970,1,1)+(-5/24)</f>
        <v>42164.632002314807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2"/>
        <v>1.3180000000000001</v>
      </c>
      <c r="R1216" s="6">
        <f t="shared" si="73"/>
        <v>105.44</v>
      </c>
      <c r="S1216" s="7" t="str">
        <f t="shared" si="74"/>
        <v>photography</v>
      </c>
      <c r="T1216" t="str">
        <f t="shared" si="75"/>
        <v>photobooks</v>
      </c>
      <c r="U1216">
        <f>YEAR(Table1[[#This Row],[Date Created Conversion]])</f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1">
        <f>(((J1217/60)/60)/24)+DATE(1970,1,1)+(-5/24)</f>
        <v>41759.714768518512</v>
      </c>
      <c r="L1217" s="11">
        <f>(((I1217/60)/60)/24)+DATE(1970,1,1)+(-5/24)</f>
        <v>41789.714768518512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2"/>
        <v>7.8608020000000005</v>
      </c>
      <c r="R1217" s="6">
        <f t="shared" si="73"/>
        <v>71.592003642987251</v>
      </c>
      <c r="S1217" s="7" t="str">
        <f t="shared" si="74"/>
        <v>photography</v>
      </c>
      <c r="T1217" t="str">
        <f t="shared" si="75"/>
        <v>photobooks</v>
      </c>
      <c r="U1217">
        <f>YEAR(Table1[[#This Row],[Date Created Conversion]])</f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1">
        <f>(((J1218/60)/60)/24)+DATE(1970,1,1)+(-5/24)</f>
        <v>42247.408067129632</v>
      </c>
      <c r="L1218" s="11">
        <f>(((I1218/60)/60)/24)+DATE(1970,1,1)+(-5/24)</f>
        <v>42279.752083333333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72"/>
        <v>1.4570000000000001</v>
      </c>
      <c r="R1218" s="6">
        <f t="shared" si="73"/>
        <v>91.882882882882882</v>
      </c>
      <c r="S1218" s="7" t="str">
        <f t="shared" si="74"/>
        <v>photography</v>
      </c>
      <c r="T1218" t="str">
        <f t="shared" si="75"/>
        <v>photobooks</v>
      </c>
      <c r="U1218">
        <f>YEAR(Table1[[#This Row],[Date Created Conversion]])</f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1">
        <f>(((J1219/60)/60)/24)+DATE(1970,1,1)+(-5/24)</f>
        <v>42535.6011574074</v>
      </c>
      <c r="L1219" s="11">
        <f>(((I1219/60)/60)/24)+DATE(1970,1,1)+(-5/24)</f>
        <v>42565.6011574074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76">E1219/D1219</f>
        <v>1.026</v>
      </c>
      <c r="R1219" s="6">
        <f t="shared" ref="R1219:R1282" si="77">E1219/N1219</f>
        <v>148.57377049180329</v>
      </c>
      <c r="S1219" s="7" t="str">
        <f t="shared" ref="S1219:S1282" si="78">LEFT(P1219, SEARCH("/",P1219,1)-1)</f>
        <v>photography</v>
      </c>
      <c r="T1219" t="str">
        <f t="shared" ref="T1219:T1282" si="79">RIGHT(P1219,LEN(P1219)-SEARCH("/",P1219,1))</f>
        <v>photobooks</v>
      </c>
      <c r="U1219">
        <f>YEAR(Table1[[#This Row],[Date Created Conversion]])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1">
        <f>(((J1220/60)/60)/24)+DATE(1970,1,1)+(-5/24)</f>
        <v>42278.453703703701</v>
      </c>
      <c r="L1220" s="11">
        <f>(((I1220/60)/60)/24)+DATE(1970,1,1)+(-5/24)</f>
        <v>42308.916666666664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6"/>
        <v>1.7227777777777777</v>
      </c>
      <c r="R1220" s="6">
        <f t="shared" si="77"/>
        <v>174.2134831460674</v>
      </c>
      <c r="S1220" s="7" t="str">
        <f t="shared" si="78"/>
        <v>photography</v>
      </c>
      <c r="T1220" t="str">
        <f t="shared" si="79"/>
        <v>photobooks</v>
      </c>
      <c r="U1220">
        <f>YEAR(Table1[[#This Row],[Date Created Conversion]])</f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1">
        <f>(((J1221/60)/60)/24)+DATE(1970,1,1)+(-5/24)</f>
        <v>42633.253622685181</v>
      </c>
      <c r="L1221" s="11">
        <f>(((I1221/60)/60)/24)+DATE(1970,1,1)+(-5/24)</f>
        <v>42663.253622685181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6"/>
        <v>1.5916819571865444</v>
      </c>
      <c r="R1221" s="6">
        <f t="shared" si="77"/>
        <v>102.86166007905139</v>
      </c>
      <c r="S1221" s="7" t="str">
        <f t="shared" si="78"/>
        <v>photography</v>
      </c>
      <c r="T1221" t="str">
        <f t="shared" si="79"/>
        <v>photobooks</v>
      </c>
      <c r="U1221">
        <f>YEAR(Table1[[#This Row],[Date Created Conversion]])</f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1">
        <f>(((J1222/60)/60)/24)+DATE(1970,1,1)+(-5/24)</f>
        <v>42211.420277777775</v>
      </c>
      <c r="L1222" s="11">
        <f>(((I1222/60)/60)/24)+DATE(1970,1,1)+(-5/24)</f>
        <v>42241.420277777775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6"/>
        <v>1.0376666666666667</v>
      </c>
      <c r="R1222" s="6">
        <f t="shared" si="77"/>
        <v>111.17857142857143</v>
      </c>
      <c r="S1222" s="7" t="str">
        <f t="shared" si="78"/>
        <v>photography</v>
      </c>
      <c r="T1222" t="str">
        <f t="shared" si="79"/>
        <v>photobooks</v>
      </c>
      <c r="U1222">
        <f>YEAR(Table1[[#This Row],[Date Created Conversion]])</f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1">
        <f>(((J1223/60)/60)/24)+DATE(1970,1,1)+(-5/24)</f>
        <v>42680.267222222225</v>
      </c>
      <c r="L1223" s="11">
        <f>(((I1223/60)/60)/24)+DATE(1970,1,1)+(-5/24)</f>
        <v>42707.791666666664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6"/>
        <v>1.1140954545454547</v>
      </c>
      <c r="R1223" s="6">
        <f t="shared" si="77"/>
        <v>23.796213592233013</v>
      </c>
      <c r="S1223" s="7" t="str">
        <f t="shared" si="78"/>
        <v>photography</v>
      </c>
      <c r="T1223" t="str">
        <f t="shared" si="79"/>
        <v>photobooks</v>
      </c>
      <c r="U1223">
        <f>YEAR(Table1[[#This Row],[Date Created Conversion]])</f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1">
        <f>(((J1224/60)/60)/24)+DATE(1970,1,1)+(-5/24)</f>
        <v>42430.512118055551</v>
      </c>
      <c r="L1224" s="11">
        <f>(((I1224/60)/60)/24)+DATE(1970,1,1)+(-5/24)</f>
        <v>42460.958333333336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6"/>
        <v>2.80375</v>
      </c>
      <c r="R1224" s="6">
        <f t="shared" si="77"/>
        <v>81.268115942028984</v>
      </c>
      <c r="S1224" s="7" t="str">
        <f t="shared" si="78"/>
        <v>photography</v>
      </c>
      <c r="T1224" t="str">
        <f t="shared" si="79"/>
        <v>photobooks</v>
      </c>
      <c r="U1224">
        <f>YEAR(Table1[[#This Row],[Date Created Conversion]])</f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1">
        <f>(((J1225/60)/60)/24)+DATE(1970,1,1)+(-5/24)</f>
        <v>42653.968854166662</v>
      </c>
      <c r="L1225" s="11">
        <f>(((I1225/60)/60)/24)+DATE(1970,1,1)+(-5/24)</f>
        <v>42684.010520833333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6"/>
        <v>1.1210606060606061</v>
      </c>
      <c r="R1225" s="6">
        <f t="shared" si="77"/>
        <v>116.21465968586388</v>
      </c>
      <c r="S1225" s="7" t="str">
        <f t="shared" si="78"/>
        <v>photography</v>
      </c>
      <c r="T1225" t="str">
        <f t="shared" si="79"/>
        <v>photobooks</v>
      </c>
      <c r="U1225">
        <f>YEAR(Table1[[#This Row],[Date Created Conversion]])</f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1">
        <f>(((J1226/60)/60)/24)+DATE(1970,1,1)+(-5/24)</f>
        <v>41736.341458333329</v>
      </c>
      <c r="L1226" s="11">
        <f>(((I1226/60)/60)/24)+DATE(1970,1,1)+(-5/24)</f>
        <v>41796.341458333329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76"/>
        <v>7.0666666666666669E-2</v>
      </c>
      <c r="R1226" s="6">
        <f t="shared" si="77"/>
        <v>58.888888888888886</v>
      </c>
      <c r="S1226" s="7" t="str">
        <f t="shared" si="78"/>
        <v>music</v>
      </c>
      <c r="T1226" t="str">
        <f t="shared" si="79"/>
        <v>world music</v>
      </c>
      <c r="U1226">
        <f>YEAR(Table1[[#This Row],[Date Created Conversion]])</f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1">
        <f>(((J1227/60)/60)/24)+DATE(1970,1,1)+(-5/24)</f>
        <v>41509.697662037033</v>
      </c>
      <c r="L1227" s="11">
        <f>(((I1227/60)/60)/24)+DATE(1970,1,1)+(-5/24)</f>
        <v>41569.697662037033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76"/>
        <v>4.3999999999999997E-2</v>
      </c>
      <c r="R1227" s="6">
        <f t="shared" si="77"/>
        <v>44</v>
      </c>
      <c r="S1227" s="7" t="str">
        <f t="shared" si="78"/>
        <v>music</v>
      </c>
      <c r="T1227" t="str">
        <f t="shared" si="79"/>
        <v>world music</v>
      </c>
      <c r="U1227">
        <f>YEAR(Table1[[#This Row],[Date Created Conversion]])</f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1">
        <f>(((J1228/60)/60)/24)+DATE(1970,1,1)+(-5/24)</f>
        <v>41715.666446759256</v>
      </c>
      <c r="L1228" s="11">
        <f>(((I1228/60)/60)/24)+DATE(1970,1,1)+(-5/24)</f>
        <v>41749.833333333328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76"/>
        <v>3.8739999999999997E-2</v>
      </c>
      <c r="R1228" s="6">
        <f t="shared" si="77"/>
        <v>48.424999999999997</v>
      </c>
      <c r="S1228" s="7" t="str">
        <f t="shared" si="78"/>
        <v>music</v>
      </c>
      <c r="T1228" t="str">
        <f t="shared" si="79"/>
        <v>world music</v>
      </c>
      <c r="U1228">
        <f>YEAR(Table1[[#This Row],[Date Created Conversion]])</f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1">
        <f>(((J1229/60)/60)/24)+DATE(1970,1,1)+(-5/24)</f>
        <v>41827.710833333331</v>
      </c>
      <c r="L1229" s="11">
        <f>(((I1229/60)/60)/24)+DATE(1970,1,1)+(-5/24)</f>
        <v>41858.083333333328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76"/>
        <v>0</v>
      </c>
      <c r="R1229" s="6" t="e">
        <f t="shared" si="77"/>
        <v>#DIV/0!</v>
      </c>
      <c r="S1229" s="7" t="str">
        <f t="shared" si="78"/>
        <v>music</v>
      </c>
      <c r="T1229" t="str">
        <f t="shared" si="79"/>
        <v>world music</v>
      </c>
      <c r="U1229">
        <f>YEAR(Table1[[#This Row],[Date Created Conversion]])</f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1">
        <f>(((J1230/60)/60)/24)+DATE(1970,1,1)+(-5/24)</f>
        <v>40754.520925925921</v>
      </c>
      <c r="L1230" s="11">
        <f>(((I1230/60)/60)/24)+DATE(1970,1,1)+(-5/24)</f>
        <v>40814.520925925921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76"/>
        <v>0.29299999999999998</v>
      </c>
      <c r="R1230" s="6">
        <f t="shared" si="77"/>
        <v>61.041666666666664</v>
      </c>
      <c r="S1230" s="7" t="str">
        <f t="shared" si="78"/>
        <v>music</v>
      </c>
      <c r="T1230" t="str">
        <f t="shared" si="79"/>
        <v>world music</v>
      </c>
      <c r="U1230">
        <f>YEAR(Table1[[#This Row],[Date Created Conversion]])</f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1">
        <f>(((J1231/60)/60)/24)+DATE(1970,1,1)+(-5/24)</f>
        <v>40985.251469907402</v>
      </c>
      <c r="L1231" s="11">
        <f>(((I1231/60)/60)/24)+DATE(1970,1,1)+(-5/24)</f>
        <v>41015.458333333328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76"/>
        <v>9.0909090909090905E-3</v>
      </c>
      <c r="R1231" s="6">
        <f t="shared" si="77"/>
        <v>25</v>
      </c>
      <c r="S1231" s="7" t="str">
        <f t="shared" si="78"/>
        <v>music</v>
      </c>
      <c r="T1231" t="str">
        <f t="shared" si="79"/>
        <v>world music</v>
      </c>
      <c r="U1231">
        <f>YEAR(Table1[[#This Row],[Date Created Conversion]])</f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1">
        <f>(((J1232/60)/60)/24)+DATE(1970,1,1)+(-5/24)</f>
        <v>40568.764236111107</v>
      </c>
      <c r="L1232" s="11">
        <f>(((I1232/60)/60)/24)+DATE(1970,1,1)+(-5/24)</f>
        <v>40598.764236111107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76"/>
        <v>0</v>
      </c>
      <c r="R1232" s="6" t="e">
        <f t="shared" si="77"/>
        <v>#DIV/0!</v>
      </c>
      <c r="S1232" s="7" t="str">
        <f t="shared" si="78"/>
        <v>music</v>
      </c>
      <c r="T1232" t="str">
        <f t="shared" si="79"/>
        <v>world music</v>
      </c>
      <c r="U1232">
        <f>YEAR(Table1[[#This Row],[Date Created Conversion]])</f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1">
        <f>(((J1233/60)/60)/24)+DATE(1970,1,1)+(-5/24)</f>
        <v>42193.733425925922</v>
      </c>
      <c r="L1233" s="11">
        <f>(((I1233/60)/60)/24)+DATE(1970,1,1)+(-5/24)</f>
        <v>42243.833333333336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76"/>
        <v>0</v>
      </c>
      <c r="R1233" s="6" t="e">
        <f t="shared" si="77"/>
        <v>#DIV/0!</v>
      </c>
      <c r="S1233" s="7" t="str">
        <f t="shared" si="78"/>
        <v>music</v>
      </c>
      <c r="T1233" t="str">
        <f t="shared" si="79"/>
        <v>world music</v>
      </c>
      <c r="U1233">
        <f>YEAR(Table1[[#This Row],[Date Created Conversion]])</f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1">
        <f>(((J1234/60)/60)/24)+DATE(1970,1,1)+(-5/24)</f>
        <v>41506.639699074076</v>
      </c>
      <c r="L1234" s="11">
        <f>(((I1234/60)/60)/24)+DATE(1970,1,1)+(-5/24)</f>
        <v>41553.639699074076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76"/>
        <v>8.0000000000000002E-3</v>
      </c>
      <c r="R1234" s="6">
        <f t="shared" si="77"/>
        <v>40</v>
      </c>
      <c r="S1234" s="7" t="str">
        <f t="shared" si="78"/>
        <v>music</v>
      </c>
      <c r="T1234" t="str">
        <f t="shared" si="79"/>
        <v>world music</v>
      </c>
      <c r="U1234">
        <f>YEAR(Table1[[#This Row],[Date Created Conversion]])</f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1">
        <f>(((J1235/60)/60)/24)+DATE(1970,1,1)+(-5/24)</f>
        <v>40939.740439814814</v>
      </c>
      <c r="L1235" s="11">
        <f>(((I1235/60)/60)/24)+DATE(1970,1,1)+(-5/24)</f>
        <v>40960.740439814814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76"/>
        <v>0.11600000000000001</v>
      </c>
      <c r="R1235" s="6">
        <f t="shared" si="77"/>
        <v>19.333333333333332</v>
      </c>
      <c r="S1235" s="7" t="str">
        <f t="shared" si="78"/>
        <v>music</v>
      </c>
      <c r="T1235" t="str">
        <f t="shared" si="79"/>
        <v>world music</v>
      </c>
      <c r="U1235">
        <f>YEAR(Table1[[#This Row],[Date Created Conversion]])</f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1">
        <f>(((J1236/60)/60)/24)+DATE(1970,1,1)+(-5/24)</f>
        <v>42007.580347222225</v>
      </c>
      <c r="L1236" s="11">
        <f>(((I1236/60)/60)/24)+DATE(1970,1,1)+(-5/24)</f>
        <v>42037.580347222225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76"/>
        <v>0</v>
      </c>
      <c r="R1236" s="6" t="e">
        <f t="shared" si="77"/>
        <v>#DIV/0!</v>
      </c>
      <c r="S1236" s="7" t="str">
        <f t="shared" si="78"/>
        <v>music</v>
      </c>
      <c r="T1236" t="str">
        <f t="shared" si="79"/>
        <v>world music</v>
      </c>
      <c r="U1236">
        <f>YEAR(Table1[[#This Row],[Date Created Conversion]])</f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1">
        <f>(((J1237/60)/60)/24)+DATE(1970,1,1)+(-5/24)</f>
        <v>41582.927071759259</v>
      </c>
      <c r="L1237" s="11">
        <f>(((I1237/60)/60)/24)+DATE(1970,1,1)+(-5/24)</f>
        <v>41622.927071759259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76"/>
        <v>2.787363950092912E-2</v>
      </c>
      <c r="R1237" s="6">
        <f t="shared" si="77"/>
        <v>35</v>
      </c>
      <c r="S1237" s="7" t="str">
        <f t="shared" si="78"/>
        <v>music</v>
      </c>
      <c r="T1237" t="str">
        <f t="shared" si="79"/>
        <v>world music</v>
      </c>
      <c r="U1237">
        <f>YEAR(Table1[[#This Row],[Date Created Conversion]])</f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1">
        <f>(((J1238/60)/60)/24)+DATE(1970,1,1)+(-5/24)</f>
        <v>41110.47180555555</v>
      </c>
      <c r="L1238" s="11">
        <f>(((I1238/60)/60)/24)+DATE(1970,1,1)+(-5/24)</f>
        <v>41118.458333333328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76"/>
        <v>0</v>
      </c>
      <c r="R1238" s="6" t="e">
        <f t="shared" si="77"/>
        <v>#DIV/0!</v>
      </c>
      <c r="S1238" s="7" t="str">
        <f t="shared" si="78"/>
        <v>music</v>
      </c>
      <c r="T1238" t="str">
        <f t="shared" si="79"/>
        <v>world music</v>
      </c>
      <c r="U1238">
        <f>YEAR(Table1[[#This Row],[Date Created Conversion]])</f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1">
        <f>(((J1239/60)/60)/24)+DATE(1970,1,1)+(-5/24)</f>
        <v>41125.074826388889</v>
      </c>
      <c r="L1239" s="11">
        <f>(((I1239/60)/60)/24)+DATE(1970,1,1)+(-5/24)</f>
        <v>41145.074826388889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76"/>
        <v>0</v>
      </c>
      <c r="R1239" s="6" t="e">
        <f t="shared" si="77"/>
        <v>#DIV/0!</v>
      </c>
      <c r="S1239" s="7" t="str">
        <f t="shared" si="78"/>
        <v>music</v>
      </c>
      <c r="T1239" t="str">
        <f t="shared" si="79"/>
        <v>world music</v>
      </c>
      <c r="U1239">
        <f>YEAR(Table1[[#This Row],[Date Created Conversion]])</f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1">
        <f>(((J1240/60)/60)/24)+DATE(1970,1,1)+(-5/24)</f>
        <v>40731.402037037034</v>
      </c>
      <c r="L1240" s="11">
        <f>(((I1240/60)/60)/24)+DATE(1970,1,1)+(-5/24)</f>
        <v>40761.402037037034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76"/>
        <v>0.17799999999999999</v>
      </c>
      <c r="R1240" s="6">
        <f t="shared" si="77"/>
        <v>59.333333333333336</v>
      </c>
      <c r="S1240" s="7" t="str">
        <f t="shared" si="78"/>
        <v>music</v>
      </c>
      <c r="T1240" t="str">
        <f t="shared" si="79"/>
        <v>world music</v>
      </c>
      <c r="U1240">
        <f>YEAR(Table1[[#This Row],[Date Created Conversion]])</f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1">
        <f>(((J1241/60)/60)/24)+DATE(1970,1,1)+(-5/24)</f>
        <v>40883.754247685181</v>
      </c>
      <c r="L1241" s="11">
        <f>(((I1241/60)/60)/24)+DATE(1970,1,1)+(-5/24)</f>
        <v>40913.754247685181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76"/>
        <v>0</v>
      </c>
      <c r="R1241" s="6" t="e">
        <f t="shared" si="77"/>
        <v>#DIV/0!</v>
      </c>
      <c r="S1241" s="7" t="str">
        <f t="shared" si="78"/>
        <v>music</v>
      </c>
      <c r="T1241" t="str">
        <f t="shared" si="79"/>
        <v>world music</v>
      </c>
      <c r="U1241">
        <f>YEAR(Table1[[#This Row],[Date Created Conversion]])</f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1">
        <f>(((J1242/60)/60)/24)+DATE(1970,1,1)+(-5/24)</f>
        <v>41408.831678240742</v>
      </c>
      <c r="L1242" s="11">
        <f>(((I1242/60)/60)/24)+DATE(1970,1,1)+(-5/24)</f>
        <v>41467.70208333333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76"/>
        <v>3.0124999999999999E-2</v>
      </c>
      <c r="R1242" s="6">
        <f t="shared" si="77"/>
        <v>30.125</v>
      </c>
      <c r="S1242" s="7" t="str">
        <f t="shared" si="78"/>
        <v>music</v>
      </c>
      <c r="T1242" t="str">
        <f t="shared" si="79"/>
        <v>world music</v>
      </c>
      <c r="U1242">
        <f>YEAR(Table1[[#This Row],[Date Created Conversion]])</f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1">
        <f>(((J1243/60)/60)/24)+DATE(1970,1,1)+(-5/24)</f>
        <v>41923.629398148143</v>
      </c>
      <c r="L1243" s="11">
        <f>(((I1243/60)/60)/24)+DATE(1970,1,1)+(-5/24)</f>
        <v>41946.040972222218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76"/>
        <v>0.50739999999999996</v>
      </c>
      <c r="R1243" s="6">
        <f t="shared" si="77"/>
        <v>74.617647058823536</v>
      </c>
      <c r="S1243" s="7" t="str">
        <f t="shared" si="78"/>
        <v>music</v>
      </c>
      <c r="T1243" t="str">
        <f t="shared" si="79"/>
        <v>world music</v>
      </c>
      <c r="U1243">
        <f>YEAR(Table1[[#This Row],[Date Created Conversion]])</f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1">
        <f>(((J1244/60)/60)/24)+DATE(1970,1,1)+(-5/24)</f>
        <v>40781.957199074073</v>
      </c>
      <c r="L1244" s="11">
        <f>(((I1244/60)/60)/24)+DATE(1970,1,1)+(-5/24)</f>
        <v>40797.345833333333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76"/>
        <v>5.4884742041712408E-3</v>
      </c>
      <c r="R1244" s="6">
        <f t="shared" si="77"/>
        <v>5</v>
      </c>
      <c r="S1244" s="7" t="str">
        <f t="shared" si="78"/>
        <v>music</v>
      </c>
      <c r="T1244" t="str">
        <f t="shared" si="79"/>
        <v>world music</v>
      </c>
      <c r="U1244">
        <f>YEAR(Table1[[#This Row],[Date Created Conversion]])</f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1">
        <f>(((J1245/60)/60)/24)+DATE(1970,1,1)+(-5/24)</f>
        <v>40671.670960648145</v>
      </c>
      <c r="L1245" s="11">
        <f>(((I1245/60)/60)/24)+DATE(1970,1,1)+(-5/24)</f>
        <v>40732.666666666664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76"/>
        <v>0.14091666666666666</v>
      </c>
      <c r="R1245" s="6">
        <f t="shared" si="77"/>
        <v>44.5</v>
      </c>
      <c r="S1245" s="7" t="str">
        <f t="shared" si="78"/>
        <v>music</v>
      </c>
      <c r="T1245" t="str">
        <f t="shared" si="79"/>
        <v>world music</v>
      </c>
      <c r="U1245">
        <f>YEAR(Table1[[#This Row],[Date Created Conversion]])</f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1">
        <f>(((J1246/60)/60)/24)+DATE(1970,1,1)+(-5/24)</f>
        <v>41355.617164351846</v>
      </c>
      <c r="L1246" s="11">
        <f>(((I1246/60)/60)/24)+DATE(1970,1,1)+(-5/24)</f>
        <v>41386.666666666664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76"/>
        <v>1.038</v>
      </c>
      <c r="R1246" s="6">
        <f t="shared" si="77"/>
        <v>46.133333333333333</v>
      </c>
      <c r="S1246" s="7" t="str">
        <f t="shared" si="78"/>
        <v>music</v>
      </c>
      <c r="T1246" t="str">
        <f t="shared" si="79"/>
        <v>rock</v>
      </c>
      <c r="U1246">
        <f>YEAR(Table1[[#This Row],[Date Created Conversion]])</f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1">
        <f>(((J1247/60)/60)/24)+DATE(1970,1,1)+(-5/24)</f>
        <v>41774.391597222217</v>
      </c>
      <c r="L1247" s="11">
        <f>(((I1247/60)/60)/24)+DATE(1970,1,1)+(-5/24)</f>
        <v>41804.391597222217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76"/>
        <v>1.2024999999999999</v>
      </c>
      <c r="R1247" s="6">
        <f t="shared" si="77"/>
        <v>141.47058823529412</v>
      </c>
      <c r="S1247" s="7" t="str">
        <f t="shared" si="78"/>
        <v>music</v>
      </c>
      <c r="T1247" t="str">
        <f t="shared" si="79"/>
        <v>rock</v>
      </c>
      <c r="U1247">
        <f>YEAR(Table1[[#This Row],[Date Created Conversion]])</f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1">
        <f>(((J1248/60)/60)/24)+DATE(1970,1,1)+(-5/24)</f>
        <v>40837.835057870368</v>
      </c>
      <c r="L1248" s="11">
        <f>(((I1248/60)/60)/24)+DATE(1970,1,1)+(-5/24)</f>
        <v>40882.876724537033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76"/>
        <v>1.17</v>
      </c>
      <c r="R1248" s="6">
        <f t="shared" si="77"/>
        <v>75.483870967741936</v>
      </c>
      <c r="S1248" s="7" t="str">
        <f t="shared" si="78"/>
        <v>music</v>
      </c>
      <c r="T1248" t="str">
        <f t="shared" si="79"/>
        <v>rock</v>
      </c>
      <c r="U1248">
        <f>YEAR(Table1[[#This Row],[Date Created Conversion]])</f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1">
        <f>(((J1249/60)/60)/24)+DATE(1970,1,1)+(-5/24)</f>
        <v>41370.083969907406</v>
      </c>
      <c r="L1249" s="11">
        <f>(((I1249/60)/60)/24)+DATE(1970,1,1)+(-5/24)</f>
        <v>41400.083969907406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76"/>
        <v>1.2214285714285715</v>
      </c>
      <c r="R1249" s="6">
        <f t="shared" si="77"/>
        <v>85.5</v>
      </c>
      <c r="S1249" s="7" t="str">
        <f t="shared" si="78"/>
        <v>music</v>
      </c>
      <c r="T1249" t="str">
        <f t="shared" si="79"/>
        <v>rock</v>
      </c>
      <c r="U1249">
        <f>YEAR(Table1[[#This Row],[Date Created Conversion]])</f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1">
        <f>(((J1250/60)/60)/24)+DATE(1970,1,1)+(-5/24)</f>
        <v>41767.448530092588</v>
      </c>
      <c r="L1250" s="11">
        <f>(((I1250/60)/60)/24)+DATE(1970,1,1)+(-5/24)</f>
        <v>41803.082638888889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76"/>
        <v>1.5164</v>
      </c>
      <c r="R1250" s="6">
        <f t="shared" si="77"/>
        <v>64.254237288135599</v>
      </c>
      <c r="S1250" s="7" t="str">
        <f t="shared" si="78"/>
        <v>music</v>
      </c>
      <c r="T1250" t="str">
        <f t="shared" si="79"/>
        <v>rock</v>
      </c>
      <c r="U1250">
        <f>YEAR(Table1[[#This Row],[Date Created Conversion]])</f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1">
        <f>(((J1251/60)/60)/24)+DATE(1970,1,1)+(-5/24)</f>
        <v>41067.532534722224</v>
      </c>
      <c r="L1251" s="11">
        <f>(((I1251/60)/60)/24)+DATE(1970,1,1)+(-5/24)</f>
        <v>41097.532534722224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76"/>
        <v>1.0444</v>
      </c>
      <c r="R1251" s="6">
        <f t="shared" si="77"/>
        <v>64.46913580246914</v>
      </c>
      <c r="S1251" s="7" t="str">
        <f t="shared" si="78"/>
        <v>music</v>
      </c>
      <c r="T1251" t="str">
        <f t="shared" si="79"/>
        <v>rock</v>
      </c>
      <c r="U1251">
        <f>YEAR(Table1[[#This Row],[Date Created Conversion]])</f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1">
        <f>(((J1252/60)/60)/24)+DATE(1970,1,1)+(-5/24)</f>
        <v>41843.434386574074</v>
      </c>
      <c r="L1252" s="11">
        <f>(((I1252/60)/60)/24)+DATE(1970,1,1)+(-5/24)</f>
        <v>41888.434386574074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76"/>
        <v>2.0015333333333332</v>
      </c>
      <c r="R1252" s="6">
        <f t="shared" si="77"/>
        <v>118.2007874015748</v>
      </c>
      <c r="S1252" s="7" t="str">
        <f t="shared" si="78"/>
        <v>music</v>
      </c>
      <c r="T1252" t="str">
        <f t="shared" si="79"/>
        <v>rock</v>
      </c>
      <c r="U1252">
        <f>YEAR(Table1[[#This Row],[Date Created Conversion]])</f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1">
        <f>(((J1253/60)/60)/24)+DATE(1970,1,1)+(-5/24)</f>
        <v>40751.606099537035</v>
      </c>
      <c r="L1253" s="11">
        <f>(((I1253/60)/60)/24)+DATE(1970,1,1)+(-5/24)</f>
        <v>40811.606099537035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76"/>
        <v>1.018</v>
      </c>
      <c r="R1253" s="6">
        <f t="shared" si="77"/>
        <v>82.540540540540547</v>
      </c>
      <c r="S1253" s="7" t="str">
        <f t="shared" si="78"/>
        <v>music</v>
      </c>
      <c r="T1253" t="str">
        <f t="shared" si="79"/>
        <v>rock</v>
      </c>
      <c r="U1253">
        <f>YEAR(Table1[[#This Row],[Date Created Conversion]])</f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1">
        <f>(((J1254/60)/60)/24)+DATE(1970,1,1)+(-5/24)</f>
        <v>41543.779733796291</v>
      </c>
      <c r="L1254" s="11">
        <f>(((I1254/60)/60)/24)+DATE(1970,1,1)+(-5/24)</f>
        <v>41571.779733796291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76"/>
        <v>1.3765714285714286</v>
      </c>
      <c r="R1254" s="6">
        <f t="shared" si="77"/>
        <v>34.170212765957444</v>
      </c>
      <c r="S1254" s="7" t="str">
        <f t="shared" si="78"/>
        <v>music</v>
      </c>
      <c r="T1254" t="str">
        <f t="shared" si="79"/>
        <v>rock</v>
      </c>
      <c r="U1254">
        <f>YEAR(Table1[[#This Row],[Date Created Conversion]])</f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1">
        <f>(((J1255/60)/60)/24)+DATE(1970,1,1)+(-5/24)</f>
        <v>41855.575312499997</v>
      </c>
      <c r="L1255" s="11">
        <f>(((I1255/60)/60)/24)+DATE(1970,1,1)+(-5/24)</f>
        <v>41885.575312499997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76"/>
        <v>3038.3319999999999</v>
      </c>
      <c r="R1255" s="6">
        <f t="shared" si="77"/>
        <v>42.73322081575246</v>
      </c>
      <c r="S1255" s="7" t="str">
        <f t="shared" si="78"/>
        <v>music</v>
      </c>
      <c r="T1255" t="str">
        <f t="shared" si="79"/>
        <v>rock</v>
      </c>
      <c r="U1255">
        <f>YEAR(Table1[[#This Row],[Date Created Conversion]])</f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1">
        <f>(((J1256/60)/60)/24)+DATE(1970,1,1)+(-5/24)</f>
        <v>40487.413032407407</v>
      </c>
      <c r="L1256" s="11">
        <f>(((I1256/60)/60)/24)+DATE(1970,1,1)+(-5/24)</f>
        <v>40543.999305555553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76"/>
        <v>1.9885074626865671</v>
      </c>
      <c r="R1256" s="6">
        <f t="shared" si="77"/>
        <v>94.489361702127653</v>
      </c>
      <c r="S1256" s="7" t="str">
        <f t="shared" si="78"/>
        <v>music</v>
      </c>
      <c r="T1256" t="str">
        <f t="shared" si="79"/>
        <v>rock</v>
      </c>
      <c r="U1256">
        <f>YEAR(Table1[[#This Row],[Date Created Conversion]])</f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1">
        <f>(((J1257/60)/60)/24)+DATE(1970,1,1)+(-5/24)</f>
        <v>41579.637175925927</v>
      </c>
      <c r="L1257" s="11">
        <f>(((I1257/60)/60)/24)+DATE(1970,1,1)+(-5/24)</f>
        <v>41609.678842592592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76"/>
        <v>2.0236666666666667</v>
      </c>
      <c r="R1257" s="6">
        <f t="shared" si="77"/>
        <v>55.697247706422019</v>
      </c>
      <c r="S1257" s="7" t="str">
        <f t="shared" si="78"/>
        <v>music</v>
      </c>
      <c r="T1257" t="str">
        <f t="shared" si="79"/>
        <v>rock</v>
      </c>
      <c r="U1257">
        <f>YEAR(Table1[[#This Row],[Date Created Conversion]])</f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1">
        <f>(((J1258/60)/60)/24)+DATE(1970,1,1)+(-5/24)</f>
        <v>40921.711006944446</v>
      </c>
      <c r="L1258" s="11">
        <f>(((I1258/60)/60)/24)+DATE(1970,1,1)+(-5/24)</f>
        <v>40951.711006944446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76"/>
        <v>1.1796376666666666</v>
      </c>
      <c r="R1258" s="6">
        <f t="shared" si="77"/>
        <v>98.030831024930734</v>
      </c>
      <c r="S1258" s="7" t="str">
        <f t="shared" si="78"/>
        <v>music</v>
      </c>
      <c r="T1258" t="str">
        <f t="shared" si="79"/>
        <v>rock</v>
      </c>
      <c r="U1258">
        <f>YEAR(Table1[[#This Row],[Date Created Conversion]])</f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1">
        <f>(((J1259/60)/60)/24)+DATE(1970,1,1)+(-5/24)</f>
        <v>40586.877199074072</v>
      </c>
      <c r="L1259" s="11">
        <f>(((I1259/60)/60)/24)+DATE(1970,1,1)+(-5/24)</f>
        <v>40635.835532407407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76"/>
        <v>2.9472727272727273</v>
      </c>
      <c r="R1259" s="6">
        <f t="shared" si="77"/>
        <v>92.102272727272734</v>
      </c>
      <c r="S1259" s="7" t="str">
        <f t="shared" si="78"/>
        <v>music</v>
      </c>
      <c r="T1259" t="str">
        <f t="shared" si="79"/>
        <v>rock</v>
      </c>
      <c r="U1259">
        <f>YEAR(Table1[[#This Row],[Date Created Conversion]])</f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1">
        <f>(((J1260/60)/60)/24)+DATE(1970,1,1)+(-5/24)</f>
        <v>41487.402916666666</v>
      </c>
      <c r="L1260" s="11">
        <f>(((I1260/60)/60)/24)+DATE(1970,1,1)+(-5/24)</f>
        <v>41517.402916666666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76"/>
        <v>2.1314633333333335</v>
      </c>
      <c r="R1260" s="6">
        <f t="shared" si="77"/>
        <v>38.175462686567165</v>
      </c>
      <c r="S1260" s="7" t="str">
        <f t="shared" si="78"/>
        <v>music</v>
      </c>
      <c r="T1260" t="str">
        <f t="shared" si="79"/>
        <v>rock</v>
      </c>
      <c r="U1260">
        <f>YEAR(Table1[[#This Row],[Date Created Conversion]])</f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1">
        <f>(((J1261/60)/60)/24)+DATE(1970,1,1)+(-5/24)</f>
        <v>41766.762314814812</v>
      </c>
      <c r="L1261" s="11">
        <f>(((I1261/60)/60)/24)+DATE(1970,1,1)+(-5/24)</f>
        <v>41798.957638888889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76"/>
        <v>1.0424</v>
      </c>
      <c r="R1261" s="6">
        <f t="shared" si="77"/>
        <v>27.145833333333332</v>
      </c>
      <c r="S1261" s="7" t="str">
        <f t="shared" si="78"/>
        <v>music</v>
      </c>
      <c r="T1261" t="str">
        <f t="shared" si="79"/>
        <v>rock</v>
      </c>
      <c r="U1261">
        <f>YEAR(Table1[[#This Row],[Date Created Conversion]])</f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1">
        <f>(((J1262/60)/60)/24)+DATE(1970,1,1)+(-5/24)</f>
        <v>41666.63449074074</v>
      </c>
      <c r="L1262" s="11">
        <f>(((I1262/60)/60)/24)+DATE(1970,1,1)+(-5/24)</f>
        <v>41696.63449074074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76"/>
        <v>1.1366666666666667</v>
      </c>
      <c r="R1262" s="6">
        <f t="shared" si="77"/>
        <v>50.689189189189186</v>
      </c>
      <c r="S1262" s="7" t="str">
        <f t="shared" si="78"/>
        <v>music</v>
      </c>
      <c r="T1262" t="str">
        <f t="shared" si="79"/>
        <v>rock</v>
      </c>
      <c r="U1262">
        <f>YEAR(Table1[[#This Row],[Date Created Conversion]])</f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1">
        <f>(((J1263/60)/60)/24)+DATE(1970,1,1)+(-5/24)</f>
        <v>41638.134571759256</v>
      </c>
      <c r="L1263" s="11">
        <f>(((I1263/60)/60)/24)+DATE(1970,1,1)+(-5/24)</f>
        <v>41668.134571759256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76"/>
        <v>1.0125</v>
      </c>
      <c r="R1263" s="6">
        <f t="shared" si="77"/>
        <v>38.942307692307693</v>
      </c>
      <c r="S1263" s="7" t="str">
        <f t="shared" si="78"/>
        <v>music</v>
      </c>
      <c r="T1263" t="str">
        <f t="shared" si="79"/>
        <v>rock</v>
      </c>
      <c r="U1263">
        <f>YEAR(Table1[[#This Row],[Date Created Conversion]])</f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1">
        <f>(((J1264/60)/60)/24)+DATE(1970,1,1)+(-5/24)</f>
        <v>41656.554305555554</v>
      </c>
      <c r="L1264" s="11">
        <f>(((I1264/60)/60)/24)+DATE(1970,1,1)+(-5/24)</f>
        <v>41686.554305555554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76"/>
        <v>1.2541538461538462</v>
      </c>
      <c r="R1264" s="6">
        <f t="shared" si="77"/>
        <v>77.638095238095232</v>
      </c>
      <c r="S1264" s="7" t="str">
        <f t="shared" si="78"/>
        <v>music</v>
      </c>
      <c r="T1264" t="str">
        <f t="shared" si="79"/>
        <v>rock</v>
      </c>
      <c r="U1264">
        <f>YEAR(Table1[[#This Row],[Date Created Conversion]])</f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1">
        <f>(((J1265/60)/60)/24)+DATE(1970,1,1)+(-5/24)</f>
        <v>41691.875810185185</v>
      </c>
      <c r="L1265" s="11">
        <f>(((I1265/60)/60)/24)+DATE(1970,1,1)+(-5/24)</f>
        <v>41726.833333333328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76"/>
        <v>1.19</v>
      </c>
      <c r="R1265" s="6">
        <f t="shared" si="77"/>
        <v>43.536585365853661</v>
      </c>
      <c r="S1265" s="7" t="str">
        <f t="shared" si="78"/>
        <v>music</v>
      </c>
      <c r="T1265" t="str">
        <f t="shared" si="79"/>
        <v>rock</v>
      </c>
      <c r="U1265">
        <f>YEAR(Table1[[#This Row],[Date Created Conversion]])</f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1">
        <f>(((J1266/60)/60)/24)+DATE(1970,1,1)+(-5/24)</f>
        <v>41547.454664351848</v>
      </c>
      <c r="L1266" s="11">
        <f>(((I1266/60)/60)/24)+DATE(1970,1,1)+(-5/24)</f>
        <v>41576.454664351848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76"/>
        <v>1.6646153846153846</v>
      </c>
      <c r="R1266" s="6">
        <f t="shared" si="77"/>
        <v>31.823529411764707</v>
      </c>
      <c r="S1266" s="7" t="str">
        <f t="shared" si="78"/>
        <v>music</v>
      </c>
      <c r="T1266" t="str">
        <f t="shared" si="79"/>
        <v>rock</v>
      </c>
      <c r="U1266">
        <f>YEAR(Table1[[#This Row],[Date Created Conversion]])</f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1">
        <f>(((J1267/60)/60)/24)+DATE(1970,1,1)+(-5/24)</f>
        <v>40465.446932870364</v>
      </c>
      <c r="L1267" s="11">
        <f>(((I1267/60)/60)/24)+DATE(1970,1,1)+(-5/24)</f>
        <v>40512.446932870364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76"/>
        <v>1.1914771428571429</v>
      </c>
      <c r="R1267" s="6">
        <f t="shared" si="77"/>
        <v>63.184393939393942</v>
      </c>
      <c r="S1267" s="7" t="str">
        <f t="shared" si="78"/>
        <v>music</v>
      </c>
      <c r="T1267" t="str">
        <f t="shared" si="79"/>
        <v>rock</v>
      </c>
      <c r="U1267">
        <f>YEAR(Table1[[#This Row],[Date Created Conversion]])</f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1">
        <f>(((J1268/60)/60)/24)+DATE(1970,1,1)+(-5/24)</f>
        <v>41620.668344907404</v>
      </c>
      <c r="L1268" s="11">
        <f>(((I1268/60)/60)/24)+DATE(1970,1,1)+(-5/24)</f>
        <v>41650.668344907404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76"/>
        <v>1.0047368421052632</v>
      </c>
      <c r="R1268" s="6">
        <f t="shared" si="77"/>
        <v>190.9</v>
      </c>
      <c r="S1268" s="7" t="str">
        <f t="shared" si="78"/>
        <v>music</v>
      </c>
      <c r="T1268" t="str">
        <f t="shared" si="79"/>
        <v>rock</v>
      </c>
      <c r="U1268">
        <f>YEAR(Table1[[#This Row],[Date Created Conversion]])</f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1">
        <f>(((J1269/60)/60)/24)+DATE(1970,1,1)+(-5/24)</f>
        <v>41449.376828703702</v>
      </c>
      <c r="L1269" s="11">
        <f>(((I1269/60)/60)/24)+DATE(1970,1,1)+(-5/24)</f>
        <v>41479.376828703702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76"/>
        <v>1.018</v>
      </c>
      <c r="R1269" s="6">
        <f t="shared" si="77"/>
        <v>140.85534591194968</v>
      </c>
      <c r="S1269" s="7" t="str">
        <f t="shared" si="78"/>
        <v>music</v>
      </c>
      <c r="T1269" t="str">
        <f t="shared" si="79"/>
        <v>rock</v>
      </c>
      <c r="U1269">
        <f>YEAR(Table1[[#This Row],[Date Created Conversion]])</f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1">
        <f>(((J1270/60)/60)/24)+DATE(1970,1,1)+(-5/24)</f>
        <v>41507.637118055551</v>
      </c>
      <c r="L1270" s="11">
        <f>(((I1270/60)/60)/24)+DATE(1970,1,1)+(-5/24)</f>
        <v>41537.637118055551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76"/>
        <v>1.1666666666666667</v>
      </c>
      <c r="R1270" s="6">
        <f t="shared" si="77"/>
        <v>76.92307692307692</v>
      </c>
      <c r="S1270" s="7" t="str">
        <f t="shared" si="78"/>
        <v>music</v>
      </c>
      <c r="T1270" t="str">
        <f t="shared" si="79"/>
        <v>rock</v>
      </c>
      <c r="U1270">
        <f>YEAR(Table1[[#This Row],[Date Created Conversion]])</f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1">
        <f>(((J1271/60)/60)/24)+DATE(1970,1,1)+(-5/24)</f>
        <v>42445.614722222213</v>
      </c>
      <c r="L1271" s="11">
        <f>(((I1271/60)/60)/24)+DATE(1970,1,1)+(-5/24)</f>
        <v>42475.791666666664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76"/>
        <v>1.0864893617021276</v>
      </c>
      <c r="R1271" s="6">
        <f t="shared" si="77"/>
        <v>99.15533980582525</v>
      </c>
      <c r="S1271" s="7" t="str">
        <f t="shared" si="78"/>
        <v>music</v>
      </c>
      <c r="T1271" t="str">
        <f t="shared" si="79"/>
        <v>rock</v>
      </c>
      <c r="U1271">
        <f>YEAR(Table1[[#This Row],[Date Created Conversion]])</f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1">
        <f>(((J1272/60)/60)/24)+DATE(1970,1,1)+(-5/24)</f>
        <v>40933.648634259262</v>
      </c>
      <c r="L1272" s="11">
        <f>(((I1272/60)/60)/24)+DATE(1970,1,1)+(-5/24)</f>
        <v>40993.60696759259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76"/>
        <v>1.1472</v>
      </c>
      <c r="R1272" s="6">
        <f t="shared" si="77"/>
        <v>67.881656804733723</v>
      </c>
      <c r="S1272" s="7" t="str">
        <f t="shared" si="78"/>
        <v>music</v>
      </c>
      <c r="T1272" t="str">
        <f t="shared" si="79"/>
        <v>rock</v>
      </c>
      <c r="U1272">
        <f>YEAR(Table1[[#This Row],[Date Created Conversion]])</f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1">
        <f>(((J1273/60)/60)/24)+DATE(1970,1,1)+(-5/24)</f>
        <v>41561.475219907406</v>
      </c>
      <c r="L1273" s="11">
        <f>(((I1273/60)/60)/24)+DATE(1970,1,1)+(-5/24)</f>
        <v>41591.516886574071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76"/>
        <v>1.018</v>
      </c>
      <c r="R1273" s="6">
        <f t="shared" si="77"/>
        <v>246.29032258064515</v>
      </c>
      <c r="S1273" s="7" t="str">
        <f t="shared" si="78"/>
        <v>music</v>
      </c>
      <c r="T1273" t="str">
        <f t="shared" si="79"/>
        <v>rock</v>
      </c>
      <c r="U1273">
        <f>YEAR(Table1[[#This Row],[Date Created Conversion]])</f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1">
        <f>(((J1274/60)/60)/24)+DATE(1970,1,1)+(-5/24)</f>
        <v>40274.536793981482</v>
      </c>
      <c r="L1274" s="11">
        <f>(((I1274/60)/60)/24)+DATE(1970,1,1)+(-5/24)</f>
        <v>40343.958333333328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76"/>
        <v>1.06</v>
      </c>
      <c r="R1274" s="6">
        <f t="shared" si="77"/>
        <v>189.28571428571428</v>
      </c>
      <c r="S1274" s="7" t="str">
        <f t="shared" si="78"/>
        <v>music</v>
      </c>
      <c r="T1274" t="str">
        <f t="shared" si="79"/>
        <v>rock</v>
      </c>
      <c r="U1274">
        <f>YEAR(Table1[[#This Row],[Date Created Conversion]])</f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1">
        <f>(((J1275/60)/60)/24)+DATE(1970,1,1)+(-5/24)</f>
        <v>41852.521886574068</v>
      </c>
      <c r="L1275" s="11">
        <f>(((I1275/60)/60)/24)+DATE(1970,1,1)+(-5/24)</f>
        <v>41882.521886574068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76"/>
        <v>1.0349999999999999</v>
      </c>
      <c r="R1275" s="6">
        <f t="shared" si="77"/>
        <v>76.666666666666671</v>
      </c>
      <c r="S1275" s="7" t="str">
        <f t="shared" si="78"/>
        <v>music</v>
      </c>
      <c r="T1275" t="str">
        <f t="shared" si="79"/>
        <v>rock</v>
      </c>
      <c r="U1275">
        <f>YEAR(Table1[[#This Row],[Date Created Conversion]])</f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1">
        <f>(((J1276/60)/60)/24)+DATE(1970,1,1)+(-5/24)</f>
        <v>41116.481770833328</v>
      </c>
      <c r="L1276" s="11">
        <f>(((I1276/60)/60)/24)+DATE(1970,1,1)+(-5/24)</f>
        <v>41151.481770833328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76"/>
        <v>1.5497535999999998</v>
      </c>
      <c r="R1276" s="6">
        <f t="shared" si="77"/>
        <v>82.963254817987149</v>
      </c>
      <c r="S1276" s="7" t="str">
        <f t="shared" si="78"/>
        <v>music</v>
      </c>
      <c r="T1276" t="str">
        <f t="shared" si="79"/>
        <v>rock</v>
      </c>
      <c r="U1276">
        <f>YEAR(Table1[[#This Row],[Date Created Conversion]])</f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1">
        <f>(((J1277/60)/60)/24)+DATE(1970,1,1)+(-5/24)</f>
        <v>41458.659571759257</v>
      </c>
      <c r="L1277" s="11">
        <f>(((I1277/60)/60)/24)+DATE(1970,1,1)+(-5/24)</f>
        <v>41493.659571759257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76"/>
        <v>1.6214066666666667</v>
      </c>
      <c r="R1277" s="6">
        <f t="shared" si="77"/>
        <v>62.522107969151669</v>
      </c>
      <c r="S1277" s="7" t="str">
        <f t="shared" si="78"/>
        <v>music</v>
      </c>
      <c r="T1277" t="str">
        <f t="shared" si="79"/>
        <v>rock</v>
      </c>
      <c r="U1277">
        <f>YEAR(Table1[[#This Row],[Date Created Conversion]])</f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1">
        <f>(((J1278/60)/60)/24)+DATE(1970,1,1)+(-5/24)</f>
        <v>40007.49591435185</v>
      </c>
      <c r="L1278" s="11">
        <f>(((I1278/60)/60)/24)+DATE(1970,1,1)+(-5/24)</f>
        <v>40056.958333333328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76"/>
        <v>1.0442100000000001</v>
      </c>
      <c r="R1278" s="6">
        <f t="shared" si="77"/>
        <v>46.06808823529412</v>
      </c>
      <c r="S1278" s="7" t="str">
        <f t="shared" si="78"/>
        <v>music</v>
      </c>
      <c r="T1278" t="str">
        <f t="shared" si="79"/>
        <v>rock</v>
      </c>
      <c r="U1278">
        <f>YEAR(Table1[[#This Row],[Date Created Conversion]])</f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1">
        <f>(((J1279/60)/60)/24)+DATE(1970,1,1)+(-5/24)</f>
        <v>41121.35355324074</v>
      </c>
      <c r="L1279" s="11">
        <f>(((I1279/60)/60)/24)+DATE(1970,1,1)+(-5/24)</f>
        <v>41156.35355324074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76"/>
        <v>1.0612433333333333</v>
      </c>
      <c r="R1279" s="6">
        <f t="shared" si="77"/>
        <v>38.543946731234868</v>
      </c>
      <c r="S1279" s="7" t="str">
        <f t="shared" si="78"/>
        <v>music</v>
      </c>
      <c r="T1279" t="str">
        <f t="shared" si="79"/>
        <v>rock</v>
      </c>
      <c r="U1279">
        <f>YEAR(Table1[[#This Row],[Date Created Conversion]])</f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1">
        <f>(((J1280/60)/60)/24)+DATE(1970,1,1)+(-5/24)</f>
        <v>41786.346828703703</v>
      </c>
      <c r="L1280" s="11">
        <f>(((I1280/60)/60)/24)+DATE(1970,1,1)+(-5/24)</f>
        <v>41814.875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76"/>
        <v>1.5493846153846154</v>
      </c>
      <c r="R1280" s="6">
        <f t="shared" si="77"/>
        <v>53.005263157894738</v>
      </c>
      <c r="S1280" s="7" t="str">
        <f t="shared" si="78"/>
        <v>music</v>
      </c>
      <c r="T1280" t="str">
        <f t="shared" si="79"/>
        <v>rock</v>
      </c>
      <c r="U1280">
        <f>YEAR(Table1[[#This Row],[Date Created Conversion]])</f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1">
        <f>(((J1281/60)/60)/24)+DATE(1970,1,1)+(-5/24)</f>
        <v>41681.890856481477</v>
      </c>
      <c r="L1281" s="11">
        <f>(((I1281/60)/60)/24)+DATE(1970,1,1)+(-5/24)</f>
        <v>41721.849189814813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76"/>
        <v>1.1077157238734421</v>
      </c>
      <c r="R1281" s="6">
        <f t="shared" si="77"/>
        <v>73.355396825396824</v>
      </c>
      <c r="S1281" s="7" t="str">
        <f t="shared" si="78"/>
        <v>music</v>
      </c>
      <c r="T1281" t="str">
        <f t="shared" si="79"/>
        <v>rock</v>
      </c>
      <c r="U1281">
        <f>YEAR(Table1[[#This Row],[Date Created Conversion]])</f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1">
        <f>(((J1282/60)/60)/24)+DATE(1970,1,1)+(-5/24)</f>
        <v>40513.54923611111</v>
      </c>
      <c r="L1282" s="11">
        <f>(((I1282/60)/60)/24)+DATE(1970,1,1)+(-5/24)</f>
        <v>40603.54923611111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76"/>
        <v>1.1091186666666666</v>
      </c>
      <c r="R1282" s="6">
        <f t="shared" si="77"/>
        <v>127.97523076923076</v>
      </c>
      <c r="S1282" s="7" t="str">
        <f t="shared" si="78"/>
        <v>music</v>
      </c>
      <c r="T1282" t="str">
        <f t="shared" si="79"/>
        <v>rock</v>
      </c>
      <c r="U1282">
        <f>YEAR(Table1[[#This Row],[Date Created Conversion]])</f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1">
        <f>(((J1283/60)/60)/24)+DATE(1970,1,1)+(-5/24)</f>
        <v>41463.535138888888</v>
      </c>
      <c r="L1283" s="11">
        <f>(((I1283/60)/60)/24)+DATE(1970,1,1)+(-5/24)</f>
        <v>41483.535138888888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80">E1283/D1283</f>
        <v>1.1071428571428572</v>
      </c>
      <c r="R1283" s="6">
        <f t="shared" ref="R1283:R1346" si="81">E1283/N1283</f>
        <v>104.72972972972973</v>
      </c>
      <c r="S1283" s="7" t="str">
        <f t="shared" ref="S1283:S1346" si="82">LEFT(P1283, SEARCH("/",P1283,1)-1)</f>
        <v>music</v>
      </c>
      <c r="T1283" t="str">
        <f t="shared" ref="T1283:T1346" si="83">RIGHT(P1283,LEN(P1283)-SEARCH("/",P1283,1))</f>
        <v>rock</v>
      </c>
      <c r="U1283">
        <f>YEAR(Table1[[#This Row],[Date Created Conversion]])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1">
        <f>(((J1284/60)/60)/24)+DATE(1970,1,1)+(-5/24)</f>
        <v>41586.266840277778</v>
      </c>
      <c r="L1284" s="11">
        <f>(((I1284/60)/60)/24)+DATE(1970,1,1)+(-5/24)</f>
        <v>41616.999305555553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0"/>
        <v>1.2361333333333333</v>
      </c>
      <c r="R1284" s="6">
        <f t="shared" si="81"/>
        <v>67.671532846715323</v>
      </c>
      <c r="S1284" s="7" t="str">
        <f t="shared" si="82"/>
        <v>music</v>
      </c>
      <c r="T1284" t="str">
        <f t="shared" si="83"/>
        <v>rock</v>
      </c>
      <c r="U1284">
        <f>YEAR(Table1[[#This Row],[Date Created Conversion]])</f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1">
        <f>(((J1285/60)/60)/24)+DATE(1970,1,1)+(-5/24)</f>
        <v>41320.50913194444</v>
      </c>
      <c r="L1285" s="11">
        <f>(((I1285/60)/60)/24)+DATE(1970,1,1)+(-5/24)</f>
        <v>41343.958333333328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0"/>
        <v>2.1105</v>
      </c>
      <c r="R1285" s="6">
        <f t="shared" si="81"/>
        <v>95.931818181818187</v>
      </c>
      <c r="S1285" s="7" t="str">
        <f t="shared" si="82"/>
        <v>music</v>
      </c>
      <c r="T1285" t="str">
        <f t="shared" si="83"/>
        <v>rock</v>
      </c>
      <c r="U1285">
        <f>YEAR(Table1[[#This Row],[Date Created Conversion]])</f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1">
        <f>(((J1286/60)/60)/24)+DATE(1970,1,1)+(-5/24)</f>
        <v>42712.026412037034</v>
      </c>
      <c r="L1286" s="11">
        <f>(((I1286/60)/60)/24)+DATE(1970,1,1)+(-5/24)</f>
        <v>42735.499305555553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0"/>
        <v>1.01</v>
      </c>
      <c r="R1286" s="6">
        <f t="shared" si="81"/>
        <v>65.161290322580641</v>
      </c>
      <c r="S1286" s="7" t="str">
        <f t="shared" si="82"/>
        <v>theater</v>
      </c>
      <c r="T1286" t="str">
        <f t="shared" si="83"/>
        <v>plays</v>
      </c>
      <c r="U1286">
        <f>YEAR(Table1[[#This Row],[Date Created Conversion]])</f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1">
        <f>(((J1287/60)/60)/24)+DATE(1970,1,1)+(-5/24)</f>
        <v>42160.374710648146</v>
      </c>
      <c r="L1287" s="11">
        <f>(((I1287/60)/60)/24)+DATE(1970,1,1)+(-5/24)</f>
        <v>42175.374710648146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0"/>
        <v>1.0165</v>
      </c>
      <c r="R1287" s="6">
        <f t="shared" si="81"/>
        <v>32.269841269841272</v>
      </c>
      <c r="S1287" s="7" t="str">
        <f t="shared" si="82"/>
        <v>theater</v>
      </c>
      <c r="T1287" t="str">
        <f t="shared" si="83"/>
        <v>plays</v>
      </c>
      <c r="U1287">
        <f>YEAR(Table1[[#This Row],[Date Created Conversion]])</f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1">
        <f>(((J1288/60)/60)/24)+DATE(1970,1,1)+(-5/24)</f>
        <v>42039.176238425927</v>
      </c>
      <c r="L1288" s="11">
        <f>(((I1288/60)/60)/24)+DATE(1970,1,1)+(-5/24)</f>
        <v>42052.374999999993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0"/>
        <v>1.0833333333333333</v>
      </c>
      <c r="R1288" s="6">
        <f t="shared" si="81"/>
        <v>81.25</v>
      </c>
      <c r="S1288" s="7" t="str">
        <f t="shared" si="82"/>
        <v>theater</v>
      </c>
      <c r="T1288" t="str">
        <f t="shared" si="83"/>
        <v>plays</v>
      </c>
      <c r="U1288">
        <f>YEAR(Table1[[#This Row],[Date Created Conversion]])</f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1">
        <f>(((J1289/60)/60)/24)+DATE(1970,1,1)+(-5/24)</f>
        <v>42107.412685185183</v>
      </c>
      <c r="L1289" s="11">
        <f>(((I1289/60)/60)/24)+DATE(1970,1,1)+(-5/24)</f>
        <v>42167.412685185183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0"/>
        <v>2.42</v>
      </c>
      <c r="R1289" s="6">
        <f t="shared" si="81"/>
        <v>24.2</v>
      </c>
      <c r="S1289" s="7" t="str">
        <f t="shared" si="82"/>
        <v>theater</v>
      </c>
      <c r="T1289" t="str">
        <f t="shared" si="83"/>
        <v>plays</v>
      </c>
      <c r="U1289">
        <f>YEAR(Table1[[#This Row],[Date Created Conversion]])</f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1">
        <f>(((J1290/60)/60)/24)+DATE(1970,1,1)+(-5/24)</f>
        <v>42560.946331018517</v>
      </c>
      <c r="L1290" s="11">
        <f>(((I1290/60)/60)/24)+DATE(1970,1,1)+(-5/24)</f>
        <v>42591.958333333336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80"/>
        <v>1.0044999999999999</v>
      </c>
      <c r="R1290" s="6">
        <f t="shared" si="81"/>
        <v>65.868852459016395</v>
      </c>
      <c r="S1290" s="7" t="str">
        <f t="shared" si="82"/>
        <v>theater</v>
      </c>
      <c r="T1290" t="str">
        <f t="shared" si="83"/>
        <v>plays</v>
      </c>
      <c r="U1290">
        <f>YEAR(Table1[[#This Row],[Date Created Conversion]])</f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1">
        <f>(((J1291/60)/60)/24)+DATE(1970,1,1)+(-5/24)</f>
        <v>42708.926446759251</v>
      </c>
      <c r="L1291" s="11">
        <f>(((I1291/60)/60)/24)+DATE(1970,1,1)+(-5/24)</f>
        <v>42738.926446759251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0"/>
        <v>1.2506666666666666</v>
      </c>
      <c r="R1291" s="6">
        <f t="shared" si="81"/>
        <v>36.07692307692308</v>
      </c>
      <c r="S1291" s="7" t="str">
        <f t="shared" si="82"/>
        <v>theater</v>
      </c>
      <c r="T1291" t="str">
        <f t="shared" si="83"/>
        <v>plays</v>
      </c>
      <c r="U1291">
        <f>YEAR(Table1[[#This Row],[Date Created Conversion]])</f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1">
        <f>(((J1292/60)/60)/24)+DATE(1970,1,1)+(-5/24)</f>
        <v>42086.406608796293</v>
      </c>
      <c r="L1292" s="11">
        <f>(((I1292/60)/60)/24)+DATE(1970,1,1)+(-5/24)</f>
        <v>42117.082638888889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0"/>
        <v>1.0857142857142856</v>
      </c>
      <c r="R1292" s="6">
        <f t="shared" si="81"/>
        <v>44.186046511627907</v>
      </c>
      <c r="S1292" s="7" t="str">
        <f t="shared" si="82"/>
        <v>theater</v>
      </c>
      <c r="T1292" t="str">
        <f t="shared" si="83"/>
        <v>plays</v>
      </c>
      <c r="U1292">
        <f>YEAR(Table1[[#This Row],[Date Created Conversion]])</f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1">
        <f>(((J1293/60)/60)/24)+DATE(1970,1,1)+(-5/24)</f>
        <v>42064.444340277776</v>
      </c>
      <c r="L1293" s="11">
        <f>(((I1293/60)/60)/24)+DATE(1970,1,1)+(-5/24)</f>
        <v>42101.083333333336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0"/>
        <v>1.4570000000000001</v>
      </c>
      <c r="R1293" s="6">
        <f t="shared" si="81"/>
        <v>104.07142857142857</v>
      </c>
      <c r="S1293" s="7" t="str">
        <f t="shared" si="82"/>
        <v>theater</v>
      </c>
      <c r="T1293" t="str">
        <f t="shared" si="83"/>
        <v>plays</v>
      </c>
      <c r="U1293">
        <f>YEAR(Table1[[#This Row],[Date Created Conversion]])</f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1">
        <f>(((J1294/60)/60)/24)+DATE(1970,1,1)+(-5/24)</f>
        <v>42256.555879629632</v>
      </c>
      <c r="L1294" s="11">
        <f>(((I1294/60)/60)/24)+DATE(1970,1,1)+(-5/24)</f>
        <v>42283.749305555553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0"/>
        <v>1.1000000000000001</v>
      </c>
      <c r="R1294" s="6">
        <f t="shared" si="81"/>
        <v>35.96153846153846</v>
      </c>
      <c r="S1294" s="7" t="str">
        <f t="shared" si="82"/>
        <v>theater</v>
      </c>
      <c r="T1294" t="str">
        <f t="shared" si="83"/>
        <v>plays</v>
      </c>
      <c r="U1294">
        <f>YEAR(Table1[[#This Row],[Date Created Conversion]])</f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1">
        <f>(((J1295/60)/60)/24)+DATE(1970,1,1)+(-5/24)</f>
        <v>42292.492719907408</v>
      </c>
      <c r="L1295" s="11">
        <f>(((I1295/60)/60)/24)+DATE(1970,1,1)+(-5/24)</f>
        <v>42322.534386574065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0"/>
        <v>1.0223333333333333</v>
      </c>
      <c r="R1295" s="6">
        <f t="shared" si="81"/>
        <v>127.79166666666667</v>
      </c>
      <c r="S1295" s="7" t="str">
        <f t="shared" si="82"/>
        <v>theater</v>
      </c>
      <c r="T1295" t="str">
        <f t="shared" si="83"/>
        <v>plays</v>
      </c>
      <c r="U1295">
        <f>YEAR(Table1[[#This Row],[Date Created Conversion]])</f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1">
        <f>(((J1296/60)/60)/24)+DATE(1970,1,1)+(-5/24)</f>
        <v>42278.245335648149</v>
      </c>
      <c r="L1296" s="11">
        <f>(((I1296/60)/60)/24)+DATE(1970,1,1)+(-5/24)</f>
        <v>42296.249999999993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0"/>
        <v>1.22</v>
      </c>
      <c r="R1296" s="6">
        <f t="shared" si="81"/>
        <v>27.727272727272727</v>
      </c>
      <c r="S1296" s="7" t="str">
        <f t="shared" si="82"/>
        <v>theater</v>
      </c>
      <c r="T1296" t="str">
        <f t="shared" si="83"/>
        <v>plays</v>
      </c>
      <c r="U1296">
        <f>YEAR(Table1[[#This Row],[Date Created Conversion]])</f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1">
        <f>(((J1297/60)/60)/24)+DATE(1970,1,1)+(-5/24)</f>
        <v>42184.364548611113</v>
      </c>
      <c r="L1297" s="11">
        <f>(((I1297/60)/60)/24)+DATE(1970,1,1)+(-5/24)</f>
        <v>42214.499999999993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0"/>
        <v>1.0196000000000001</v>
      </c>
      <c r="R1297" s="6">
        <f t="shared" si="81"/>
        <v>39.828125</v>
      </c>
      <c r="S1297" s="7" t="str">
        <f t="shared" si="82"/>
        <v>theater</v>
      </c>
      <c r="T1297" t="str">
        <f t="shared" si="83"/>
        <v>plays</v>
      </c>
      <c r="U1297">
        <f>YEAR(Table1[[#This Row],[Date Created Conversion]])</f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1">
        <f>(((J1298/60)/60)/24)+DATE(1970,1,1)+(-5/24)</f>
        <v>42422.842280092591</v>
      </c>
      <c r="L1298" s="11">
        <f>(((I1298/60)/60)/24)+DATE(1970,1,1)+(-5/24)</f>
        <v>42442.800613425927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0"/>
        <v>1.411764705882353</v>
      </c>
      <c r="R1298" s="6">
        <f t="shared" si="81"/>
        <v>52.173913043478258</v>
      </c>
      <c r="S1298" s="7" t="str">
        <f t="shared" si="82"/>
        <v>theater</v>
      </c>
      <c r="T1298" t="str">
        <f t="shared" si="83"/>
        <v>plays</v>
      </c>
      <c r="U1298">
        <f>YEAR(Table1[[#This Row],[Date Created Conversion]])</f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1">
        <f>(((J1299/60)/60)/24)+DATE(1970,1,1)+(-5/24)</f>
        <v>42461.538865740738</v>
      </c>
      <c r="L1299" s="11">
        <f>(((I1299/60)/60)/24)+DATE(1970,1,1)+(-5/24)</f>
        <v>42491.538865740738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0"/>
        <v>1.0952500000000001</v>
      </c>
      <c r="R1299" s="6">
        <f t="shared" si="81"/>
        <v>92.037815126050418</v>
      </c>
      <c r="S1299" s="7" t="str">
        <f t="shared" si="82"/>
        <v>theater</v>
      </c>
      <c r="T1299" t="str">
        <f t="shared" si="83"/>
        <v>plays</v>
      </c>
      <c r="U1299">
        <f>YEAR(Table1[[#This Row],[Date Created Conversion]])</f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1">
        <f>(((J1300/60)/60)/24)+DATE(1970,1,1)+(-5/24)</f>
        <v>42458.472592592596</v>
      </c>
      <c r="L1300" s="11">
        <f>(((I1300/60)/60)/24)+DATE(1970,1,1)+(-5/24)</f>
        <v>42488.472592592596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0"/>
        <v>1.0465</v>
      </c>
      <c r="R1300" s="6">
        <f t="shared" si="81"/>
        <v>63.424242424242422</v>
      </c>
      <c r="S1300" s="7" t="str">
        <f t="shared" si="82"/>
        <v>theater</v>
      </c>
      <c r="T1300" t="str">
        <f t="shared" si="83"/>
        <v>plays</v>
      </c>
      <c r="U1300">
        <f>YEAR(Table1[[#This Row],[Date Created Conversion]])</f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1">
        <f>(((J1301/60)/60)/24)+DATE(1970,1,1)+(-5/24)</f>
        <v>42169.606006944443</v>
      </c>
      <c r="L1301" s="11">
        <f>(((I1301/60)/60)/24)+DATE(1970,1,1)+(-5/24)</f>
        <v>42199.606006944443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0"/>
        <v>1.24</v>
      </c>
      <c r="R1301" s="6">
        <f t="shared" si="81"/>
        <v>135.625</v>
      </c>
      <c r="S1301" s="7" t="str">
        <f t="shared" si="82"/>
        <v>theater</v>
      </c>
      <c r="T1301" t="str">
        <f t="shared" si="83"/>
        <v>plays</v>
      </c>
      <c r="U1301">
        <f>YEAR(Table1[[#This Row],[Date Created Conversion]])</f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1">
        <f>(((J1302/60)/60)/24)+DATE(1970,1,1)+(-5/24)</f>
        <v>42483.466874999998</v>
      </c>
      <c r="L1302" s="11">
        <f>(((I1302/60)/60)/24)+DATE(1970,1,1)+(-5/24)</f>
        <v>42522.581249999996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0"/>
        <v>1.35</v>
      </c>
      <c r="R1302" s="6">
        <f t="shared" si="81"/>
        <v>168.75</v>
      </c>
      <c r="S1302" s="7" t="str">
        <f t="shared" si="82"/>
        <v>theater</v>
      </c>
      <c r="T1302" t="str">
        <f t="shared" si="83"/>
        <v>plays</v>
      </c>
      <c r="U1302">
        <f>YEAR(Table1[[#This Row],[Date Created Conversion]])</f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1">
        <f>(((J1303/60)/60)/24)+DATE(1970,1,1)+(-5/24)</f>
        <v>42195.541412037033</v>
      </c>
      <c r="L1303" s="11">
        <f>(((I1303/60)/60)/24)+DATE(1970,1,1)+(-5/24)</f>
        <v>42205.916666666664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0"/>
        <v>1.0275000000000001</v>
      </c>
      <c r="R1303" s="6">
        <f t="shared" si="81"/>
        <v>70.862068965517238</v>
      </c>
      <c r="S1303" s="7" t="str">
        <f t="shared" si="82"/>
        <v>theater</v>
      </c>
      <c r="T1303" t="str">
        <f t="shared" si="83"/>
        <v>plays</v>
      </c>
      <c r="U1303">
        <f>YEAR(Table1[[#This Row],[Date Created Conversion]])</f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1">
        <f>(((J1304/60)/60)/24)+DATE(1970,1,1)+(-5/24)</f>
        <v>42674.849664351852</v>
      </c>
      <c r="L1304" s="11">
        <f>(((I1304/60)/60)/24)+DATE(1970,1,1)+(-5/24)</f>
        <v>42704.891331018516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0"/>
        <v>1</v>
      </c>
      <c r="R1304" s="6">
        <f t="shared" si="81"/>
        <v>50</v>
      </c>
      <c r="S1304" s="7" t="str">
        <f t="shared" si="82"/>
        <v>theater</v>
      </c>
      <c r="T1304" t="str">
        <f t="shared" si="83"/>
        <v>plays</v>
      </c>
      <c r="U1304">
        <f>YEAR(Table1[[#This Row],[Date Created Conversion]])</f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1">
        <f>(((J1305/60)/60)/24)+DATE(1970,1,1)+(-5/24)</f>
        <v>42566.232870370368</v>
      </c>
      <c r="L1305" s="11">
        <f>(((I1305/60)/60)/24)+DATE(1970,1,1)+(-5/24)</f>
        <v>42582.249999999993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0"/>
        <v>1.3026085714285716</v>
      </c>
      <c r="R1305" s="6">
        <f t="shared" si="81"/>
        <v>42.214166666666671</v>
      </c>
      <c r="S1305" s="7" t="str">
        <f t="shared" si="82"/>
        <v>theater</v>
      </c>
      <c r="T1305" t="str">
        <f t="shared" si="83"/>
        <v>plays</v>
      </c>
      <c r="U1305">
        <f>YEAR(Table1[[#This Row],[Date Created Conversion]])</f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1">
        <f>(((J1306/60)/60)/24)+DATE(1970,1,1)+(-5/24)</f>
        <v>42746.986168981479</v>
      </c>
      <c r="L1306" s="11">
        <f>(((I1306/60)/60)/24)+DATE(1970,1,1)+(-5/24)</f>
        <v>42806.944502314807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0"/>
        <v>0.39627499999999999</v>
      </c>
      <c r="R1306" s="6">
        <f t="shared" si="81"/>
        <v>152.41346153846155</v>
      </c>
      <c r="S1306" s="7" t="str">
        <f t="shared" si="82"/>
        <v>technology</v>
      </c>
      <c r="T1306" t="str">
        <f t="shared" si="83"/>
        <v>wearables</v>
      </c>
      <c r="U1306">
        <f>YEAR(Table1[[#This Row],[Date Created Conversion]])</f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1">
        <f>(((J1307/60)/60)/24)+DATE(1970,1,1)+(-5/24)</f>
        <v>42543.457268518519</v>
      </c>
      <c r="L1307" s="11">
        <f>(((I1307/60)/60)/24)+DATE(1970,1,1)+(-5/24)</f>
        <v>42572.520833333336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0"/>
        <v>0.25976666666666665</v>
      </c>
      <c r="R1307" s="6">
        <f t="shared" si="81"/>
        <v>90.616279069767444</v>
      </c>
      <c r="S1307" s="7" t="str">
        <f t="shared" si="82"/>
        <v>technology</v>
      </c>
      <c r="T1307" t="str">
        <f t="shared" si="83"/>
        <v>wearables</v>
      </c>
      <c r="U1307">
        <f>YEAR(Table1[[#This Row],[Date Created Conversion]])</f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1">
        <f>(((J1308/60)/60)/24)+DATE(1970,1,1)+(-5/24)</f>
        <v>41947.249236111107</v>
      </c>
      <c r="L1308" s="11">
        <f>(((I1308/60)/60)/24)+DATE(1970,1,1)+(-5/24)</f>
        <v>41977.249236111107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0"/>
        <v>0.65246363636363636</v>
      </c>
      <c r="R1308" s="6">
        <f t="shared" si="81"/>
        <v>201.60393258426967</v>
      </c>
      <c r="S1308" s="7" t="str">
        <f t="shared" si="82"/>
        <v>technology</v>
      </c>
      <c r="T1308" t="str">
        <f t="shared" si="83"/>
        <v>wearables</v>
      </c>
      <c r="U1308">
        <f>YEAR(Table1[[#This Row],[Date Created Conversion]])</f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1">
        <f>(((J1309/60)/60)/24)+DATE(1970,1,1)+(-5/24)</f>
        <v>42387.294895833329</v>
      </c>
      <c r="L1309" s="11">
        <f>(((I1309/60)/60)/24)+DATE(1970,1,1)+(-5/24)</f>
        <v>42417.294895833329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0"/>
        <v>0.11514000000000001</v>
      </c>
      <c r="R1309" s="6">
        <f t="shared" si="81"/>
        <v>127.93333333333334</v>
      </c>
      <c r="S1309" s="7" t="str">
        <f t="shared" si="82"/>
        <v>technology</v>
      </c>
      <c r="T1309" t="str">
        <f t="shared" si="83"/>
        <v>wearables</v>
      </c>
      <c r="U1309">
        <f>YEAR(Table1[[#This Row],[Date Created Conversion]])</f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1">
        <f>(((J1310/60)/60)/24)+DATE(1970,1,1)+(-5/24)</f>
        <v>42611.405231481483</v>
      </c>
      <c r="L1310" s="11">
        <f>(((I1310/60)/60)/24)+DATE(1970,1,1)+(-5/24)</f>
        <v>42651.405231481483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0"/>
        <v>0.11360000000000001</v>
      </c>
      <c r="R1310" s="6">
        <f t="shared" si="81"/>
        <v>29.894736842105264</v>
      </c>
      <c r="S1310" s="7" t="str">
        <f t="shared" si="82"/>
        <v>technology</v>
      </c>
      <c r="T1310" t="str">
        <f t="shared" si="83"/>
        <v>wearables</v>
      </c>
      <c r="U1310">
        <f>YEAR(Table1[[#This Row],[Date Created Conversion]])</f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1">
        <f>(((J1311/60)/60)/24)+DATE(1970,1,1)+(-5/24)</f>
        <v>42257.674398148149</v>
      </c>
      <c r="L1311" s="11">
        <f>(((I1311/60)/60)/24)+DATE(1970,1,1)+(-5/24)</f>
        <v>42292.674398148149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0"/>
        <v>1.1199130434782609</v>
      </c>
      <c r="R1311" s="6">
        <f t="shared" si="81"/>
        <v>367.97142857142859</v>
      </c>
      <c r="S1311" s="7" t="str">
        <f t="shared" si="82"/>
        <v>technology</v>
      </c>
      <c r="T1311" t="str">
        <f t="shared" si="83"/>
        <v>wearables</v>
      </c>
      <c r="U1311">
        <f>YEAR(Table1[[#This Row],[Date Created Conversion]])</f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1">
        <f>(((J1312/60)/60)/24)+DATE(1970,1,1)+(-5/24)</f>
        <v>42556.458912037029</v>
      </c>
      <c r="L1312" s="11">
        <f>(((I1312/60)/60)/24)+DATE(1970,1,1)+(-5/24)</f>
        <v>42601.458912037029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0"/>
        <v>0.155</v>
      </c>
      <c r="R1312" s="6">
        <f t="shared" si="81"/>
        <v>129.16666666666666</v>
      </c>
      <c r="S1312" s="7" t="str">
        <f t="shared" si="82"/>
        <v>technology</v>
      </c>
      <c r="T1312" t="str">
        <f t="shared" si="83"/>
        <v>wearables</v>
      </c>
      <c r="U1312">
        <f>YEAR(Table1[[#This Row],[Date Created Conversion]])</f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1">
        <f>(((J1313/60)/60)/24)+DATE(1970,1,1)+(-5/24)</f>
        <v>42669.593969907401</v>
      </c>
      <c r="L1313" s="11">
        <f>(((I1313/60)/60)/24)+DATE(1970,1,1)+(-5/24)</f>
        <v>42704.635636574072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0"/>
        <v>0.32028000000000001</v>
      </c>
      <c r="R1313" s="6">
        <f t="shared" si="81"/>
        <v>800.7</v>
      </c>
      <c r="S1313" s="7" t="str">
        <f t="shared" si="82"/>
        <v>technology</v>
      </c>
      <c r="T1313" t="str">
        <f t="shared" si="83"/>
        <v>wearables</v>
      </c>
      <c r="U1313">
        <f>YEAR(Table1[[#This Row],[Date Created Conversion]])</f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1">
        <f>(((J1314/60)/60)/24)+DATE(1970,1,1)+(-5/24)</f>
        <v>42082.494467592587</v>
      </c>
      <c r="L1314" s="11">
        <f>(((I1314/60)/60)/24)+DATE(1970,1,1)+(-5/24)</f>
        <v>42112.494467592587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0"/>
        <v>6.0869565217391303E-3</v>
      </c>
      <c r="R1314" s="6">
        <f t="shared" si="81"/>
        <v>28</v>
      </c>
      <c r="S1314" s="7" t="str">
        <f t="shared" si="82"/>
        <v>technology</v>
      </c>
      <c r="T1314" t="str">
        <f t="shared" si="83"/>
        <v>wearables</v>
      </c>
      <c r="U1314">
        <f>YEAR(Table1[[#This Row],[Date Created Conversion]])</f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1">
        <f>(((J1315/60)/60)/24)+DATE(1970,1,1)+(-5/24)</f>
        <v>42402.50131944444</v>
      </c>
      <c r="L1315" s="11">
        <f>(((I1315/60)/60)/24)+DATE(1970,1,1)+(-5/24)</f>
        <v>42432.50131944444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0"/>
        <v>0.31114999999999998</v>
      </c>
      <c r="R1315" s="6">
        <f t="shared" si="81"/>
        <v>102.01639344262296</v>
      </c>
      <c r="S1315" s="7" t="str">
        <f t="shared" si="82"/>
        <v>technology</v>
      </c>
      <c r="T1315" t="str">
        <f t="shared" si="83"/>
        <v>wearables</v>
      </c>
      <c r="U1315">
        <f>YEAR(Table1[[#This Row],[Date Created Conversion]])</f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1">
        <f>(((J1316/60)/60)/24)+DATE(1970,1,1)+(-5/24)</f>
        <v>42604.461342592585</v>
      </c>
      <c r="L1316" s="11">
        <f>(((I1316/60)/60)/24)+DATE(1970,1,1)+(-5/24)</f>
        <v>42664.461342592585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0"/>
        <v>1.1266666666666666E-2</v>
      </c>
      <c r="R1316" s="6">
        <f t="shared" si="81"/>
        <v>184.36363636363637</v>
      </c>
      <c r="S1316" s="7" t="str">
        <f t="shared" si="82"/>
        <v>technology</v>
      </c>
      <c r="T1316" t="str">
        <f t="shared" si="83"/>
        <v>wearables</v>
      </c>
      <c r="U1316">
        <f>YEAR(Table1[[#This Row],[Date Created Conversion]])</f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1">
        <f>(((J1317/60)/60)/24)+DATE(1970,1,1)+(-5/24)</f>
        <v>42278.289907407401</v>
      </c>
      <c r="L1317" s="11">
        <f>(((I1317/60)/60)/24)+DATE(1970,1,1)+(-5/24)</f>
        <v>42313.833333333336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0"/>
        <v>0.40404000000000001</v>
      </c>
      <c r="R1317" s="6">
        <f t="shared" si="81"/>
        <v>162.91935483870967</v>
      </c>
      <c r="S1317" s="7" t="str">
        <f t="shared" si="82"/>
        <v>technology</v>
      </c>
      <c r="T1317" t="str">
        <f t="shared" si="83"/>
        <v>wearables</v>
      </c>
      <c r="U1317">
        <f>YEAR(Table1[[#This Row],[Date Created Conversion]])</f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1">
        <f>(((J1318/60)/60)/24)+DATE(1970,1,1)+(-5/24)</f>
        <v>42393.753576388881</v>
      </c>
      <c r="L1318" s="11">
        <f>(((I1318/60)/60)/24)+DATE(1970,1,1)+(-5/24)</f>
        <v>42428.753576388881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0"/>
        <v>1.3333333333333333E-5</v>
      </c>
      <c r="R1318" s="6">
        <f t="shared" si="81"/>
        <v>1</v>
      </c>
      <c r="S1318" s="7" t="str">
        <f t="shared" si="82"/>
        <v>technology</v>
      </c>
      <c r="T1318" t="str">
        <f t="shared" si="83"/>
        <v>wearables</v>
      </c>
      <c r="U1318">
        <f>YEAR(Table1[[#This Row],[Date Created Conversion]])</f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1">
        <f>(((J1319/60)/60)/24)+DATE(1970,1,1)+(-5/24)</f>
        <v>42520.027152777773</v>
      </c>
      <c r="L1319" s="11">
        <f>(((I1319/60)/60)/24)+DATE(1970,1,1)+(-5/24)</f>
        <v>42572.374999999993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0"/>
        <v>5.7334999999999997E-2</v>
      </c>
      <c r="R1319" s="6">
        <f t="shared" si="81"/>
        <v>603.52631578947364</v>
      </c>
      <c r="S1319" s="7" t="str">
        <f t="shared" si="82"/>
        <v>technology</v>
      </c>
      <c r="T1319" t="str">
        <f t="shared" si="83"/>
        <v>wearables</v>
      </c>
      <c r="U1319">
        <f>YEAR(Table1[[#This Row],[Date Created Conversion]])</f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1">
        <f>(((J1320/60)/60)/24)+DATE(1970,1,1)+(-5/24)</f>
        <v>41984.835324074076</v>
      </c>
      <c r="L1320" s="11">
        <f>(((I1320/60)/60)/24)+DATE(1970,1,1)+(-5/24)</f>
        <v>42014.835324074076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0"/>
        <v>0.15325</v>
      </c>
      <c r="R1320" s="6">
        <f t="shared" si="81"/>
        <v>45.407407407407405</v>
      </c>
      <c r="S1320" s="7" t="str">
        <f t="shared" si="82"/>
        <v>technology</v>
      </c>
      <c r="T1320" t="str">
        <f t="shared" si="83"/>
        <v>wearables</v>
      </c>
      <c r="U1320">
        <f>YEAR(Table1[[#This Row],[Date Created Conversion]])</f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1">
        <f>(((J1321/60)/60)/24)+DATE(1970,1,1)+(-5/24)</f>
        <v>41816.603761574072</v>
      </c>
      <c r="L1321" s="11">
        <f>(((I1321/60)/60)/24)+DATE(1970,1,1)+(-5/24)</f>
        <v>41831.458333333328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0"/>
        <v>0.15103448275862069</v>
      </c>
      <c r="R1321" s="6">
        <f t="shared" si="81"/>
        <v>97.333333333333329</v>
      </c>
      <c r="S1321" s="7" t="str">
        <f t="shared" si="82"/>
        <v>technology</v>
      </c>
      <c r="T1321" t="str">
        <f t="shared" si="83"/>
        <v>wearables</v>
      </c>
      <c r="U1321">
        <f>YEAR(Table1[[#This Row],[Date Created Conversion]])</f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1">
        <f>(((J1322/60)/60)/24)+DATE(1970,1,1)+(-5/24)</f>
        <v>42705.482013888883</v>
      </c>
      <c r="L1322" s="11">
        <f>(((I1322/60)/60)/24)+DATE(1970,1,1)+(-5/24)</f>
        <v>42734.749999999993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0"/>
        <v>5.0299999999999997E-3</v>
      </c>
      <c r="R1322" s="6">
        <f t="shared" si="81"/>
        <v>167.66666666666666</v>
      </c>
      <c r="S1322" s="7" t="str">
        <f t="shared" si="82"/>
        <v>technology</v>
      </c>
      <c r="T1322" t="str">
        <f t="shared" si="83"/>
        <v>wearables</v>
      </c>
      <c r="U1322">
        <f>YEAR(Table1[[#This Row],[Date Created Conversion]])</f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1">
        <f>(((J1323/60)/60)/24)+DATE(1970,1,1)+(-5/24)</f>
        <v>42697.540937499994</v>
      </c>
      <c r="L1323" s="11">
        <f>(((I1323/60)/60)/24)+DATE(1970,1,1)+(-5/24)</f>
        <v>42727.540937499994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0"/>
        <v>1.3028138528138528E-2</v>
      </c>
      <c r="R1323" s="6">
        <f t="shared" si="81"/>
        <v>859.85714285714289</v>
      </c>
      <c r="S1323" s="7" t="str">
        <f t="shared" si="82"/>
        <v>technology</v>
      </c>
      <c r="T1323" t="str">
        <f t="shared" si="83"/>
        <v>wearables</v>
      </c>
      <c r="U1323">
        <f>YEAR(Table1[[#This Row],[Date Created Conversion]])</f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1">
        <f>(((J1324/60)/60)/24)+DATE(1970,1,1)+(-5/24)</f>
        <v>42115.448206018518</v>
      </c>
      <c r="L1324" s="11">
        <f>(((I1324/60)/60)/24)+DATE(1970,1,1)+(-5/24)</f>
        <v>42145.448206018518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0"/>
        <v>3.0285714285714286E-3</v>
      </c>
      <c r="R1324" s="6">
        <f t="shared" si="81"/>
        <v>26.5</v>
      </c>
      <c r="S1324" s="7" t="str">
        <f t="shared" si="82"/>
        <v>technology</v>
      </c>
      <c r="T1324" t="str">
        <f t="shared" si="83"/>
        <v>wearables</v>
      </c>
      <c r="U1324">
        <f>YEAR(Table1[[#This Row],[Date Created Conversion]])</f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1">
        <f>(((J1325/60)/60)/24)+DATE(1970,1,1)+(-5/24)</f>
        <v>42451.490115740737</v>
      </c>
      <c r="L1325" s="11">
        <f>(((I1325/60)/60)/24)+DATE(1970,1,1)+(-5/24)</f>
        <v>42486.079861111109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0"/>
        <v>8.8800000000000004E-2</v>
      </c>
      <c r="R1325" s="6">
        <f t="shared" si="81"/>
        <v>30.272727272727273</v>
      </c>
      <c r="S1325" s="7" t="str">
        <f t="shared" si="82"/>
        <v>technology</v>
      </c>
      <c r="T1325" t="str">
        <f t="shared" si="83"/>
        <v>wearables</v>
      </c>
      <c r="U1325">
        <f>YEAR(Table1[[#This Row],[Date Created Conversion]])</f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1">
        <f>(((J1326/60)/60)/24)+DATE(1970,1,1)+(-5/24)</f>
        <v>42626.425370370365</v>
      </c>
      <c r="L1326" s="11">
        <f>(((I1326/60)/60)/24)+DATE(1970,1,1)+(-5/24)</f>
        <v>42656.425370370365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0"/>
        <v>9.8400000000000001E-2</v>
      </c>
      <c r="R1326" s="6">
        <f t="shared" si="81"/>
        <v>54.666666666666664</v>
      </c>
      <c r="S1326" s="7" t="str">
        <f t="shared" si="82"/>
        <v>technology</v>
      </c>
      <c r="T1326" t="str">
        <f t="shared" si="83"/>
        <v>wearables</v>
      </c>
      <c r="U1326">
        <f>YEAR(Table1[[#This Row],[Date Created Conversion]])</f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1">
        <f>(((J1327/60)/60)/24)+DATE(1970,1,1)+(-5/24)</f>
        <v>42703.877719907403</v>
      </c>
      <c r="L1327" s="11">
        <f>(((I1327/60)/60)/24)+DATE(1970,1,1)+(-5/24)</f>
        <v>42733.877719907403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0"/>
        <v>2.4299999999999999E-2</v>
      </c>
      <c r="R1327" s="6">
        <f t="shared" si="81"/>
        <v>60.75</v>
      </c>
      <c r="S1327" s="7" t="str">
        <f t="shared" si="82"/>
        <v>technology</v>
      </c>
      <c r="T1327" t="str">
        <f t="shared" si="83"/>
        <v>wearables</v>
      </c>
      <c r="U1327">
        <f>YEAR(Table1[[#This Row],[Date Created Conversion]])</f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1">
        <f>(((J1328/60)/60)/24)+DATE(1970,1,1)+(-5/24)</f>
        <v>41974.583657407398</v>
      </c>
      <c r="L1328" s="11">
        <f>(((I1328/60)/60)/24)+DATE(1970,1,1)+(-5/24)</f>
        <v>42019.583657407398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0"/>
        <v>1.1299999999999999E-2</v>
      </c>
      <c r="R1328" s="6">
        <f t="shared" si="81"/>
        <v>102.72727272727273</v>
      </c>
      <c r="S1328" s="7" t="str">
        <f t="shared" si="82"/>
        <v>technology</v>
      </c>
      <c r="T1328" t="str">
        <f t="shared" si="83"/>
        <v>wearables</v>
      </c>
      <c r="U1328">
        <f>YEAR(Table1[[#This Row],[Date Created Conversion]])</f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1">
        <f>(((J1329/60)/60)/24)+DATE(1970,1,1)+(-5/24)</f>
        <v>42123.470312500001</v>
      </c>
      <c r="L1329" s="11">
        <f>(((I1329/60)/60)/24)+DATE(1970,1,1)+(-5/24)</f>
        <v>42153.470312500001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0"/>
        <v>3.5520833333333335E-2</v>
      </c>
      <c r="R1329" s="6">
        <f t="shared" si="81"/>
        <v>41.585365853658537</v>
      </c>
      <c r="S1329" s="7" t="str">
        <f t="shared" si="82"/>
        <v>technology</v>
      </c>
      <c r="T1329" t="str">
        <f t="shared" si="83"/>
        <v>wearables</v>
      </c>
      <c r="U1329">
        <f>YEAR(Table1[[#This Row],[Date Created Conversion]])</f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1">
        <f>(((J1330/60)/60)/24)+DATE(1970,1,1)+(-5/24)</f>
        <v>42612.434421296297</v>
      </c>
      <c r="L1330" s="11">
        <f>(((I1330/60)/60)/24)+DATE(1970,1,1)+(-5/24)</f>
        <v>42657.434421296297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0"/>
        <v>2.3306666666666667E-2</v>
      </c>
      <c r="R1330" s="6">
        <f t="shared" si="81"/>
        <v>116.53333333333333</v>
      </c>
      <c r="S1330" s="7" t="str">
        <f t="shared" si="82"/>
        <v>technology</v>
      </c>
      <c r="T1330" t="str">
        <f t="shared" si="83"/>
        <v>wearables</v>
      </c>
      <c r="U1330">
        <f>YEAR(Table1[[#This Row],[Date Created Conversion]])</f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1">
        <f>(((J1331/60)/60)/24)+DATE(1970,1,1)+(-5/24)</f>
        <v>41935.013252314813</v>
      </c>
      <c r="L1331" s="11">
        <f>(((I1331/60)/60)/24)+DATE(1970,1,1)+(-5/24)</f>
        <v>41975.054918981477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0"/>
        <v>8.1600000000000006E-3</v>
      </c>
      <c r="R1331" s="6">
        <f t="shared" si="81"/>
        <v>45.333333333333336</v>
      </c>
      <c r="S1331" s="7" t="str">
        <f t="shared" si="82"/>
        <v>technology</v>
      </c>
      <c r="T1331" t="str">
        <f t="shared" si="83"/>
        <v>wearables</v>
      </c>
      <c r="U1331">
        <f>YEAR(Table1[[#This Row],[Date Created Conversion]])</f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1">
        <f>(((J1332/60)/60)/24)+DATE(1970,1,1)+(-5/24)</f>
        <v>42522.068391203698</v>
      </c>
      <c r="L1332" s="11">
        <f>(((I1332/60)/60)/24)+DATE(1970,1,1)+(-5/24)</f>
        <v>42552.958333333336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0"/>
        <v>0.22494285714285714</v>
      </c>
      <c r="R1332" s="6">
        <f t="shared" si="81"/>
        <v>157.46</v>
      </c>
      <c r="S1332" s="7" t="str">
        <f t="shared" si="82"/>
        <v>technology</v>
      </c>
      <c r="T1332" t="str">
        <f t="shared" si="83"/>
        <v>wearables</v>
      </c>
      <c r="U1332">
        <f>YEAR(Table1[[#This Row],[Date Created Conversion]])</f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1">
        <f>(((J1333/60)/60)/24)+DATE(1970,1,1)+(-5/24)</f>
        <v>42569.295763888884</v>
      </c>
      <c r="L1333" s="11">
        <f>(((I1333/60)/60)/24)+DATE(1970,1,1)+(-5/24)</f>
        <v>42599.295763888884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0"/>
        <v>1.3668E-2</v>
      </c>
      <c r="R1333" s="6">
        <f t="shared" si="81"/>
        <v>100.5</v>
      </c>
      <c r="S1333" s="7" t="str">
        <f t="shared" si="82"/>
        <v>technology</v>
      </c>
      <c r="T1333" t="str">
        <f t="shared" si="83"/>
        <v>wearables</v>
      </c>
      <c r="U1333">
        <f>YEAR(Table1[[#This Row],[Date Created Conversion]])</f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1">
        <f>(((J1334/60)/60)/24)+DATE(1970,1,1)+(-5/24)</f>
        <v>42731.851944444446</v>
      </c>
      <c r="L1334" s="11">
        <f>(((I1334/60)/60)/24)+DATE(1970,1,1)+(-5/24)</f>
        <v>42761.851944444446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0"/>
        <v>0</v>
      </c>
      <c r="R1334" s="6" t="e">
        <f t="shared" si="81"/>
        <v>#DIV/0!</v>
      </c>
      <c r="S1334" s="7" t="str">
        <f t="shared" si="82"/>
        <v>technology</v>
      </c>
      <c r="T1334" t="str">
        <f t="shared" si="83"/>
        <v>wearables</v>
      </c>
      <c r="U1334">
        <f>YEAR(Table1[[#This Row],[Date Created Conversion]])</f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1">
        <f>(((J1335/60)/60)/24)+DATE(1970,1,1)+(-5/24)</f>
        <v>41805.8984375</v>
      </c>
      <c r="L1335" s="11">
        <f>(((I1335/60)/60)/24)+DATE(1970,1,1)+(-5/24)</f>
        <v>41835.8984375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0"/>
        <v>0</v>
      </c>
      <c r="R1335" s="6" t="e">
        <f t="shared" si="81"/>
        <v>#DIV/0!</v>
      </c>
      <c r="S1335" s="7" t="str">
        <f t="shared" si="82"/>
        <v>technology</v>
      </c>
      <c r="T1335" t="str">
        <f t="shared" si="83"/>
        <v>wearables</v>
      </c>
      <c r="U1335">
        <f>YEAR(Table1[[#This Row],[Date Created Conversion]])</f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1">
        <f>(((J1336/60)/60)/24)+DATE(1970,1,1)+(-5/24)</f>
        <v>42410.565821759257</v>
      </c>
      <c r="L1336" s="11">
        <f>(((I1336/60)/60)/24)+DATE(1970,1,1)+(-5/24)</f>
        <v>42440.565821759257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0"/>
        <v>0.10754135338345865</v>
      </c>
      <c r="R1336" s="6">
        <f t="shared" si="81"/>
        <v>51.822463768115945</v>
      </c>
      <c r="S1336" s="7" t="str">
        <f t="shared" si="82"/>
        <v>technology</v>
      </c>
      <c r="T1336" t="str">
        <f t="shared" si="83"/>
        <v>wearables</v>
      </c>
      <c r="U1336">
        <f>YEAR(Table1[[#This Row],[Date Created Conversion]])</f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1">
        <f>(((J1337/60)/60)/24)+DATE(1970,1,1)+(-5/24)</f>
        <v>42313.728032407402</v>
      </c>
      <c r="L1337" s="11">
        <f>(((I1337/60)/60)/24)+DATE(1970,1,1)+(-5/24)</f>
        <v>42343.728032407402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0"/>
        <v>0.1976</v>
      </c>
      <c r="R1337" s="6">
        <f t="shared" si="81"/>
        <v>308.75</v>
      </c>
      <c r="S1337" s="7" t="str">
        <f t="shared" si="82"/>
        <v>technology</v>
      </c>
      <c r="T1337" t="str">
        <f t="shared" si="83"/>
        <v>wearables</v>
      </c>
      <c r="U1337">
        <f>YEAR(Table1[[#This Row],[Date Created Conversion]])</f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1">
        <f>(((J1338/60)/60)/24)+DATE(1970,1,1)+(-5/24)</f>
        <v>41955.655416666668</v>
      </c>
      <c r="L1338" s="11">
        <f>(((I1338/60)/60)/24)+DATE(1970,1,1)+(-5/24)</f>
        <v>41990.655416666668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0"/>
        <v>0.84946999999999995</v>
      </c>
      <c r="R1338" s="6">
        <f t="shared" si="81"/>
        <v>379.22767857142856</v>
      </c>
      <c r="S1338" s="7" t="str">
        <f t="shared" si="82"/>
        <v>technology</v>
      </c>
      <c r="T1338" t="str">
        <f t="shared" si="83"/>
        <v>wearables</v>
      </c>
      <c r="U1338">
        <f>YEAR(Table1[[#This Row],[Date Created Conversion]])</f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1">
        <f>(((J1339/60)/60)/24)+DATE(1970,1,1)+(-5/24)</f>
        <v>42767.368969907409</v>
      </c>
      <c r="L1339" s="11">
        <f>(((I1339/60)/60)/24)+DATE(1970,1,1)+(-5/24)</f>
        <v>42797.368969907409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0"/>
        <v>0.49381999999999998</v>
      </c>
      <c r="R1339" s="6">
        <f t="shared" si="81"/>
        <v>176.36428571428573</v>
      </c>
      <c r="S1339" s="7" t="str">
        <f t="shared" si="82"/>
        <v>technology</v>
      </c>
      <c r="T1339" t="str">
        <f t="shared" si="83"/>
        <v>wearables</v>
      </c>
      <c r="U1339">
        <f>YEAR(Table1[[#This Row],[Date Created Conversion]])</f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1">
        <f>(((J1340/60)/60)/24)+DATE(1970,1,1)+(-5/24)</f>
        <v>42188.595289351848</v>
      </c>
      <c r="L1340" s="11">
        <f>(((I1340/60)/60)/24)+DATE(1970,1,1)+(-5/24)</f>
        <v>42218.595289351848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0"/>
        <v>3.3033333333333331E-2</v>
      </c>
      <c r="R1340" s="6">
        <f t="shared" si="81"/>
        <v>66.066666666666663</v>
      </c>
      <c r="S1340" s="7" t="str">
        <f t="shared" si="82"/>
        <v>technology</v>
      </c>
      <c r="T1340" t="str">
        <f t="shared" si="83"/>
        <v>wearables</v>
      </c>
      <c r="U1340">
        <f>YEAR(Table1[[#This Row],[Date Created Conversion]])</f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1">
        <f>(((J1341/60)/60)/24)+DATE(1970,1,1)+(-5/24)</f>
        <v>41936.438831018517</v>
      </c>
      <c r="L1341" s="11">
        <f>(((I1341/60)/60)/24)+DATE(1970,1,1)+(-5/24)</f>
        <v>41981.480497685181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0"/>
        <v>6.6339999999999996E-2</v>
      </c>
      <c r="R1341" s="6">
        <f t="shared" si="81"/>
        <v>89.648648648648646</v>
      </c>
      <c r="S1341" s="7" t="str">
        <f t="shared" si="82"/>
        <v>technology</v>
      </c>
      <c r="T1341" t="str">
        <f t="shared" si="83"/>
        <v>wearables</v>
      </c>
      <c r="U1341">
        <f>YEAR(Table1[[#This Row],[Date Created Conversion]])</f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1">
        <f>(((J1342/60)/60)/24)+DATE(1970,1,1)+(-5/24)</f>
        <v>41836.387187499997</v>
      </c>
      <c r="L1342" s="11">
        <f>(((I1342/60)/60)/24)+DATE(1970,1,1)+(-5/24)</f>
        <v>41866.387187499997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0"/>
        <v>0</v>
      </c>
      <c r="R1342" s="6" t="e">
        <f t="shared" si="81"/>
        <v>#DIV/0!</v>
      </c>
      <c r="S1342" s="7" t="str">
        <f t="shared" si="82"/>
        <v>technology</v>
      </c>
      <c r="T1342" t="str">
        <f t="shared" si="83"/>
        <v>wearables</v>
      </c>
      <c r="U1342">
        <f>YEAR(Table1[[#This Row],[Date Created Conversion]])</f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1">
        <f>(((J1343/60)/60)/24)+DATE(1970,1,1)+(-5/24)</f>
        <v>42612.415706018517</v>
      </c>
      <c r="L1343" s="11">
        <f>(((I1343/60)/60)/24)+DATE(1970,1,1)+(-5/24)</f>
        <v>42644.415706018517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0"/>
        <v>0.7036</v>
      </c>
      <c r="R1343" s="6">
        <f t="shared" si="81"/>
        <v>382.39130434782606</v>
      </c>
      <c r="S1343" s="7" t="str">
        <f t="shared" si="82"/>
        <v>technology</v>
      </c>
      <c r="T1343" t="str">
        <f t="shared" si="83"/>
        <v>wearables</v>
      </c>
      <c r="U1343">
        <f>YEAR(Table1[[#This Row],[Date Created Conversion]])</f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1">
        <f>(((J1344/60)/60)/24)+DATE(1970,1,1)+(-5/24)</f>
        <v>42172.608090277768</v>
      </c>
      <c r="L1344" s="11">
        <f>(((I1344/60)/60)/24)+DATE(1970,1,1)+(-5/24)</f>
        <v>42202.608090277768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0"/>
        <v>2E-3</v>
      </c>
      <c r="R1344" s="6">
        <f t="shared" si="81"/>
        <v>100</v>
      </c>
      <c r="S1344" s="7" t="str">
        <f t="shared" si="82"/>
        <v>technology</v>
      </c>
      <c r="T1344" t="str">
        <f t="shared" si="83"/>
        <v>wearables</v>
      </c>
      <c r="U1344">
        <f>YEAR(Table1[[#This Row],[Date Created Conversion]])</f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1">
        <f>(((J1345/60)/60)/24)+DATE(1970,1,1)+(-5/24)</f>
        <v>42542.318090277775</v>
      </c>
      <c r="L1345" s="11">
        <f>(((I1345/60)/60)/24)+DATE(1970,1,1)+(-5/24)</f>
        <v>42600.957638888889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0"/>
        <v>1.02298</v>
      </c>
      <c r="R1345" s="6">
        <f t="shared" si="81"/>
        <v>158.35603715170279</v>
      </c>
      <c r="S1345" s="7" t="str">
        <f t="shared" si="82"/>
        <v>technology</v>
      </c>
      <c r="T1345" t="str">
        <f t="shared" si="83"/>
        <v>wearables</v>
      </c>
      <c r="U1345">
        <f>YEAR(Table1[[#This Row],[Date Created Conversion]])</f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1">
        <f>(((J1346/60)/60)/24)+DATE(1970,1,1)+(-5/24)</f>
        <v>42522.581469907404</v>
      </c>
      <c r="L1346" s="11">
        <f>(((I1346/60)/60)/24)+DATE(1970,1,1)+(-5/24)</f>
        <v>42551.581469907404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80"/>
        <v>3.7773333333333334</v>
      </c>
      <c r="R1346" s="6">
        <f t="shared" si="81"/>
        <v>40.762589928057551</v>
      </c>
      <c r="S1346" s="7" t="str">
        <f t="shared" si="82"/>
        <v>publishing</v>
      </c>
      <c r="T1346" t="str">
        <f t="shared" si="83"/>
        <v>nonfiction</v>
      </c>
      <c r="U1346">
        <f>YEAR(Table1[[#This Row],[Date Created Conversion]])</f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1">
        <f>(((J1347/60)/60)/24)+DATE(1970,1,1)+(-5/24)</f>
        <v>41799.606006944443</v>
      </c>
      <c r="L1347" s="11">
        <f>(((I1347/60)/60)/24)+DATE(1970,1,1)+(-5/24)</f>
        <v>41834.606006944443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84">E1347/D1347</f>
        <v>1.25</v>
      </c>
      <c r="R1347" s="6">
        <f t="shared" ref="R1347:R1410" si="85">E1347/N1347</f>
        <v>53.571428571428569</v>
      </c>
      <c r="S1347" s="7" t="str">
        <f t="shared" ref="S1347:S1410" si="86">LEFT(P1347, SEARCH("/",P1347,1)-1)</f>
        <v>publishing</v>
      </c>
      <c r="T1347" t="str">
        <f t="shared" ref="T1347:T1410" si="87">RIGHT(P1347,LEN(P1347)-SEARCH("/",P1347,1))</f>
        <v>nonfiction</v>
      </c>
      <c r="U1347">
        <f>YEAR(Table1[[#This Row],[Date Created Conversion]])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1">
        <f>(((J1348/60)/60)/24)+DATE(1970,1,1)+(-5/24)</f>
        <v>41421.867488425924</v>
      </c>
      <c r="L1348" s="11">
        <f>(((I1348/60)/60)/24)+DATE(1970,1,1)+(-5/24)</f>
        <v>41451.867488425924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4"/>
        <v>1.473265306122449</v>
      </c>
      <c r="R1348" s="6">
        <f t="shared" si="85"/>
        <v>48.449664429530202</v>
      </c>
      <c r="S1348" s="7" t="str">
        <f t="shared" si="86"/>
        <v>publishing</v>
      </c>
      <c r="T1348" t="str">
        <f t="shared" si="87"/>
        <v>nonfiction</v>
      </c>
      <c r="U1348">
        <f>YEAR(Table1[[#This Row],[Date Created Conversion]])</f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1">
        <f>(((J1349/60)/60)/24)+DATE(1970,1,1)+(-5/24)</f>
        <v>42040.429687499993</v>
      </c>
      <c r="L1349" s="11">
        <f>(((I1349/60)/60)/24)+DATE(1970,1,1)+(-5/24)</f>
        <v>42070.429687499993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4"/>
        <v>1.022</v>
      </c>
      <c r="R1349" s="6">
        <f t="shared" si="85"/>
        <v>82.41935483870968</v>
      </c>
      <c r="S1349" s="7" t="str">
        <f t="shared" si="86"/>
        <v>publishing</v>
      </c>
      <c r="T1349" t="str">
        <f t="shared" si="87"/>
        <v>nonfiction</v>
      </c>
      <c r="U1349">
        <f>YEAR(Table1[[#This Row],[Date Created Conversion]])</f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1">
        <f>(((J1350/60)/60)/24)+DATE(1970,1,1)+(-5/24)</f>
        <v>41963.29783564814</v>
      </c>
      <c r="L1350" s="11">
        <f>(((I1350/60)/60)/24)+DATE(1970,1,1)+(-5/24)</f>
        <v>41991.29783564814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4"/>
        <v>1.018723404255319</v>
      </c>
      <c r="R1350" s="6">
        <f t="shared" si="85"/>
        <v>230.19230769230768</v>
      </c>
      <c r="S1350" s="7" t="str">
        <f t="shared" si="86"/>
        <v>publishing</v>
      </c>
      <c r="T1350" t="str">
        <f t="shared" si="87"/>
        <v>nonfiction</v>
      </c>
      <c r="U1350">
        <f>YEAR(Table1[[#This Row],[Date Created Conversion]])</f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1">
        <f>(((J1351/60)/60)/24)+DATE(1970,1,1)+(-5/24)</f>
        <v>42317.124247685184</v>
      </c>
      <c r="L1351" s="11">
        <f>(((I1351/60)/60)/24)+DATE(1970,1,1)+(-5/24)</f>
        <v>42354.082638888889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4"/>
        <v>2.0419999999999998</v>
      </c>
      <c r="R1351" s="6">
        <f t="shared" si="85"/>
        <v>59.360465116279073</v>
      </c>
      <c r="S1351" s="7" t="str">
        <f t="shared" si="86"/>
        <v>publishing</v>
      </c>
      <c r="T1351" t="str">
        <f t="shared" si="87"/>
        <v>nonfiction</v>
      </c>
      <c r="U1351">
        <f>YEAR(Table1[[#This Row],[Date Created Conversion]])</f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1">
        <f>(((J1352/60)/60)/24)+DATE(1970,1,1)+(-5/24)</f>
        <v>42333.804791666662</v>
      </c>
      <c r="L1352" s="11">
        <f>(((I1352/60)/60)/24)+DATE(1970,1,1)+(-5/24)</f>
        <v>42363.804791666662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4"/>
        <v>1.0405</v>
      </c>
      <c r="R1352" s="6">
        <f t="shared" si="85"/>
        <v>66.698717948717942</v>
      </c>
      <c r="S1352" s="7" t="str">
        <f t="shared" si="86"/>
        <v>publishing</v>
      </c>
      <c r="T1352" t="str">
        <f t="shared" si="87"/>
        <v>nonfiction</v>
      </c>
      <c r="U1352">
        <f>YEAR(Table1[[#This Row],[Date Created Conversion]])</f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1">
        <f>(((J1353/60)/60)/24)+DATE(1970,1,1)+(-5/24)</f>
        <v>42382.531759259255</v>
      </c>
      <c r="L1353" s="11">
        <f>(((I1353/60)/60)/24)+DATE(1970,1,1)+(-5/24)</f>
        <v>42412.531759259255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4"/>
        <v>1.0126500000000001</v>
      </c>
      <c r="R1353" s="6">
        <f t="shared" si="85"/>
        <v>168.77500000000001</v>
      </c>
      <c r="S1353" s="7" t="str">
        <f t="shared" si="86"/>
        <v>publishing</v>
      </c>
      <c r="T1353" t="str">
        <f t="shared" si="87"/>
        <v>nonfiction</v>
      </c>
      <c r="U1353">
        <f>YEAR(Table1[[#This Row],[Date Created Conversion]])</f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1">
        <f>(((J1354/60)/60)/24)+DATE(1970,1,1)+(-5/24)</f>
        <v>42200.369976851849</v>
      </c>
      <c r="L1354" s="11">
        <f>(((I1354/60)/60)/24)+DATE(1970,1,1)+(-5/24)</f>
        <v>42251.957638888889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84"/>
        <v>1.3613999999999999</v>
      </c>
      <c r="R1354" s="6">
        <f t="shared" si="85"/>
        <v>59.973568281938327</v>
      </c>
      <c r="S1354" s="7" t="str">
        <f t="shared" si="86"/>
        <v>publishing</v>
      </c>
      <c r="T1354" t="str">
        <f t="shared" si="87"/>
        <v>nonfiction</v>
      </c>
      <c r="U1354">
        <f>YEAR(Table1[[#This Row],[Date Created Conversion]])</f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1">
        <f>(((J1355/60)/60)/24)+DATE(1970,1,1)+(-5/24)</f>
        <v>41308.909583333334</v>
      </c>
      <c r="L1355" s="11">
        <f>(((I1355/60)/60)/24)+DATE(1970,1,1)+(-5/24)</f>
        <v>41343.791666666664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4"/>
        <v>1.3360000000000001</v>
      </c>
      <c r="R1355" s="6">
        <f t="shared" si="85"/>
        <v>31.80952380952381</v>
      </c>
      <c r="S1355" s="7" t="str">
        <f t="shared" si="86"/>
        <v>publishing</v>
      </c>
      <c r="T1355" t="str">
        <f t="shared" si="87"/>
        <v>nonfiction</v>
      </c>
      <c r="U1355">
        <f>YEAR(Table1[[#This Row],[Date Created Conversion]])</f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1">
        <f>(((J1356/60)/60)/24)+DATE(1970,1,1)+(-5/24)</f>
        <v>42502.599293981482</v>
      </c>
      <c r="L1356" s="11">
        <f>(((I1356/60)/60)/24)+DATE(1970,1,1)+(-5/24)</f>
        <v>42532.599293981482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4"/>
        <v>1.3025</v>
      </c>
      <c r="R1356" s="6">
        <f t="shared" si="85"/>
        <v>24.421875</v>
      </c>
      <c r="S1356" s="7" t="str">
        <f t="shared" si="86"/>
        <v>publishing</v>
      </c>
      <c r="T1356" t="str">
        <f t="shared" si="87"/>
        <v>nonfiction</v>
      </c>
      <c r="U1356">
        <f>YEAR(Table1[[#This Row],[Date Created Conversion]])</f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1">
        <f>(((J1357/60)/60)/24)+DATE(1970,1,1)+(-5/24)</f>
        <v>41213.046354166661</v>
      </c>
      <c r="L1357" s="11">
        <f>(((I1357/60)/60)/24)+DATE(1970,1,1)+(-5/24)</f>
        <v>41243.208333333328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4"/>
        <v>1.2267999999999999</v>
      </c>
      <c r="R1357" s="6">
        <f t="shared" si="85"/>
        <v>25.347107438016529</v>
      </c>
      <c r="S1357" s="7" t="str">
        <f t="shared" si="86"/>
        <v>publishing</v>
      </c>
      <c r="T1357" t="str">
        <f t="shared" si="87"/>
        <v>nonfiction</v>
      </c>
      <c r="U1357">
        <f>YEAR(Table1[[#This Row],[Date Created Conversion]])</f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1">
        <f>(((J1358/60)/60)/24)+DATE(1970,1,1)+(-5/24)</f>
        <v>41429.830555555556</v>
      </c>
      <c r="L1358" s="11">
        <f>(((I1358/60)/60)/24)+DATE(1970,1,1)+(-5/24)</f>
        <v>41459.830555555556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4"/>
        <v>1.8281058823529412</v>
      </c>
      <c r="R1358" s="6">
        <f t="shared" si="85"/>
        <v>71.443218390804603</v>
      </c>
      <c r="S1358" s="7" t="str">
        <f t="shared" si="86"/>
        <v>publishing</v>
      </c>
      <c r="T1358" t="str">
        <f t="shared" si="87"/>
        <v>nonfiction</v>
      </c>
      <c r="U1358">
        <f>YEAR(Table1[[#This Row],[Date Created Conversion]])</f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1">
        <f>(((J1359/60)/60)/24)+DATE(1970,1,1)+(-5/24)</f>
        <v>41304.753900462958</v>
      </c>
      <c r="L1359" s="11">
        <f>(((I1359/60)/60)/24)+DATE(1970,1,1)+(-5/24)</f>
        <v>41334.040972222218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4"/>
        <v>1.2529999999999999</v>
      </c>
      <c r="R1359" s="6">
        <f t="shared" si="85"/>
        <v>38.553846153846152</v>
      </c>
      <c r="S1359" s="7" t="str">
        <f t="shared" si="86"/>
        <v>publishing</v>
      </c>
      <c r="T1359" t="str">
        <f t="shared" si="87"/>
        <v>nonfiction</v>
      </c>
      <c r="U1359">
        <f>YEAR(Table1[[#This Row],[Date Created Conversion]])</f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1">
        <f>(((J1360/60)/60)/24)+DATE(1970,1,1)+(-5/24)</f>
        <v>40689.362534722219</v>
      </c>
      <c r="L1360" s="11">
        <f>(((I1360/60)/60)/24)+DATE(1970,1,1)+(-5/24)</f>
        <v>40719.362534722219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4"/>
        <v>1.1166666666666667</v>
      </c>
      <c r="R1360" s="6">
        <f t="shared" si="85"/>
        <v>68.367346938775512</v>
      </c>
      <c r="S1360" s="7" t="str">
        <f t="shared" si="86"/>
        <v>publishing</v>
      </c>
      <c r="T1360" t="str">
        <f t="shared" si="87"/>
        <v>nonfiction</v>
      </c>
      <c r="U1360">
        <f>YEAR(Table1[[#This Row],[Date Created Conversion]])</f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1">
        <f>(((J1361/60)/60)/24)+DATE(1970,1,1)+(-5/24)</f>
        <v>40668.606365740736</v>
      </c>
      <c r="L1361" s="11">
        <f>(((I1361/60)/60)/24)+DATE(1970,1,1)+(-5/24)</f>
        <v>40730.606365740736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4"/>
        <v>1.1575757575757575</v>
      </c>
      <c r="R1361" s="6">
        <f t="shared" si="85"/>
        <v>40.210526315789473</v>
      </c>
      <c r="S1361" s="7" t="str">
        <f t="shared" si="86"/>
        <v>publishing</v>
      </c>
      <c r="T1361" t="str">
        <f t="shared" si="87"/>
        <v>nonfiction</v>
      </c>
      <c r="U1361">
        <f>YEAR(Table1[[#This Row],[Date Created Conversion]])</f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1">
        <f>(((J1362/60)/60)/24)+DATE(1970,1,1)+(-5/24)</f>
        <v>41095.692361111105</v>
      </c>
      <c r="L1362" s="11">
        <f>(((I1362/60)/60)/24)+DATE(1970,1,1)+(-5/24)</f>
        <v>41123.692361111105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4"/>
        <v>1.732</v>
      </c>
      <c r="R1362" s="6">
        <f t="shared" si="85"/>
        <v>32.074074074074076</v>
      </c>
      <c r="S1362" s="7" t="str">
        <f t="shared" si="86"/>
        <v>publishing</v>
      </c>
      <c r="T1362" t="str">
        <f t="shared" si="87"/>
        <v>nonfiction</v>
      </c>
      <c r="U1362">
        <f>YEAR(Table1[[#This Row],[Date Created Conversion]])</f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1">
        <f>(((J1363/60)/60)/24)+DATE(1970,1,1)+(-5/24)</f>
        <v>41781.508935185186</v>
      </c>
      <c r="L1363" s="11">
        <f>(((I1363/60)/60)/24)+DATE(1970,1,1)+(-5/24)</f>
        <v>41811.508935185186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4"/>
        <v>1.2598333333333334</v>
      </c>
      <c r="R1363" s="6">
        <f t="shared" si="85"/>
        <v>28.632575757575758</v>
      </c>
      <c r="S1363" s="7" t="str">
        <f t="shared" si="86"/>
        <v>publishing</v>
      </c>
      <c r="T1363" t="str">
        <f t="shared" si="87"/>
        <v>nonfiction</v>
      </c>
      <c r="U1363">
        <f>YEAR(Table1[[#This Row],[Date Created Conversion]])</f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1">
        <f>(((J1364/60)/60)/24)+DATE(1970,1,1)+(-5/24)</f>
        <v>41464.726053240738</v>
      </c>
      <c r="L1364" s="11">
        <f>(((I1364/60)/60)/24)+DATE(1970,1,1)+(-5/24)</f>
        <v>41524.726053240738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4"/>
        <v>1.091</v>
      </c>
      <c r="R1364" s="6">
        <f t="shared" si="85"/>
        <v>43.64</v>
      </c>
      <c r="S1364" s="7" t="str">
        <f t="shared" si="86"/>
        <v>publishing</v>
      </c>
      <c r="T1364" t="str">
        <f t="shared" si="87"/>
        <v>nonfiction</v>
      </c>
      <c r="U1364">
        <f>YEAR(Table1[[#This Row],[Date Created Conversion]])</f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1">
        <f>(((J1365/60)/60)/24)+DATE(1970,1,1)+(-5/24)</f>
        <v>42396.635729166665</v>
      </c>
      <c r="L1365" s="11">
        <f>(((I1365/60)/60)/24)+DATE(1970,1,1)+(-5/24)</f>
        <v>42415.124305555553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4"/>
        <v>1</v>
      </c>
      <c r="R1365" s="6">
        <f t="shared" si="85"/>
        <v>40</v>
      </c>
      <c r="S1365" s="7" t="str">
        <f t="shared" si="86"/>
        <v>publishing</v>
      </c>
      <c r="T1365" t="str">
        <f t="shared" si="87"/>
        <v>nonfiction</v>
      </c>
      <c r="U1365">
        <f>YEAR(Table1[[#This Row],[Date Created Conversion]])</f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1">
        <f>(((J1366/60)/60)/24)+DATE(1970,1,1)+(-5/24)</f>
        <v>41951.487337962957</v>
      </c>
      <c r="L1366" s="11">
        <f>(((I1366/60)/60)/24)+DATE(1970,1,1)+(-5/24)</f>
        <v>42011.487337962964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4"/>
        <v>1.1864285714285714</v>
      </c>
      <c r="R1366" s="6">
        <f t="shared" si="85"/>
        <v>346.04166666666669</v>
      </c>
      <c r="S1366" s="7" t="str">
        <f t="shared" si="86"/>
        <v>music</v>
      </c>
      <c r="T1366" t="str">
        <f t="shared" si="87"/>
        <v>rock</v>
      </c>
      <c r="U1366">
        <f>YEAR(Table1[[#This Row],[Date Created Conversion]])</f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1">
        <f>(((J1367/60)/60)/24)+DATE(1970,1,1)+(-5/24)</f>
        <v>42049.524907407402</v>
      </c>
      <c r="L1367" s="11">
        <f>(((I1367/60)/60)/24)+DATE(1970,1,1)+(-5/24)</f>
        <v>42079.483240740738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4"/>
        <v>1.0026666666666666</v>
      </c>
      <c r="R1367" s="6">
        <f t="shared" si="85"/>
        <v>81.739130434782609</v>
      </c>
      <c r="S1367" s="7" t="str">
        <f t="shared" si="86"/>
        <v>music</v>
      </c>
      <c r="T1367" t="str">
        <f t="shared" si="87"/>
        <v>rock</v>
      </c>
      <c r="U1367">
        <f>YEAR(Table1[[#This Row],[Date Created Conversion]])</f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1">
        <f>(((J1368/60)/60)/24)+DATE(1970,1,1)+(-5/24)</f>
        <v>41924.787766203699</v>
      </c>
      <c r="L1368" s="11">
        <f>(((I1368/60)/60)/24)+DATE(1970,1,1)+(-5/24)</f>
        <v>41969.829432870371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4"/>
        <v>1.2648920000000001</v>
      </c>
      <c r="R1368" s="6">
        <f t="shared" si="85"/>
        <v>64.535306122448986</v>
      </c>
      <c r="S1368" s="7" t="str">
        <f t="shared" si="86"/>
        <v>music</v>
      </c>
      <c r="T1368" t="str">
        <f t="shared" si="87"/>
        <v>rock</v>
      </c>
      <c r="U1368">
        <f>YEAR(Table1[[#This Row],[Date Created Conversion]])</f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1">
        <f>(((J1369/60)/60)/24)+DATE(1970,1,1)+(-5/24)</f>
        <v>42291.794560185182</v>
      </c>
      <c r="L1369" s="11">
        <f>(((I1369/60)/60)/24)+DATE(1970,1,1)+(-5/24)</f>
        <v>42321.836226851847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4"/>
        <v>1.1426000000000001</v>
      </c>
      <c r="R1369" s="6">
        <f t="shared" si="85"/>
        <v>63.477777777777774</v>
      </c>
      <c r="S1369" s="7" t="str">
        <f t="shared" si="86"/>
        <v>music</v>
      </c>
      <c r="T1369" t="str">
        <f t="shared" si="87"/>
        <v>rock</v>
      </c>
      <c r="U1369">
        <f>YEAR(Table1[[#This Row],[Date Created Conversion]])</f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1">
        <f>(((J1370/60)/60)/24)+DATE(1970,1,1)+(-5/24)</f>
        <v>42145.982569444437</v>
      </c>
      <c r="L1370" s="11">
        <f>(((I1370/60)/60)/24)+DATE(1970,1,1)+(-5/24)</f>
        <v>42169.982569444437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4"/>
        <v>1.107</v>
      </c>
      <c r="R1370" s="6">
        <f t="shared" si="85"/>
        <v>63.620689655172413</v>
      </c>
      <c r="S1370" s="7" t="str">
        <f t="shared" si="86"/>
        <v>music</v>
      </c>
      <c r="T1370" t="str">
        <f t="shared" si="87"/>
        <v>rock</v>
      </c>
      <c r="U1370">
        <f>YEAR(Table1[[#This Row],[Date Created Conversion]])</f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1">
        <f>(((J1371/60)/60)/24)+DATE(1970,1,1)+(-5/24)</f>
        <v>41710.385949074072</v>
      </c>
      <c r="L1371" s="11">
        <f>(((I1371/60)/60)/24)+DATE(1970,1,1)+(-5/24)</f>
        <v>41740.385949074072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4"/>
        <v>1.0534805315203954</v>
      </c>
      <c r="R1371" s="6">
        <f t="shared" si="85"/>
        <v>83.967068965517228</v>
      </c>
      <c r="S1371" s="7" t="str">
        <f t="shared" si="86"/>
        <v>music</v>
      </c>
      <c r="T1371" t="str">
        <f t="shared" si="87"/>
        <v>rock</v>
      </c>
      <c r="U1371">
        <f>YEAR(Table1[[#This Row],[Date Created Conversion]])</f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1">
        <f>(((J1372/60)/60)/24)+DATE(1970,1,1)+(-5/24)</f>
        <v>41547.795023148145</v>
      </c>
      <c r="L1372" s="11">
        <f>(((I1372/60)/60)/24)+DATE(1970,1,1)+(-5/24)</f>
        <v>41562.795023148145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4"/>
        <v>1.0366666666666666</v>
      </c>
      <c r="R1372" s="6">
        <f t="shared" si="85"/>
        <v>77.75</v>
      </c>
      <c r="S1372" s="7" t="str">
        <f t="shared" si="86"/>
        <v>music</v>
      </c>
      <c r="T1372" t="str">
        <f t="shared" si="87"/>
        <v>rock</v>
      </c>
      <c r="U1372">
        <f>YEAR(Table1[[#This Row],[Date Created Conversion]])</f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1">
        <f>(((J1373/60)/60)/24)+DATE(1970,1,1)+(-5/24)</f>
        <v>42101.550254629627</v>
      </c>
      <c r="L1373" s="11">
        <f>(((I1373/60)/60)/24)+DATE(1970,1,1)+(-5/24)</f>
        <v>42131.550254629627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4"/>
        <v>1.0708672667523933</v>
      </c>
      <c r="R1373" s="6">
        <f t="shared" si="85"/>
        <v>107.07142857142857</v>
      </c>
      <c r="S1373" s="7" t="str">
        <f t="shared" si="86"/>
        <v>music</v>
      </c>
      <c r="T1373" t="str">
        <f t="shared" si="87"/>
        <v>rock</v>
      </c>
      <c r="U1373">
        <f>YEAR(Table1[[#This Row],[Date Created Conversion]])</f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1">
        <f>(((J1374/60)/60)/24)+DATE(1970,1,1)+(-5/24)</f>
        <v>41072.53162037037</v>
      </c>
      <c r="L1374" s="11">
        <f>(((I1374/60)/60)/24)+DATE(1970,1,1)+(-5/24)</f>
        <v>41102.53162037037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4"/>
        <v>1.24</v>
      </c>
      <c r="R1374" s="6">
        <f t="shared" si="85"/>
        <v>38.75</v>
      </c>
      <c r="S1374" s="7" t="str">
        <f t="shared" si="86"/>
        <v>music</v>
      </c>
      <c r="T1374" t="str">
        <f t="shared" si="87"/>
        <v>rock</v>
      </c>
      <c r="U1374">
        <f>YEAR(Table1[[#This Row],[Date Created Conversion]])</f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1">
        <f>(((J1375/60)/60)/24)+DATE(1970,1,1)+(-5/24)</f>
        <v>42704.743437499994</v>
      </c>
      <c r="L1375" s="11">
        <f>(((I1375/60)/60)/24)+DATE(1970,1,1)+(-5/24)</f>
        <v>42734.743437499994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4"/>
        <v>1.0501</v>
      </c>
      <c r="R1375" s="6">
        <f t="shared" si="85"/>
        <v>201.94230769230768</v>
      </c>
      <c r="S1375" s="7" t="str">
        <f t="shared" si="86"/>
        <v>music</v>
      </c>
      <c r="T1375" t="str">
        <f t="shared" si="87"/>
        <v>rock</v>
      </c>
      <c r="U1375">
        <f>YEAR(Table1[[#This Row],[Date Created Conversion]])</f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1">
        <f>(((J1376/60)/60)/24)+DATE(1970,1,1)+(-5/24)</f>
        <v>42423.953564814808</v>
      </c>
      <c r="L1376" s="11">
        <f>(((I1376/60)/60)/24)+DATE(1970,1,1)+(-5/24)</f>
        <v>42453.911898148144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4"/>
        <v>1.8946666666666667</v>
      </c>
      <c r="R1376" s="6">
        <f t="shared" si="85"/>
        <v>43.060606060606062</v>
      </c>
      <c r="S1376" s="7" t="str">
        <f t="shared" si="86"/>
        <v>music</v>
      </c>
      <c r="T1376" t="str">
        <f t="shared" si="87"/>
        <v>rock</v>
      </c>
      <c r="U1376">
        <f>YEAR(Table1[[#This Row],[Date Created Conversion]])</f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1">
        <f>(((J1377/60)/60)/24)+DATE(1970,1,1)+(-5/24)</f>
        <v>42719.857858796291</v>
      </c>
      <c r="L1377" s="11">
        <f>(((I1377/60)/60)/24)+DATE(1970,1,1)+(-5/24)</f>
        <v>42749.857858796291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4"/>
        <v>1.7132499999999999</v>
      </c>
      <c r="R1377" s="6">
        <f t="shared" si="85"/>
        <v>62.871559633027523</v>
      </c>
      <c r="S1377" s="7" t="str">
        <f t="shared" si="86"/>
        <v>music</v>
      </c>
      <c r="T1377" t="str">
        <f t="shared" si="87"/>
        <v>rock</v>
      </c>
      <c r="U1377">
        <f>YEAR(Table1[[#This Row],[Date Created Conversion]])</f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1">
        <f>(((J1378/60)/60)/24)+DATE(1970,1,1)+(-5/24)</f>
        <v>42677.460717592585</v>
      </c>
      <c r="L1378" s="11">
        <f>(((I1378/60)/60)/24)+DATE(1970,1,1)+(-5/24)</f>
        <v>42707.502384259256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4"/>
        <v>2.5248648648648651</v>
      </c>
      <c r="R1378" s="6">
        <f t="shared" si="85"/>
        <v>55.607142857142854</v>
      </c>
      <c r="S1378" s="7" t="str">
        <f t="shared" si="86"/>
        <v>music</v>
      </c>
      <c r="T1378" t="str">
        <f t="shared" si="87"/>
        <v>rock</v>
      </c>
      <c r="U1378">
        <f>YEAR(Table1[[#This Row],[Date Created Conversion]])</f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1">
        <f>(((J1379/60)/60)/24)+DATE(1970,1,1)+(-5/24)</f>
        <v>42747.01122685185</v>
      </c>
      <c r="L1379" s="11">
        <f>(((I1379/60)/60)/24)+DATE(1970,1,1)+(-5/24)</f>
        <v>42768.96597222222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4"/>
        <v>1.1615384615384616</v>
      </c>
      <c r="R1379" s="6">
        <f t="shared" si="85"/>
        <v>48.70967741935484</v>
      </c>
      <c r="S1379" s="7" t="str">
        <f t="shared" si="86"/>
        <v>music</v>
      </c>
      <c r="T1379" t="str">
        <f t="shared" si="87"/>
        <v>rock</v>
      </c>
      <c r="U1379">
        <f>YEAR(Table1[[#This Row],[Date Created Conversion]])</f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1">
        <f>(((J1380/60)/60)/24)+DATE(1970,1,1)+(-5/24)</f>
        <v>42568.551041666658</v>
      </c>
      <c r="L1380" s="11">
        <f>(((I1380/60)/60)/24)+DATE(1970,1,1)+(-5/24)</f>
        <v>42583.551041666658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4"/>
        <v>2.0335000000000001</v>
      </c>
      <c r="R1380" s="6">
        <f t="shared" si="85"/>
        <v>30.578947368421051</v>
      </c>
      <c r="S1380" s="7" t="str">
        <f t="shared" si="86"/>
        <v>music</v>
      </c>
      <c r="T1380" t="str">
        <f t="shared" si="87"/>
        <v>rock</v>
      </c>
      <c r="U1380">
        <f>YEAR(Table1[[#This Row],[Date Created Conversion]])</f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1">
        <f>(((J1381/60)/60)/24)+DATE(1970,1,1)+(-5/24)</f>
        <v>42130.28328703704</v>
      </c>
      <c r="L1381" s="11">
        <f>(((I1381/60)/60)/24)+DATE(1970,1,1)+(-5/24)</f>
        <v>42160.28328703704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4"/>
        <v>1.1160000000000001</v>
      </c>
      <c r="R1381" s="6">
        <f t="shared" si="85"/>
        <v>73.907284768211923</v>
      </c>
      <c r="S1381" s="7" t="str">
        <f t="shared" si="86"/>
        <v>music</v>
      </c>
      <c r="T1381" t="str">
        <f t="shared" si="87"/>
        <v>rock</v>
      </c>
      <c r="U1381">
        <f>YEAR(Table1[[#This Row],[Date Created Conversion]])</f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1">
        <f>(((J1382/60)/60)/24)+DATE(1970,1,1)+(-5/24)</f>
        <v>42141.554467592585</v>
      </c>
      <c r="L1382" s="11">
        <f>(((I1382/60)/60)/24)+DATE(1970,1,1)+(-5/24)</f>
        <v>42163.874999999993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4"/>
        <v>4.24</v>
      </c>
      <c r="R1382" s="6">
        <f t="shared" si="85"/>
        <v>21.2</v>
      </c>
      <c r="S1382" s="7" t="str">
        <f t="shared" si="86"/>
        <v>music</v>
      </c>
      <c r="T1382" t="str">
        <f t="shared" si="87"/>
        <v>rock</v>
      </c>
      <c r="U1382">
        <f>YEAR(Table1[[#This Row],[Date Created Conversion]])</f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1">
        <f>(((J1383/60)/60)/24)+DATE(1970,1,1)+(-5/24)</f>
        <v>42703.006076388883</v>
      </c>
      <c r="L1383" s="11">
        <f>(((I1383/60)/60)/24)+DATE(1970,1,1)+(-5/24)</f>
        <v>42733.006076388883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4"/>
        <v>1.071</v>
      </c>
      <c r="R1383" s="6">
        <f t="shared" si="85"/>
        <v>73.356164383561648</v>
      </c>
      <c r="S1383" s="7" t="str">
        <f t="shared" si="86"/>
        <v>music</v>
      </c>
      <c r="T1383" t="str">
        <f t="shared" si="87"/>
        <v>rock</v>
      </c>
      <c r="U1383">
        <f>YEAR(Table1[[#This Row],[Date Created Conversion]])</f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1">
        <f>(((J1384/60)/60)/24)+DATE(1970,1,1)+(-5/24)</f>
        <v>41370.591851851852</v>
      </c>
      <c r="L1384" s="11">
        <f>(((I1384/60)/60)/24)+DATE(1970,1,1)+(-5/24)</f>
        <v>41400.591851851852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4"/>
        <v>1.043625</v>
      </c>
      <c r="R1384" s="6">
        <f t="shared" si="85"/>
        <v>56.412162162162161</v>
      </c>
      <c r="S1384" s="7" t="str">
        <f t="shared" si="86"/>
        <v>music</v>
      </c>
      <c r="T1384" t="str">
        <f t="shared" si="87"/>
        <v>rock</v>
      </c>
      <c r="U1384">
        <f>YEAR(Table1[[#This Row],[Date Created Conversion]])</f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1">
        <f>(((J1385/60)/60)/24)+DATE(1970,1,1)+(-5/24)</f>
        <v>42706.866643518515</v>
      </c>
      <c r="L1385" s="11">
        <f>(((I1385/60)/60)/24)+DATE(1970,1,1)+(-5/24)</f>
        <v>42726.866643518515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4"/>
        <v>2.124090909090909</v>
      </c>
      <c r="R1385" s="6">
        <f t="shared" si="85"/>
        <v>50.247311827956992</v>
      </c>
      <c r="S1385" s="7" t="str">
        <f t="shared" si="86"/>
        <v>music</v>
      </c>
      <c r="T1385" t="str">
        <f t="shared" si="87"/>
        <v>rock</v>
      </c>
      <c r="U1385">
        <f>YEAR(Table1[[#This Row],[Date Created Conversion]])</f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1">
        <f>(((J1386/60)/60)/24)+DATE(1970,1,1)+(-5/24)</f>
        <v>42160.526874999996</v>
      </c>
      <c r="L1386" s="11">
        <f>(((I1386/60)/60)/24)+DATE(1970,1,1)+(-5/24)</f>
        <v>42190.526874999996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4"/>
        <v>1.2408571428571429</v>
      </c>
      <c r="R1386" s="6">
        <f t="shared" si="85"/>
        <v>68.936507936507937</v>
      </c>
      <c r="S1386" s="7" t="str">
        <f t="shared" si="86"/>
        <v>music</v>
      </c>
      <c r="T1386" t="str">
        <f t="shared" si="87"/>
        <v>rock</v>
      </c>
      <c r="U1386">
        <f>YEAR(Table1[[#This Row],[Date Created Conversion]])</f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1">
        <f>(((J1387/60)/60)/24)+DATE(1970,1,1)+(-5/24)</f>
        <v>42433.480567129627</v>
      </c>
      <c r="L1387" s="11">
        <f>(((I1387/60)/60)/24)+DATE(1970,1,1)+(-5/24)</f>
        <v>42489.299305555549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4"/>
        <v>1.10406125</v>
      </c>
      <c r="R1387" s="6">
        <f t="shared" si="85"/>
        <v>65.914104477611943</v>
      </c>
      <c r="S1387" s="7" t="str">
        <f t="shared" si="86"/>
        <v>music</v>
      </c>
      <c r="T1387" t="str">
        <f t="shared" si="87"/>
        <v>rock</v>
      </c>
      <c r="U1387">
        <f>YEAR(Table1[[#This Row],[Date Created Conversion]])</f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1">
        <f>(((J1388/60)/60)/24)+DATE(1970,1,1)+(-5/24)</f>
        <v>42184.438530092586</v>
      </c>
      <c r="L1388" s="11">
        <f>(((I1388/60)/60)/24)+DATE(1970,1,1)+(-5/24)</f>
        <v>42214.438530092586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4"/>
        <v>2.1875</v>
      </c>
      <c r="R1388" s="6">
        <f t="shared" si="85"/>
        <v>62.5</v>
      </c>
      <c r="S1388" s="7" t="str">
        <f t="shared" si="86"/>
        <v>music</v>
      </c>
      <c r="T1388" t="str">
        <f t="shared" si="87"/>
        <v>rock</v>
      </c>
      <c r="U1388">
        <f>YEAR(Table1[[#This Row],[Date Created Conversion]])</f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1">
        <f>(((J1389/60)/60)/24)+DATE(1970,1,1)+(-5/24)</f>
        <v>42126.712905092594</v>
      </c>
      <c r="L1389" s="11">
        <f>(((I1389/60)/60)/24)+DATE(1970,1,1)+(-5/24)</f>
        <v>42157.979166666664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4"/>
        <v>1.36625</v>
      </c>
      <c r="R1389" s="6">
        <f t="shared" si="85"/>
        <v>70.064102564102569</v>
      </c>
      <c r="S1389" s="7" t="str">
        <f t="shared" si="86"/>
        <v>music</v>
      </c>
      <c r="T1389" t="str">
        <f t="shared" si="87"/>
        <v>rock</v>
      </c>
      <c r="U1389">
        <f>YEAR(Table1[[#This Row],[Date Created Conversion]])</f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1">
        <f>(((J1390/60)/60)/24)+DATE(1970,1,1)+(-5/24)</f>
        <v>42634.406446759262</v>
      </c>
      <c r="L1390" s="11">
        <f>(((I1390/60)/60)/24)+DATE(1970,1,1)+(-5/24)</f>
        <v>42660.468055555553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4"/>
        <v>1.348074</v>
      </c>
      <c r="R1390" s="6">
        <f t="shared" si="85"/>
        <v>60.181874999999998</v>
      </c>
      <c r="S1390" s="7" t="str">
        <f t="shared" si="86"/>
        <v>music</v>
      </c>
      <c r="T1390" t="str">
        <f t="shared" si="87"/>
        <v>rock</v>
      </c>
      <c r="U1390">
        <f>YEAR(Table1[[#This Row],[Date Created Conversion]])</f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1">
        <f>(((J1391/60)/60)/24)+DATE(1970,1,1)+(-5/24)</f>
        <v>42565.272650462961</v>
      </c>
      <c r="L1391" s="11">
        <f>(((I1391/60)/60)/24)+DATE(1970,1,1)+(-5/24)</f>
        <v>42595.272650462961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4"/>
        <v>1.454</v>
      </c>
      <c r="R1391" s="6">
        <f t="shared" si="85"/>
        <v>21.382352941176471</v>
      </c>
      <c r="S1391" s="7" t="str">
        <f t="shared" si="86"/>
        <v>music</v>
      </c>
      <c r="T1391" t="str">
        <f t="shared" si="87"/>
        <v>rock</v>
      </c>
      <c r="U1391">
        <f>YEAR(Table1[[#This Row],[Date Created Conversion]])</f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1">
        <f>(((J1392/60)/60)/24)+DATE(1970,1,1)+(-5/24)</f>
        <v>42087.594976851848</v>
      </c>
      <c r="L1392" s="11">
        <f>(((I1392/60)/60)/24)+DATE(1970,1,1)+(-5/24)</f>
        <v>42121.508333333331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4"/>
        <v>1.0910714285714285</v>
      </c>
      <c r="R1392" s="6">
        <f t="shared" si="85"/>
        <v>160.78947368421052</v>
      </c>
      <c r="S1392" s="7" t="str">
        <f t="shared" si="86"/>
        <v>music</v>
      </c>
      <c r="T1392" t="str">
        <f t="shared" si="87"/>
        <v>rock</v>
      </c>
      <c r="U1392">
        <f>YEAR(Table1[[#This Row],[Date Created Conversion]])</f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1">
        <f>(((J1393/60)/60)/24)+DATE(1970,1,1)+(-5/24)</f>
        <v>42193.442337962959</v>
      </c>
      <c r="L1393" s="11">
        <f>(((I1393/60)/60)/24)+DATE(1970,1,1)+(-5/24)</f>
        <v>42237.999305555553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4"/>
        <v>1.1020000000000001</v>
      </c>
      <c r="R1393" s="6">
        <f t="shared" si="85"/>
        <v>42.384615384615387</v>
      </c>
      <c r="S1393" s="7" t="str">
        <f t="shared" si="86"/>
        <v>music</v>
      </c>
      <c r="T1393" t="str">
        <f t="shared" si="87"/>
        <v>rock</v>
      </c>
      <c r="U1393">
        <f>YEAR(Table1[[#This Row],[Date Created Conversion]])</f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1">
        <f>(((J1394/60)/60)/24)+DATE(1970,1,1)+(-5/24)</f>
        <v>42400.946597222217</v>
      </c>
      <c r="L1394" s="11">
        <f>(((I1394/60)/60)/24)+DATE(1970,1,1)+(-5/24)</f>
        <v>42431.946597222217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4"/>
        <v>1.1364000000000001</v>
      </c>
      <c r="R1394" s="6">
        <f t="shared" si="85"/>
        <v>27.317307692307693</v>
      </c>
      <c r="S1394" s="7" t="str">
        <f t="shared" si="86"/>
        <v>music</v>
      </c>
      <c r="T1394" t="str">
        <f t="shared" si="87"/>
        <v>rock</v>
      </c>
      <c r="U1394">
        <f>YEAR(Table1[[#This Row],[Date Created Conversion]])</f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1">
        <f>(((J1395/60)/60)/24)+DATE(1970,1,1)+(-5/24)</f>
        <v>42553.473645833328</v>
      </c>
      <c r="L1395" s="11">
        <f>(((I1395/60)/60)/24)+DATE(1970,1,1)+(-5/24)</f>
        <v>42583.473645833328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4"/>
        <v>1.0235000000000001</v>
      </c>
      <c r="R1395" s="6">
        <f t="shared" si="85"/>
        <v>196.82692307692307</v>
      </c>
      <c r="S1395" s="7" t="str">
        <f t="shared" si="86"/>
        <v>music</v>
      </c>
      <c r="T1395" t="str">
        <f t="shared" si="87"/>
        <v>rock</v>
      </c>
      <c r="U1395">
        <f>YEAR(Table1[[#This Row],[Date Created Conversion]])</f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1">
        <f>(((J1396/60)/60)/24)+DATE(1970,1,1)+(-5/24)</f>
        <v>42751.936643518515</v>
      </c>
      <c r="L1396" s="11">
        <f>(((I1396/60)/60)/24)+DATE(1970,1,1)+(-5/24)</f>
        <v>42794.916666666664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4"/>
        <v>1.2213333333333334</v>
      </c>
      <c r="R1396" s="6">
        <f t="shared" si="85"/>
        <v>53.882352941176471</v>
      </c>
      <c r="S1396" s="7" t="str">
        <f t="shared" si="86"/>
        <v>music</v>
      </c>
      <c r="T1396" t="str">
        <f t="shared" si="87"/>
        <v>rock</v>
      </c>
      <c r="U1396">
        <f>YEAR(Table1[[#This Row],[Date Created Conversion]])</f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1">
        <f>(((J1397/60)/60)/24)+DATE(1970,1,1)+(-5/24)</f>
        <v>42719.700011574074</v>
      </c>
      <c r="L1397" s="11">
        <f>(((I1397/60)/60)/24)+DATE(1970,1,1)+(-5/24)</f>
        <v>42749.700011574074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4"/>
        <v>1.1188571428571428</v>
      </c>
      <c r="R1397" s="6">
        <f t="shared" si="85"/>
        <v>47.756097560975611</v>
      </c>
      <c r="S1397" s="7" t="str">
        <f t="shared" si="86"/>
        <v>music</v>
      </c>
      <c r="T1397" t="str">
        <f t="shared" si="87"/>
        <v>rock</v>
      </c>
      <c r="U1397">
        <f>YEAR(Table1[[#This Row],[Date Created Conversion]])</f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1">
        <f>(((J1398/60)/60)/24)+DATE(1970,1,1)+(-5/24)</f>
        <v>42018.790300925924</v>
      </c>
      <c r="L1398" s="11">
        <f>(((I1398/60)/60)/24)+DATE(1970,1,1)+(-5/24)</f>
        <v>42048.790300925924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4"/>
        <v>1.073</v>
      </c>
      <c r="R1398" s="6">
        <f t="shared" si="85"/>
        <v>88.191780821917803</v>
      </c>
      <c r="S1398" s="7" t="str">
        <f t="shared" si="86"/>
        <v>music</v>
      </c>
      <c r="T1398" t="str">
        <f t="shared" si="87"/>
        <v>rock</v>
      </c>
      <c r="U1398">
        <f>YEAR(Table1[[#This Row],[Date Created Conversion]])</f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1">
        <f>(((J1399/60)/60)/24)+DATE(1970,1,1)+(-5/24)</f>
        <v>42640.709606481476</v>
      </c>
      <c r="L1399" s="11">
        <f>(((I1399/60)/60)/24)+DATE(1970,1,1)+(-5/24)</f>
        <v>42670.679861111108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4"/>
        <v>1.1385000000000001</v>
      </c>
      <c r="R1399" s="6">
        <f t="shared" si="85"/>
        <v>72.056962025316452</v>
      </c>
      <c r="S1399" s="7" t="str">
        <f t="shared" si="86"/>
        <v>music</v>
      </c>
      <c r="T1399" t="str">
        <f t="shared" si="87"/>
        <v>rock</v>
      </c>
      <c r="U1399">
        <f>YEAR(Table1[[#This Row],[Date Created Conversion]])</f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1">
        <f>(((J1400/60)/60)/24)+DATE(1970,1,1)+(-5/24)</f>
        <v>42526.665902777771</v>
      </c>
      <c r="L1400" s="11">
        <f>(((I1400/60)/60)/24)+DATE(1970,1,1)+(-5/24)</f>
        <v>42556.665902777771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4"/>
        <v>1.0968181818181819</v>
      </c>
      <c r="R1400" s="6">
        <f t="shared" si="85"/>
        <v>74.246153846153845</v>
      </c>
      <c r="S1400" s="7" t="str">
        <f t="shared" si="86"/>
        <v>music</v>
      </c>
      <c r="T1400" t="str">
        <f t="shared" si="87"/>
        <v>rock</v>
      </c>
      <c r="U1400">
        <f>YEAR(Table1[[#This Row],[Date Created Conversion]])</f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1">
        <f>(((J1401/60)/60)/24)+DATE(1970,1,1)+(-5/24)</f>
        <v>41888.795983796292</v>
      </c>
      <c r="L1401" s="11">
        <f>(((I1401/60)/60)/24)+DATE(1970,1,1)+(-5/24)</f>
        <v>41918.795983796292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4"/>
        <v>1.2614444444444444</v>
      </c>
      <c r="R1401" s="6">
        <f t="shared" si="85"/>
        <v>61.701086956521742</v>
      </c>
      <c r="S1401" s="7" t="str">
        <f t="shared" si="86"/>
        <v>music</v>
      </c>
      <c r="T1401" t="str">
        <f t="shared" si="87"/>
        <v>rock</v>
      </c>
      <c r="U1401">
        <f>YEAR(Table1[[#This Row],[Date Created Conversion]])</f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1">
        <f>(((J1402/60)/60)/24)+DATE(1970,1,1)+(-5/24)</f>
        <v>42498.132789351854</v>
      </c>
      <c r="L1402" s="11">
        <f>(((I1402/60)/60)/24)+DATE(1970,1,1)+(-5/24)</f>
        <v>42533.020833333336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4"/>
        <v>1.6742857142857144</v>
      </c>
      <c r="R1402" s="6">
        <f t="shared" si="85"/>
        <v>17.235294117647058</v>
      </c>
      <c r="S1402" s="7" t="str">
        <f t="shared" si="86"/>
        <v>music</v>
      </c>
      <c r="T1402" t="str">
        <f t="shared" si="87"/>
        <v>rock</v>
      </c>
      <c r="U1402">
        <f>YEAR(Table1[[#This Row],[Date Created Conversion]])</f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1">
        <f>(((J1403/60)/60)/24)+DATE(1970,1,1)+(-5/24)</f>
        <v>41399.787893518514</v>
      </c>
      <c r="L1403" s="11">
        <f>(((I1403/60)/60)/24)+DATE(1970,1,1)+(-5/24)</f>
        <v>41420.787893518514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4"/>
        <v>4.9652000000000003</v>
      </c>
      <c r="R1403" s="6">
        <f t="shared" si="85"/>
        <v>51.720833333333331</v>
      </c>
      <c r="S1403" s="7" t="str">
        <f t="shared" si="86"/>
        <v>music</v>
      </c>
      <c r="T1403" t="str">
        <f t="shared" si="87"/>
        <v>rock</v>
      </c>
      <c r="U1403">
        <f>YEAR(Table1[[#This Row],[Date Created Conversion]])</f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1">
        <f>(((J1404/60)/60)/24)+DATE(1970,1,1)+(-5/24)</f>
        <v>42064.845034722217</v>
      </c>
      <c r="L1404" s="11">
        <f>(((I1404/60)/60)/24)+DATE(1970,1,1)+(-5/24)</f>
        <v>42124.80336805556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4"/>
        <v>1.0915999999999999</v>
      </c>
      <c r="R1404" s="6">
        <f t="shared" si="85"/>
        <v>24.150442477876105</v>
      </c>
      <c r="S1404" s="7" t="str">
        <f t="shared" si="86"/>
        <v>music</v>
      </c>
      <c r="T1404" t="str">
        <f t="shared" si="87"/>
        <v>rock</v>
      </c>
      <c r="U1404">
        <f>YEAR(Table1[[#This Row],[Date Created Conversion]])</f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1">
        <f>(((J1405/60)/60)/24)+DATE(1970,1,1)+(-5/24)</f>
        <v>41450.854571759257</v>
      </c>
      <c r="L1405" s="11">
        <f>(((I1405/60)/60)/24)+DATE(1970,1,1)+(-5/24)</f>
        <v>41480.854571759257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4"/>
        <v>1.0257499999999999</v>
      </c>
      <c r="R1405" s="6">
        <f t="shared" si="85"/>
        <v>62.166666666666664</v>
      </c>
      <c r="S1405" s="7" t="str">
        <f t="shared" si="86"/>
        <v>music</v>
      </c>
      <c r="T1405" t="str">
        <f t="shared" si="87"/>
        <v>rock</v>
      </c>
      <c r="U1405">
        <f>YEAR(Table1[[#This Row],[Date Created Conversion]])</f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1">
        <f>(((J1406/60)/60)/24)+DATE(1970,1,1)+(-5/24)</f>
        <v>42032.30190972222</v>
      </c>
      <c r="L1406" s="11">
        <f>(((I1406/60)/60)/24)+DATE(1970,1,1)+(-5/24)</f>
        <v>42057.30190972222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4"/>
        <v>1.6620689655172414E-2</v>
      </c>
      <c r="R1406" s="6">
        <f t="shared" si="85"/>
        <v>48.2</v>
      </c>
      <c r="S1406" s="7" t="str">
        <f t="shared" si="86"/>
        <v>publishing</v>
      </c>
      <c r="T1406" t="str">
        <f t="shared" si="87"/>
        <v>translations</v>
      </c>
      <c r="U1406">
        <f>YEAR(Table1[[#This Row],[Date Created Conversion]])</f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1">
        <f>(((J1407/60)/60)/24)+DATE(1970,1,1)+(-5/24)</f>
        <v>41941.472233796296</v>
      </c>
      <c r="L1407" s="11">
        <f>(((I1407/60)/60)/24)+DATE(1970,1,1)+(-5/24)</f>
        <v>41971.51390046296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4"/>
        <v>4.1999999999999997E-3</v>
      </c>
      <c r="R1407" s="6">
        <f t="shared" si="85"/>
        <v>6.1764705882352944</v>
      </c>
      <c r="S1407" s="7" t="str">
        <f t="shared" si="86"/>
        <v>publishing</v>
      </c>
      <c r="T1407" t="str">
        <f t="shared" si="87"/>
        <v>translations</v>
      </c>
      <c r="U1407">
        <f>YEAR(Table1[[#This Row],[Date Created Conversion]])</f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1">
        <f>(((J1408/60)/60)/24)+DATE(1970,1,1)+(-5/24)</f>
        <v>42297.224618055552</v>
      </c>
      <c r="L1408" s="11">
        <f>(((I1408/60)/60)/24)+DATE(1970,1,1)+(-5/24)</f>
        <v>42350.208333333336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4"/>
        <v>1.25E-3</v>
      </c>
      <c r="R1408" s="6">
        <f t="shared" si="85"/>
        <v>5</v>
      </c>
      <c r="S1408" s="7" t="str">
        <f t="shared" si="86"/>
        <v>publishing</v>
      </c>
      <c r="T1408" t="str">
        <f t="shared" si="87"/>
        <v>translations</v>
      </c>
      <c r="U1408">
        <f>YEAR(Table1[[#This Row],[Date Created Conversion]])</f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1">
        <f>(((J1409/60)/60)/24)+DATE(1970,1,1)+(-5/24)</f>
        <v>41838.32844907407</v>
      </c>
      <c r="L1409" s="11">
        <f>(((I1409/60)/60)/24)+DATE(1970,1,1)+(-5/24)</f>
        <v>41863.32844907407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4"/>
        <v>5.0000000000000001E-3</v>
      </c>
      <c r="R1409" s="6">
        <f t="shared" si="85"/>
        <v>7.5</v>
      </c>
      <c r="S1409" s="7" t="str">
        <f t="shared" si="86"/>
        <v>publishing</v>
      </c>
      <c r="T1409" t="str">
        <f t="shared" si="87"/>
        <v>translations</v>
      </c>
      <c r="U1409">
        <f>YEAR(Table1[[#This Row],[Date Created Conversion]])</f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1">
        <f>(((J1410/60)/60)/24)+DATE(1970,1,1)+(-5/24)</f>
        <v>42291.663842592585</v>
      </c>
      <c r="L1410" s="11">
        <f>(((I1410/60)/60)/24)+DATE(1970,1,1)+(-5/24)</f>
        <v>42321.705509259256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84"/>
        <v>7.1999999999999995E-2</v>
      </c>
      <c r="R1410" s="6">
        <f t="shared" si="85"/>
        <v>12</v>
      </c>
      <c r="S1410" s="7" t="str">
        <f t="shared" si="86"/>
        <v>publishing</v>
      </c>
      <c r="T1410" t="str">
        <f t="shared" si="87"/>
        <v>translations</v>
      </c>
      <c r="U1410">
        <f>YEAR(Table1[[#This Row],[Date Created Conversion]])</f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1">
        <f>(((J1411/60)/60)/24)+DATE(1970,1,1)+(-5/24)</f>
        <v>41944.925173611111</v>
      </c>
      <c r="L1411" s="11">
        <f>(((I1411/60)/60)/24)+DATE(1970,1,1)+(-5/24)</f>
        <v>42004.966840277775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88">E1411/D1411</f>
        <v>0</v>
      </c>
      <c r="R1411" s="6" t="e">
        <f t="shared" ref="R1411:R1474" si="89">E1411/N1411</f>
        <v>#DIV/0!</v>
      </c>
      <c r="S1411" s="7" t="str">
        <f t="shared" ref="S1411:S1474" si="90">LEFT(P1411, SEARCH("/",P1411,1)-1)</f>
        <v>publishing</v>
      </c>
      <c r="T1411" t="str">
        <f t="shared" ref="T1411:T1474" si="91">RIGHT(P1411,LEN(P1411)-SEARCH("/",P1411,1))</f>
        <v>translations</v>
      </c>
      <c r="U1411">
        <f>YEAR(Table1[[#This Row],[Date Created Conversion]])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1">
        <f>(((J1412/60)/60)/24)+DATE(1970,1,1)+(-5/24)</f>
        <v>42479.110185185178</v>
      </c>
      <c r="L1412" s="11">
        <f>(((I1412/60)/60)/24)+DATE(1970,1,1)+(-5/24)</f>
        <v>42524.110185185178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88"/>
        <v>1.6666666666666666E-4</v>
      </c>
      <c r="R1412" s="6">
        <f t="shared" si="89"/>
        <v>1</v>
      </c>
      <c r="S1412" s="7" t="str">
        <f t="shared" si="90"/>
        <v>publishing</v>
      </c>
      <c r="T1412" t="str">
        <f t="shared" si="91"/>
        <v>translations</v>
      </c>
      <c r="U1412">
        <f>YEAR(Table1[[#This Row],[Date Created Conversion]])</f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1">
        <f>(((J1413/60)/60)/24)+DATE(1970,1,1)+(-5/24)</f>
        <v>42012.850694444445</v>
      </c>
      <c r="L1413" s="11">
        <f>(((I1413/60)/60)/24)+DATE(1970,1,1)+(-5/24)</f>
        <v>42040.850694444445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88"/>
        <v>2.3333333333333335E-3</v>
      </c>
      <c r="R1413" s="6">
        <f t="shared" si="89"/>
        <v>2.3333333333333335</v>
      </c>
      <c r="S1413" s="7" t="str">
        <f t="shared" si="90"/>
        <v>publishing</v>
      </c>
      <c r="T1413" t="str">
        <f t="shared" si="91"/>
        <v>translations</v>
      </c>
      <c r="U1413">
        <f>YEAR(Table1[[#This Row],[Date Created Conversion]])</f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1">
        <f>(((J1414/60)/60)/24)+DATE(1970,1,1)+(-5/24)</f>
        <v>41946.855312499996</v>
      </c>
      <c r="L1414" s="11">
        <f>(((I1414/60)/60)/24)+DATE(1970,1,1)+(-5/24)</f>
        <v>41976.855312499996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88"/>
        <v>4.5714285714285714E-2</v>
      </c>
      <c r="R1414" s="6">
        <f t="shared" si="89"/>
        <v>24.615384615384617</v>
      </c>
      <c r="S1414" s="7" t="str">
        <f t="shared" si="90"/>
        <v>publishing</v>
      </c>
      <c r="T1414" t="str">
        <f t="shared" si="91"/>
        <v>translations</v>
      </c>
      <c r="U1414">
        <f>YEAR(Table1[[#This Row],[Date Created Conversion]])</f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1">
        <f>(((J1415/60)/60)/24)+DATE(1970,1,1)+(-5/24)</f>
        <v>42360.228819444441</v>
      </c>
      <c r="L1415" s="11">
        <f>(((I1415/60)/60)/24)+DATE(1970,1,1)+(-5/24)</f>
        <v>42420.228819444441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88"/>
        <v>0.05</v>
      </c>
      <c r="R1415" s="6">
        <f t="shared" si="89"/>
        <v>100</v>
      </c>
      <c r="S1415" s="7" t="str">
        <f t="shared" si="90"/>
        <v>publishing</v>
      </c>
      <c r="T1415" t="str">
        <f t="shared" si="91"/>
        <v>translations</v>
      </c>
      <c r="U1415">
        <f>YEAR(Table1[[#This Row],[Date Created Conversion]])</f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1">
        <f>(((J1416/60)/60)/24)+DATE(1970,1,1)+(-5/24)</f>
        <v>42708.044756944444</v>
      </c>
      <c r="L1416" s="11">
        <f>(((I1416/60)/60)/24)+DATE(1970,1,1)+(-5/24)</f>
        <v>42738.044756944444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88"/>
        <v>2E-3</v>
      </c>
      <c r="R1416" s="6">
        <f t="shared" si="89"/>
        <v>1</v>
      </c>
      <c r="S1416" s="7" t="str">
        <f t="shared" si="90"/>
        <v>publishing</v>
      </c>
      <c r="T1416" t="str">
        <f t="shared" si="91"/>
        <v>translations</v>
      </c>
      <c r="U1416">
        <f>YEAR(Table1[[#This Row],[Date Created Conversion]])</f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1">
        <f>(((J1417/60)/60)/24)+DATE(1970,1,1)+(-5/24)</f>
        <v>42192.467488425922</v>
      </c>
      <c r="L1417" s="11">
        <f>(((I1417/60)/60)/24)+DATE(1970,1,1)+(-5/24)</f>
        <v>42232.467488425922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88"/>
        <v>0.18181818181818182</v>
      </c>
      <c r="R1417" s="6">
        <f t="shared" si="89"/>
        <v>88.888888888888886</v>
      </c>
      <c r="S1417" s="7" t="str">
        <f t="shared" si="90"/>
        <v>publishing</v>
      </c>
      <c r="T1417" t="str">
        <f t="shared" si="91"/>
        <v>translations</v>
      </c>
      <c r="U1417">
        <f>YEAR(Table1[[#This Row],[Date Created Conversion]])</f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1">
        <f>(((J1418/60)/60)/24)+DATE(1970,1,1)+(-5/24)</f>
        <v>42299.717812499999</v>
      </c>
      <c r="L1418" s="11">
        <f>(((I1418/60)/60)/24)+DATE(1970,1,1)+(-5/24)</f>
        <v>42329.759479166663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88"/>
        <v>0</v>
      </c>
      <c r="R1418" s="6" t="e">
        <f t="shared" si="89"/>
        <v>#DIV/0!</v>
      </c>
      <c r="S1418" s="7" t="str">
        <f t="shared" si="90"/>
        <v>publishing</v>
      </c>
      <c r="T1418" t="str">
        <f t="shared" si="91"/>
        <v>translations</v>
      </c>
      <c r="U1418">
        <f>YEAR(Table1[[#This Row],[Date Created Conversion]])</f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1">
        <f>(((J1419/60)/60)/24)+DATE(1970,1,1)+(-5/24)</f>
        <v>42231.941828703704</v>
      </c>
      <c r="L1419" s="11">
        <f>(((I1419/60)/60)/24)+DATE(1970,1,1)+(-5/24)</f>
        <v>42262.257638888892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88"/>
        <v>1.2222222222222223E-2</v>
      </c>
      <c r="R1419" s="6">
        <f t="shared" si="89"/>
        <v>27.5</v>
      </c>
      <c r="S1419" s="7" t="str">
        <f t="shared" si="90"/>
        <v>publishing</v>
      </c>
      <c r="T1419" t="str">
        <f t="shared" si="91"/>
        <v>translations</v>
      </c>
      <c r="U1419">
        <f>YEAR(Table1[[#This Row],[Date Created Conversion]])</f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1">
        <f>(((J1420/60)/60)/24)+DATE(1970,1,1)+(-5/24)</f>
        <v>42395.248078703698</v>
      </c>
      <c r="L1420" s="11">
        <f>(((I1420/60)/60)/24)+DATE(1970,1,1)+(-5/24)</f>
        <v>42425.248078703698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88"/>
        <v>2E-3</v>
      </c>
      <c r="R1420" s="6">
        <f t="shared" si="89"/>
        <v>6</v>
      </c>
      <c r="S1420" s="7" t="str">
        <f t="shared" si="90"/>
        <v>publishing</v>
      </c>
      <c r="T1420" t="str">
        <f t="shared" si="91"/>
        <v>translations</v>
      </c>
      <c r="U1420">
        <f>YEAR(Table1[[#This Row],[Date Created Conversion]])</f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1">
        <f>(((J1421/60)/60)/24)+DATE(1970,1,1)+(-5/24)</f>
        <v>42622.24790509259</v>
      </c>
      <c r="L1421" s="11">
        <f>(((I1421/60)/60)/24)+DATE(1970,1,1)+(-5/24)</f>
        <v>42652.24790509259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88"/>
        <v>7.0634920634920634E-2</v>
      </c>
      <c r="R1421" s="6">
        <f t="shared" si="89"/>
        <v>44.5</v>
      </c>
      <c r="S1421" s="7" t="str">
        <f t="shared" si="90"/>
        <v>publishing</v>
      </c>
      <c r="T1421" t="str">
        <f t="shared" si="91"/>
        <v>translations</v>
      </c>
      <c r="U1421">
        <f>YEAR(Table1[[#This Row],[Date Created Conversion]])</f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1">
        <f>(((J1422/60)/60)/24)+DATE(1970,1,1)+(-5/24)</f>
        <v>42524.459328703706</v>
      </c>
      <c r="L1422" s="11">
        <f>(((I1422/60)/60)/24)+DATE(1970,1,1)+(-5/24)</f>
        <v>42549.459328703706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88"/>
        <v>2.7272727272727271E-2</v>
      </c>
      <c r="R1422" s="6">
        <f t="shared" si="89"/>
        <v>1</v>
      </c>
      <c r="S1422" s="7" t="str">
        <f t="shared" si="90"/>
        <v>publishing</v>
      </c>
      <c r="T1422" t="str">
        <f t="shared" si="91"/>
        <v>translations</v>
      </c>
      <c r="U1422">
        <f>YEAR(Table1[[#This Row],[Date Created Conversion]])</f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1">
        <f>(((J1423/60)/60)/24)+DATE(1970,1,1)+(-5/24)</f>
        <v>42013.707280092589</v>
      </c>
      <c r="L1423" s="11">
        <f>(((I1423/60)/60)/24)+DATE(1970,1,1)+(-5/24)</f>
        <v>42043.707280092589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88"/>
        <v>1E-3</v>
      </c>
      <c r="R1423" s="6">
        <f t="shared" si="89"/>
        <v>100</v>
      </c>
      <c r="S1423" s="7" t="str">
        <f t="shared" si="90"/>
        <v>publishing</v>
      </c>
      <c r="T1423" t="str">
        <f t="shared" si="91"/>
        <v>translations</v>
      </c>
      <c r="U1423">
        <f>YEAR(Table1[[#This Row],[Date Created Conversion]])</f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1">
        <f>(((J1424/60)/60)/24)+DATE(1970,1,1)+(-5/24)</f>
        <v>42604.031296296293</v>
      </c>
      <c r="L1424" s="11">
        <f>(((I1424/60)/60)/24)+DATE(1970,1,1)+(-5/24)</f>
        <v>42634.031296296293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88"/>
        <v>1.0399999999999999E-3</v>
      </c>
      <c r="R1424" s="6">
        <f t="shared" si="89"/>
        <v>13</v>
      </c>
      <c r="S1424" s="7" t="str">
        <f t="shared" si="90"/>
        <v>publishing</v>
      </c>
      <c r="T1424" t="str">
        <f t="shared" si="91"/>
        <v>translations</v>
      </c>
      <c r="U1424">
        <f>YEAR(Table1[[#This Row],[Date Created Conversion]])</f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1">
        <f>(((J1425/60)/60)/24)+DATE(1970,1,1)+(-5/24)</f>
        <v>42340.151979166665</v>
      </c>
      <c r="L1425" s="11">
        <f>(((I1425/60)/60)/24)+DATE(1970,1,1)+(-5/24)</f>
        <v>42370.151979166665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88"/>
        <v>3.3333333333333335E-3</v>
      </c>
      <c r="R1425" s="6">
        <f t="shared" si="89"/>
        <v>100</v>
      </c>
      <c r="S1425" s="7" t="str">
        <f t="shared" si="90"/>
        <v>publishing</v>
      </c>
      <c r="T1425" t="str">
        <f t="shared" si="91"/>
        <v>translations</v>
      </c>
      <c r="U1425">
        <f>YEAR(Table1[[#This Row],[Date Created Conversion]])</f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1">
        <f>(((J1426/60)/60)/24)+DATE(1970,1,1)+(-5/24)</f>
        <v>42676.509282407402</v>
      </c>
      <c r="L1426" s="11">
        <f>(((I1426/60)/60)/24)+DATE(1970,1,1)+(-5/24)</f>
        <v>42689.550949074073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88"/>
        <v>0.2036</v>
      </c>
      <c r="R1426" s="6">
        <f t="shared" si="89"/>
        <v>109.07142857142857</v>
      </c>
      <c r="S1426" s="7" t="str">
        <f t="shared" si="90"/>
        <v>publishing</v>
      </c>
      <c r="T1426" t="str">
        <f t="shared" si="91"/>
        <v>translations</v>
      </c>
      <c r="U1426">
        <f>YEAR(Table1[[#This Row],[Date Created Conversion]])</f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1">
        <f>(((J1427/60)/60)/24)+DATE(1970,1,1)+(-5/24)</f>
        <v>42092.923136574071</v>
      </c>
      <c r="L1427" s="11">
        <f>(((I1427/60)/60)/24)+DATE(1970,1,1)+(-5/24)</f>
        <v>42122.923136574071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88"/>
        <v>0</v>
      </c>
      <c r="R1427" s="6" t="e">
        <f t="shared" si="89"/>
        <v>#DIV/0!</v>
      </c>
      <c r="S1427" s="7" t="str">
        <f t="shared" si="90"/>
        <v>publishing</v>
      </c>
      <c r="T1427" t="str">
        <f t="shared" si="91"/>
        <v>translations</v>
      </c>
      <c r="U1427">
        <f>YEAR(Table1[[#This Row],[Date Created Conversion]])</f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1">
        <f>(((J1428/60)/60)/24)+DATE(1970,1,1)+(-5/24)</f>
        <v>42180.181944444441</v>
      </c>
      <c r="L1428" s="11">
        <f>(((I1428/60)/60)/24)+DATE(1970,1,1)+(-5/24)</f>
        <v>42240.181944444441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88"/>
        <v>0</v>
      </c>
      <c r="R1428" s="6" t="e">
        <f t="shared" si="89"/>
        <v>#DIV/0!</v>
      </c>
      <c r="S1428" s="7" t="str">
        <f t="shared" si="90"/>
        <v>publishing</v>
      </c>
      <c r="T1428" t="str">
        <f t="shared" si="91"/>
        <v>translations</v>
      </c>
      <c r="U1428">
        <f>YEAR(Table1[[#This Row],[Date Created Conversion]])</f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1">
        <f>(((J1429/60)/60)/24)+DATE(1970,1,1)+(-5/24)</f>
        <v>42601.643344907403</v>
      </c>
      <c r="L1429" s="11">
        <f>(((I1429/60)/60)/24)+DATE(1970,1,1)+(-5/24)</f>
        <v>42631.643344907403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88"/>
        <v>8.3799999999999999E-2</v>
      </c>
      <c r="R1429" s="6">
        <f t="shared" si="89"/>
        <v>104.75</v>
      </c>
      <c r="S1429" s="7" t="str">
        <f t="shared" si="90"/>
        <v>publishing</v>
      </c>
      <c r="T1429" t="str">
        <f t="shared" si="91"/>
        <v>translations</v>
      </c>
      <c r="U1429">
        <f>YEAR(Table1[[#This Row],[Date Created Conversion]])</f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1">
        <f>(((J1430/60)/60)/24)+DATE(1970,1,1)+(-5/24)</f>
        <v>42432.171493055554</v>
      </c>
      <c r="L1430" s="11">
        <f>(((I1430/60)/60)/24)+DATE(1970,1,1)+(-5/24)</f>
        <v>42462.129826388882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88"/>
        <v>4.4999999999999998E-2</v>
      </c>
      <c r="R1430" s="6">
        <f t="shared" si="89"/>
        <v>15</v>
      </c>
      <c r="S1430" s="7" t="str">
        <f t="shared" si="90"/>
        <v>publishing</v>
      </c>
      <c r="T1430" t="str">
        <f t="shared" si="91"/>
        <v>translations</v>
      </c>
      <c r="U1430">
        <f>YEAR(Table1[[#This Row],[Date Created Conversion]])</f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1">
        <f>(((J1431/60)/60)/24)+DATE(1970,1,1)+(-5/24)</f>
        <v>42073.852337962955</v>
      </c>
      <c r="L1431" s="11">
        <f>(((I1431/60)/60)/24)+DATE(1970,1,1)+(-5/24)</f>
        <v>42103.852337962955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88"/>
        <v>0</v>
      </c>
      <c r="R1431" s="6" t="e">
        <f t="shared" si="89"/>
        <v>#DIV/0!</v>
      </c>
      <c r="S1431" s="7" t="str">
        <f t="shared" si="90"/>
        <v>publishing</v>
      </c>
      <c r="T1431" t="str">
        <f t="shared" si="91"/>
        <v>translations</v>
      </c>
      <c r="U1431">
        <f>YEAR(Table1[[#This Row],[Date Created Conversion]])</f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1">
        <f>(((J1432/60)/60)/24)+DATE(1970,1,1)+(-5/24)</f>
        <v>41961.605185185181</v>
      </c>
      <c r="L1432" s="11">
        <f>(((I1432/60)/60)/24)+DATE(1970,1,1)+(-5/24)</f>
        <v>41992.605185185181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88"/>
        <v>8.0600000000000005E-2</v>
      </c>
      <c r="R1432" s="6">
        <f t="shared" si="89"/>
        <v>80.599999999999994</v>
      </c>
      <c r="S1432" s="7" t="str">
        <f t="shared" si="90"/>
        <v>publishing</v>
      </c>
      <c r="T1432" t="str">
        <f t="shared" si="91"/>
        <v>translations</v>
      </c>
      <c r="U1432">
        <f>YEAR(Table1[[#This Row],[Date Created Conversion]])</f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1">
        <f>(((J1433/60)/60)/24)+DATE(1970,1,1)+(-5/24)</f>
        <v>42304.002499999995</v>
      </c>
      <c r="L1433" s="11">
        <f>(((I1433/60)/60)/24)+DATE(1970,1,1)+(-5/24)</f>
        <v>42334.044166666667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88"/>
        <v>0.31947058823529412</v>
      </c>
      <c r="R1433" s="6">
        <f t="shared" si="89"/>
        <v>115.55319148936171</v>
      </c>
      <c r="S1433" s="7" t="str">
        <f t="shared" si="90"/>
        <v>publishing</v>
      </c>
      <c r="T1433" t="str">
        <f t="shared" si="91"/>
        <v>translations</v>
      </c>
      <c r="U1433">
        <f>YEAR(Table1[[#This Row],[Date Created Conversion]])</f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1">
        <f>(((J1434/60)/60)/24)+DATE(1970,1,1)+(-5/24)</f>
        <v>42175.572083333333</v>
      </c>
      <c r="L1434" s="11">
        <f>(((I1434/60)/60)/24)+DATE(1970,1,1)+(-5/24)</f>
        <v>42205.572083333333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88"/>
        <v>0</v>
      </c>
      <c r="R1434" s="6" t="e">
        <f t="shared" si="89"/>
        <v>#DIV/0!</v>
      </c>
      <c r="S1434" s="7" t="str">
        <f t="shared" si="90"/>
        <v>publishing</v>
      </c>
      <c r="T1434" t="str">
        <f t="shared" si="91"/>
        <v>translations</v>
      </c>
      <c r="U1434">
        <f>YEAR(Table1[[#This Row],[Date Created Conversion]])</f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1">
        <f>(((J1435/60)/60)/24)+DATE(1970,1,1)+(-5/24)</f>
        <v>42673.417534722219</v>
      </c>
      <c r="L1435" s="11">
        <f>(((I1435/60)/60)/24)+DATE(1970,1,1)+(-5/24)</f>
        <v>42714.249999999993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88"/>
        <v>6.7083333333333328E-2</v>
      </c>
      <c r="R1435" s="6">
        <f t="shared" si="89"/>
        <v>80.5</v>
      </c>
      <c r="S1435" s="7" t="str">
        <f t="shared" si="90"/>
        <v>publishing</v>
      </c>
      <c r="T1435" t="str">
        <f t="shared" si="91"/>
        <v>translations</v>
      </c>
      <c r="U1435">
        <f>YEAR(Table1[[#This Row],[Date Created Conversion]])</f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1">
        <f>(((J1436/60)/60)/24)+DATE(1970,1,1)+(-5/24)</f>
        <v>42142.558773148143</v>
      </c>
      <c r="L1436" s="11">
        <f>(((I1436/60)/60)/24)+DATE(1970,1,1)+(-5/24)</f>
        <v>42163.416666666664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88"/>
        <v>9.987804878048781E-2</v>
      </c>
      <c r="R1436" s="6">
        <f t="shared" si="89"/>
        <v>744.5454545454545</v>
      </c>
      <c r="S1436" s="7" t="str">
        <f t="shared" si="90"/>
        <v>publishing</v>
      </c>
      <c r="T1436" t="str">
        <f t="shared" si="91"/>
        <v>translations</v>
      </c>
      <c r="U1436">
        <f>YEAR(Table1[[#This Row],[Date Created Conversion]])</f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1">
        <f>(((J1437/60)/60)/24)+DATE(1970,1,1)+(-5/24)</f>
        <v>42258.57199074074</v>
      </c>
      <c r="L1437" s="11">
        <f>(((I1437/60)/60)/24)+DATE(1970,1,1)+(-5/24)</f>
        <v>42288.57199074074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88"/>
        <v>1E-3</v>
      </c>
      <c r="R1437" s="6">
        <f t="shared" si="89"/>
        <v>7.5</v>
      </c>
      <c r="S1437" s="7" t="str">
        <f t="shared" si="90"/>
        <v>publishing</v>
      </c>
      <c r="T1437" t="str">
        <f t="shared" si="91"/>
        <v>translations</v>
      </c>
      <c r="U1437">
        <f>YEAR(Table1[[#This Row],[Date Created Conversion]])</f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1">
        <f>(((J1438/60)/60)/24)+DATE(1970,1,1)+(-5/24)</f>
        <v>42391.141863425924</v>
      </c>
      <c r="L1438" s="11">
        <f>(((I1438/60)/60)/24)+DATE(1970,1,1)+(-5/24)</f>
        <v>42421.141863425924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88"/>
        <v>7.7000000000000002E-3</v>
      </c>
      <c r="R1438" s="6">
        <f t="shared" si="89"/>
        <v>38.5</v>
      </c>
      <c r="S1438" s="7" t="str">
        <f t="shared" si="90"/>
        <v>publishing</v>
      </c>
      <c r="T1438" t="str">
        <f t="shared" si="91"/>
        <v>translations</v>
      </c>
      <c r="U1438">
        <f>YEAR(Table1[[#This Row],[Date Created Conversion]])</f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1">
        <f>(((J1439/60)/60)/24)+DATE(1970,1,1)+(-5/24)</f>
        <v>41796.32336805555</v>
      </c>
      <c r="L1439" s="11">
        <f>(((I1439/60)/60)/24)+DATE(1970,1,1)+(-5/24)</f>
        <v>41832.999305555553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88"/>
        <v>0.26900000000000002</v>
      </c>
      <c r="R1439" s="6">
        <f t="shared" si="89"/>
        <v>36.68181818181818</v>
      </c>
      <c r="S1439" s="7" t="str">
        <f t="shared" si="90"/>
        <v>publishing</v>
      </c>
      <c r="T1439" t="str">
        <f t="shared" si="91"/>
        <v>translations</v>
      </c>
      <c r="U1439">
        <f>YEAR(Table1[[#This Row],[Date Created Conversion]])</f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1">
        <f>(((J1440/60)/60)/24)+DATE(1970,1,1)+(-5/24)</f>
        <v>42457.663182870368</v>
      </c>
      <c r="L1440" s="11">
        <f>(((I1440/60)/60)/24)+DATE(1970,1,1)+(-5/24)</f>
        <v>42487.371527777774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88"/>
        <v>0.03</v>
      </c>
      <c r="R1440" s="6">
        <f t="shared" si="89"/>
        <v>75</v>
      </c>
      <c r="S1440" s="7" t="str">
        <f t="shared" si="90"/>
        <v>publishing</v>
      </c>
      <c r="T1440" t="str">
        <f t="shared" si="91"/>
        <v>translations</v>
      </c>
      <c r="U1440">
        <f>YEAR(Table1[[#This Row],[Date Created Conversion]])</f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1">
        <f>(((J1441/60)/60)/24)+DATE(1970,1,1)+(-5/24)</f>
        <v>42040.621539351843</v>
      </c>
      <c r="L1441" s="11">
        <f>(((I1441/60)/60)/24)+DATE(1970,1,1)+(-5/24)</f>
        <v>42070.621539351843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88"/>
        <v>6.6055045871559637E-2</v>
      </c>
      <c r="R1441" s="6">
        <f t="shared" si="89"/>
        <v>30</v>
      </c>
      <c r="S1441" s="7" t="str">
        <f t="shared" si="90"/>
        <v>publishing</v>
      </c>
      <c r="T1441" t="str">
        <f t="shared" si="91"/>
        <v>translations</v>
      </c>
      <c r="U1441">
        <f>YEAR(Table1[[#This Row],[Date Created Conversion]])</f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1">
        <f>(((J1442/60)/60)/24)+DATE(1970,1,1)+(-5/24)</f>
        <v>42486.540081018517</v>
      </c>
      <c r="L1442" s="11">
        <f>(((I1442/60)/60)/24)+DATE(1970,1,1)+(-5/24)</f>
        <v>42516.540081018517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88"/>
        <v>7.6923076923076926E-5</v>
      </c>
      <c r="R1442" s="6">
        <f t="shared" si="89"/>
        <v>1</v>
      </c>
      <c r="S1442" s="7" t="str">
        <f t="shared" si="90"/>
        <v>publishing</v>
      </c>
      <c r="T1442" t="str">
        <f t="shared" si="91"/>
        <v>translations</v>
      </c>
      <c r="U1442">
        <f>YEAR(Table1[[#This Row],[Date Created Conversion]])</f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1">
        <f>(((J1443/60)/60)/24)+DATE(1970,1,1)+(-5/24)</f>
        <v>42198.557511574072</v>
      </c>
      <c r="L1443" s="11">
        <f>(((I1443/60)/60)/24)+DATE(1970,1,1)+(-5/24)</f>
        <v>42258.557511574072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88"/>
        <v>1.1222222222222222E-2</v>
      </c>
      <c r="R1443" s="6">
        <f t="shared" si="89"/>
        <v>673.33333333333337</v>
      </c>
      <c r="S1443" s="7" t="str">
        <f t="shared" si="90"/>
        <v>publishing</v>
      </c>
      <c r="T1443" t="str">
        <f t="shared" si="91"/>
        <v>translations</v>
      </c>
      <c r="U1443">
        <f>YEAR(Table1[[#This Row],[Date Created Conversion]])</f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1">
        <f>(((J1444/60)/60)/24)+DATE(1970,1,1)+(-5/24)</f>
        <v>42485.437013888884</v>
      </c>
      <c r="L1444" s="11">
        <f>(((I1444/60)/60)/24)+DATE(1970,1,1)+(-5/24)</f>
        <v>42515.437013888884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88"/>
        <v>0</v>
      </c>
      <c r="R1444" s="6" t="e">
        <f t="shared" si="89"/>
        <v>#DIV/0!</v>
      </c>
      <c r="S1444" s="7" t="str">
        <f t="shared" si="90"/>
        <v>publishing</v>
      </c>
      <c r="T1444" t="str">
        <f t="shared" si="91"/>
        <v>translations</v>
      </c>
      <c r="U1444">
        <f>YEAR(Table1[[#This Row],[Date Created Conversion]])</f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1">
        <f>(((J1445/60)/60)/24)+DATE(1970,1,1)+(-5/24)</f>
        <v>42707.71769675926</v>
      </c>
      <c r="L1445" s="11">
        <f>(((I1445/60)/60)/24)+DATE(1970,1,1)+(-5/24)</f>
        <v>42737.71769675926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88"/>
        <v>0</v>
      </c>
      <c r="R1445" s="6" t="e">
        <f t="shared" si="89"/>
        <v>#DIV/0!</v>
      </c>
      <c r="S1445" s="7" t="str">
        <f t="shared" si="90"/>
        <v>publishing</v>
      </c>
      <c r="T1445" t="str">
        <f t="shared" si="91"/>
        <v>translations</v>
      </c>
      <c r="U1445">
        <f>YEAR(Table1[[#This Row],[Date Created Conversion]])</f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1">
        <f>(((J1446/60)/60)/24)+DATE(1970,1,1)+(-5/24)</f>
        <v>42199.665069444447</v>
      </c>
      <c r="L1446" s="11">
        <f>(((I1446/60)/60)/24)+DATE(1970,1,1)+(-5/24)</f>
        <v>42259.665069444447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88"/>
        <v>0</v>
      </c>
      <c r="R1446" s="6" t="e">
        <f t="shared" si="89"/>
        <v>#DIV/0!</v>
      </c>
      <c r="S1446" s="7" t="str">
        <f t="shared" si="90"/>
        <v>publishing</v>
      </c>
      <c r="T1446" t="str">
        <f t="shared" si="91"/>
        <v>translations</v>
      </c>
      <c r="U1446">
        <f>YEAR(Table1[[#This Row],[Date Created Conversion]])</f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1">
        <f>(((J1447/60)/60)/24)+DATE(1970,1,1)+(-5/24)</f>
        <v>42139.333969907406</v>
      </c>
      <c r="L1447" s="11">
        <f>(((I1447/60)/60)/24)+DATE(1970,1,1)+(-5/24)</f>
        <v>42169.333969907406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88"/>
        <v>0</v>
      </c>
      <c r="R1447" s="6" t="e">
        <f t="shared" si="89"/>
        <v>#DIV/0!</v>
      </c>
      <c r="S1447" s="7" t="str">
        <f t="shared" si="90"/>
        <v>publishing</v>
      </c>
      <c r="T1447" t="str">
        <f t="shared" si="91"/>
        <v>translations</v>
      </c>
      <c r="U1447">
        <f>YEAR(Table1[[#This Row],[Date Created Conversion]])</f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1">
        <f>(((J1448/60)/60)/24)+DATE(1970,1,1)+(-5/24)</f>
        <v>42461.239328703705</v>
      </c>
      <c r="L1448" s="11">
        <f>(((I1448/60)/60)/24)+DATE(1970,1,1)+(-5/24)</f>
        <v>42481.239328703705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88"/>
        <v>0</v>
      </c>
      <c r="R1448" s="6" t="e">
        <f t="shared" si="89"/>
        <v>#DIV/0!</v>
      </c>
      <c r="S1448" s="7" t="str">
        <f t="shared" si="90"/>
        <v>publishing</v>
      </c>
      <c r="T1448" t="str">
        <f t="shared" si="91"/>
        <v>translations</v>
      </c>
      <c r="U1448">
        <f>YEAR(Table1[[#This Row],[Date Created Conversion]])</f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1">
        <f>(((J1449/60)/60)/24)+DATE(1970,1,1)+(-5/24)</f>
        <v>42529.52238425926</v>
      </c>
      <c r="L1449" s="11">
        <f>(((I1449/60)/60)/24)+DATE(1970,1,1)+(-5/24)</f>
        <v>42559.52238425926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88"/>
        <v>1.4999999999999999E-4</v>
      </c>
      <c r="R1449" s="6">
        <f t="shared" si="89"/>
        <v>25</v>
      </c>
      <c r="S1449" s="7" t="str">
        <f t="shared" si="90"/>
        <v>publishing</v>
      </c>
      <c r="T1449" t="str">
        <f t="shared" si="91"/>
        <v>translations</v>
      </c>
      <c r="U1449">
        <f>YEAR(Table1[[#This Row],[Date Created Conversion]])</f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1">
        <f>(((J1450/60)/60)/24)+DATE(1970,1,1)+(-5/24)</f>
        <v>42115.728217592587</v>
      </c>
      <c r="L1450" s="11">
        <f>(((I1450/60)/60)/24)+DATE(1970,1,1)+(-5/24)</f>
        <v>42146.017361111109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88"/>
        <v>0</v>
      </c>
      <c r="R1450" s="6" t="e">
        <f t="shared" si="89"/>
        <v>#DIV/0!</v>
      </c>
      <c r="S1450" s="7" t="str">
        <f t="shared" si="90"/>
        <v>publishing</v>
      </c>
      <c r="T1450" t="str">
        <f t="shared" si="91"/>
        <v>translations</v>
      </c>
      <c r="U1450">
        <f>YEAR(Table1[[#This Row],[Date Created Conversion]])</f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1">
        <f>(((J1451/60)/60)/24)+DATE(1970,1,1)+(-5/24)</f>
        <v>42086.603067129625</v>
      </c>
      <c r="L1451" s="11">
        <f>(((I1451/60)/60)/24)+DATE(1970,1,1)+(-5/24)</f>
        <v>42134.603067129625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88"/>
        <v>0</v>
      </c>
      <c r="R1451" s="6" t="e">
        <f t="shared" si="89"/>
        <v>#DIV/0!</v>
      </c>
      <c r="S1451" s="7" t="str">
        <f t="shared" si="90"/>
        <v>publishing</v>
      </c>
      <c r="T1451" t="str">
        <f t="shared" si="91"/>
        <v>translations</v>
      </c>
      <c r="U1451">
        <f>YEAR(Table1[[#This Row],[Date Created Conversion]])</f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1">
        <f>(((J1452/60)/60)/24)+DATE(1970,1,1)+(-5/24)</f>
        <v>42389.962928240733</v>
      </c>
      <c r="L1452" s="11">
        <f>(((I1452/60)/60)/24)+DATE(1970,1,1)+(-5/24)</f>
        <v>42419.962928240733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88"/>
        <v>1.0000000000000001E-5</v>
      </c>
      <c r="R1452" s="6">
        <f t="shared" si="89"/>
        <v>1</v>
      </c>
      <c r="S1452" s="7" t="str">
        <f t="shared" si="90"/>
        <v>publishing</v>
      </c>
      <c r="T1452" t="str">
        <f t="shared" si="91"/>
        <v>translations</v>
      </c>
      <c r="U1452">
        <f>YEAR(Table1[[#This Row],[Date Created Conversion]])</f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1">
        <f>(((J1453/60)/60)/24)+DATE(1970,1,1)+(-5/24)</f>
        <v>41931.75068287037</v>
      </c>
      <c r="L1453" s="11">
        <f>(((I1453/60)/60)/24)+DATE(1970,1,1)+(-5/24)</f>
        <v>41961.792349537034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88"/>
        <v>1.0554089709762533E-4</v>
      </c>
      <c r="R1453" s="6">
        <f t="shared" si="89"/>
        <v>1</v>
      </c>
      <c r="S1453" s="7" t="str">
        <f t="shared" si="90"/>
        <v>publishing</v>
      </c>
      <c r="T1453" t="str">
        <f t="shared" si="91"/>
        <v>translations</v>
      </c>
      <c r="U1453">
        <f>YEAR(Table1[[#This Row],[Date Created Conversion]])</f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1">
        <f>(((J1454/60)/60)/24)+DATE(1970,1,1)+(-5/24)</f>
        <v>41818.494942129626</v>
      </c>
      <c r="L1454" s="11">
        <f>(((I1454/60)/60)/24)+DATE(1970,1,1)+(-5/24)</f>
        <v>41848.494942129626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88"/>
        <v>0</v>
      </c>
      <c r="R1454" s="6" t="e">
        <f t="shared" si="89"/>
        <v>#DIV/0!</v>
      </c>
      <c r="S1454" s="7" t="str">
        <f t="shared" si="90"/>
        <v>publishing</v>
      </c>
      <c r="T1454" t="str">
        <f t="shared" si="91"/>
        <v>translations</v>
      </c>
      <c r="U1454">
        <f>YEAR(Table1[[#This Row],[Date Created Conversion]])</f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1">
        <f>(((J1455/60)/60)/24)+DATE(1970,1,1)+(-5/24)</f>
        <v>42795.487812499996</v>
      </c>
      <c r="L1455" s="11">
        <f>(((I1455/60)/60)/24)+DATE(1970,1,1)+(-5/24)</f>
        <v>42840.446145833332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88"/>
        <v>0</v>
      </c>
      <c r="R1455" s="6" t="e">
        <f t="shared" si="89"/>
        <v>#DIV/0!</v>
      </c>
      <c r="S1455" s="7" t="str">
        <f t="shared" si="90"/>
        <v>publishing</v>
      </c>
      <c r="T1455" t="str">
        <f t="shared" si="91"/>
        <v>translations</v>
      </c>
      <c r="U1455">
        <f>YEAR(Table1[[#This Row],[Date Created Conversion]])</f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1">
        <f>(((J1456/60)/60)/24)+DATE(1970,1,1)+(-5/24)</f>
        <v>42463.658333333333</v>
      </c>
      <c r="L1456" s="11">
        <f>(((I1456/60)/60)/24)+DATE(1970,1,1)+(-5/24)</f>
        <v>42484.707638888889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88"/>
        <v>8.5714285714285719E-3</v>
      </c>
      <c r="R1456" s="6">
        <f t="shared" si="89"/>
        <v>15</v>
      </c>
      <c r="S1456" s="7" t="str">
        <f t="shared" si="90"/>
        <v>publishing</v>
      </c>
      <c r="T1456" t="str">
        <f t="shared" si="91"/>
        <v>translations</v>
      </c>
      <c r="U1456">
        <f>YEAR(Table1[[#This Row],[Date Created Conversion]])</f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1">
        <f>(((J1457/60)/60)/24)+DATE(1970,1,1)+(-5/24)</f>
        <v>41832.46435185185</v>
      </c>
      <c r="L1457" s="11">
        <f>(((I1457/60)/60)/24)+DATE(1970,1,1)+(-5/24)</f>
        <v>41887.360416666663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88"/>
        <v>0.105</v>
      </c>
      <c r="R1457" s="6">
        <f t="shared" si="89"/>
        <v>225</v>
      </c>
      <c r="S1457" s="7" t="str">
        <f t="shared" si="90"/>
        <v>publishing</v>
      </c>
      <c r="T1457" t="str">
        <f t="shared" si="91"/>
        <v>translations</v>
      </c>
      <c r="U1457">
        <f>YEAR(Table1[[#This Row],[Date Created Conversion]])</f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1">
        <f>(((J1458/60)/60)/24)+DATE(1970,1,1)+(-5/24)</f>
        <v>42708.460243055553</v>
      </c>
      <c r="L1458" s="11">
        <f>(((I1458/60)/60)/24)+DATE(1970,1,1)+(-5/24)</f>
        <v>42738.460243055553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88"/>
        <v>2.9000000000000001E-2</v>
      </c>
      <c r="R1458" s="6">
        <f t="shared" si="89"/>
        <v>48.333333333333336</v>
      </c>
      <c r="S1458" s="7" t="str">
        <f t="shared" si="90"/>
        <v>publishing</v>
      </c>
      <c r="T1458" t="str">
        <f t="shared" si="91"/>
        <v>translations</v>
      </c>
      <c r="U1458">
        <f>YEAR(Table1[[#This Row],[Date Created Conversion]])</f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1">
        <f>(((J1459/60)/60)/24)+DATE(1970,1,1)+(-5/24)</f>
        <v>42289.688009259255</v>
      </c>
      <c r="L1459" s="11">
        <f>(((I1459/60)/60)/24)+DATE(1970,1,1)+(-5/24)</f>
        <v>42319.729675925926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88"/>
        <v>0</v>
      </c>
      <c r="R1459" s="6" t="e">
        <f t="shared" si="89"/>
        <v>#DIV/0!</v>
      </c>
      <c r="S1459" s="7" t="str">
        <f t="shared" si="90"/>
        <v>publishing</v>
      </c>
      <c r="T1459" t="str">
        <f t="shared" si="91"/>
        <v>translations</v>
      </c>
      <c r="U1459">
        <f>YEAR(Table1[[#This Row],[Date Created Conversion]])</f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1">
        <f>(((J1460/60)/60)/24)+DATE(1970,1,1)+(-5/24)</f>
        <v>41831.49722222222</v>
      </c>
      <c r="L1460" s="11">
        <f>(((I1460/60)/60)/24)+DATE(1970,1,1)+(-5/24)</f>
        <v>41861.958333333328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88"/>
        <v>0</v>
      </c>
      <c r="R1460" s="6" t="e">
        <f t="shared" si="89"/>
        <v>#DIV/0!</v>
      </c>
      <c r="S1460" s="7" t="str">
        <f t="shared" si="90"/>
        <v>publishing</v>
      </c>
      <c r="T1460" t="str">
        <f t="shared" si="91"/>
        <v>translations</v>
      </c>
      <c r="U1460">
        <f>YEAR(Table1[[#This Row],[Date Created Conversion]])</f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1">
        <f>(((J1461/60)/60)/24)+DATE(1970,1,1)+(-5/24)</f>
        <v>42311.996481481481</v>
      </c>
      <c r="L1461" s="11">
        <f>(((I1461/60)/60)/24)+DATE(1970,1,1)+(-5/24)</f>
        <v>42340.517361111109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88"/>
        <v>0</v>
      </c>
      <c r="R1461" s="6" t="e">
        <f t="shared" si="89"/>
        <v>#DIV/0!</v>
      </c>
      <c r="S1461" s="7" t="str">
        <f t="shared" si="90"/>
        <v>publishing</v>
      </c>
      <c r="T1461" t="str">
        <f t="shared" si="91"/>
        <v>translations</v>
      </c>
      <c r="U1461">
        <f>YEAR(Table1[[#This Row],[Date Created Conversion]])</f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1">
        <f>(((J1462/60)/60)/24)+DATE(1970,1,1)+(-5/24)</f>
        <v>41915.688634259255</v>
      </c>
      <c r="L1462" s="11">
        <f>(((I1462/60)/60)/24)+DATE(1970,1,1)+(-5/24)</f>
        <v>41973.781249999993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88"/>
        <v>0</v>
      </c>
      <c r="R1462" s="6" t="e">
        <f t="shared" si="89"/>
        <v>#DIV/0!</v>
      </c>
      <c r="S1462" s="7" t="str">
        <f t="shared" si="90"/>
        <v>publishing</v>
      </c>
      <c r="T1462" t="str">
        <f t="shared" si="91"/>
        <v>translations</v>
      </c>
      <c r="U1462">
        <f>YEAR(Table1[[#This Row],[Date Created Conversion]])</f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1">
        <f>(((J1463/60)/60)/24)+DATE(1970,1,1)+(-5/24)</f>
        <v>41899.436967592592</v>
      </c>
      <c r="L1463" s="11">
        <f>(((I1463/60)/60)/24)+DATE(1970,1,1)+(-5/24)</f>
        <v>41932.791666666664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88"/>
        <v>1.012446</v>
      </c>
      <c r="R1463" s="6">
        <f t="shared" si="89"/>
        <v>44.66673529411765</v>
      </c>
      <c r="S1463" s="7" t="str">
        <f t="shared" si="90"/>
        <v>publishing</v>
      </c>
      <c r="T1463" t="str">
        <f t="shared" si="91"/>
        <v>radio &amp; podcasts</v>
      </c>
      <c r="U1463">
        <f>YEAR(Table1[[#This Row],[Date Created Conversion]])</f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1">
        <f>(((J1464/60)/60)/24)+DATE(1970,1,1)+(-5/24)</f>
        <v>41344.454525462963</v>
      </c>
      <c r="L1464" s="11">
        <f>(((I1464/60)/60)/24)+DATE(1970,1,1)+(-5/24)</f>
        <v>41374.454525462963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88"/>
        <v>1.085175</v>
      </c>
      <c r="R1464" s="6">
        <f t="shared" si="89"/>
        <v>28.937999999999999</v>
      </c>
      <c r="S1464" s="7" t="str">
        <f t="shared" si="90"/>
        <v>publishing</v>
      </c>
      <c r="T1464" t="str">
        <f t="shared" si="91"/>
        <v>radio &amp; podcasts</v>
      </c>
      <c r="U1464">
        <f>YEAR(Table1[[#This Row],[Date Created Conversion]])</f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1">
        <f>(((J1465/60)/60)/24)+DATE(1970,1,1)+(-5/24)</f>
        <v>41326.702986111108</v>
      </c>
      <c r="L1465" s="11">
        <f>(((I1465/60)/60)/24)+DATE(1970,1,1)+(-5/24)</f>
        <v>41371.661319444444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88"/>
        <v>1.4766666666666666</v>
      </c>
      <c r="R1465" s="6">
        <f t="shared" si="89"/>
        <v>35.44</v>
      </c>
      <c r="S1465" s="7" t="str">
        <f t="shared" si="90"/>
        <v>publishing</v>
      </c>
      <c r="T1465" t="str">
        <f t="shared" si="91"/>
        <v>radio &amp; podcasts</v>
      </c>
      <c r="U1465">
        <f>YEAR(Table1[[#This Row],[Date Created Conversion]])</f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1">
        <f>(((J1466/60)/60)/24)+DATE(1970,1,1)+(-5/24)</f>
        <v>41291.453217592592</v>
      </c>
      <c r="L1466" s="11">
        <f>(((I1466/60)/60)/24)+DATE(1970,1,1)+(-5/24)</f>
        <v>41321.453217592592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88"/>
        <v>1.6319999999999999</v>
      </c>
      <c r="R1466" s="6">
        <f t="shared" si="89"/>
        <v>34.871794871794869</v>
      </c>
      <c r="S1466" s="7" t="str">
        <f t="shared" si="90"/>
        <v>publishing</v>
      </c>
      <c r="T1466" t="str">
        <f t="shared" si="91"/>
        <v>radio &amp; podcasts</v>
      </c>
      <c r="U1466">
        <f>YEAR(Table1[[#This Row],[Date Created Conversion]])</f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1">
        <f>(((J1467/60)/60)/24)+DATE(1970,1,1)+(-5/24)</f>
        <v>40959.526064814811</v>
      </c>
      <c r="L1467" s="11">
        <f>(((I1467/60)/60)/24)+DATE(1970,1,1)+(-5/24)</f>
        <v>40989.916666666664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88"/>
        <v>4.5641449999999999</v>
      </c>
      <c r="R1467" s="6">
        <f t="shared" si="89"/>
        <v>52.622732513451197</v>
      </c>
      <c r="S1467" s="7" t="str">
        <f t="shared" si="90"/>
        <v>publishing</v>
      </c>
      <c r="T1467" t="str">
        <f t="shared" si="91"/>
        <v>radio &amp; podcasts</v>
      </c>
      <c r="U1467">
        <f>YEAR(Table1[[#This Row],[Date Created Conversion]])</f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1">
        <f>(((J1468/60)/60)/24)+DATE(1970,1,1)+(-5/24)</f>
        <v>42339.963726851849</v>
      </c>
      <c r="L1468" s="11">
        <f>(((I1468/60)/60)/24)+DATE(1970,1,1)+(-5/24)</f>
        <v>42380.999999999993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88"/>
        <v>1.0787731249999999</v>
      </c>
      <c r="R1468" s="6">
        <f t="shared" si="89"/>
        <v>69.598266129032254</v>
      </c>
      <c r="S1468" s="7" t="str">
        <f t="shared" si="90"/>
        <v>publishing</v>
      </c>
      <c r="T1468" t="str">
        <f t="shared" si="91"/>
        <v>radio &amp; podcasts</v>
      </c>
      <c r="U1468">
        <f>YEAR(Table1[[#This Row],[Date Created Conversion]])</f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1">
        <f>(((J1469/60)/60)/24)+DATE(1970,1,1)+(-5/24)</f>
        <v>40933.593576388885</v>
      </c>
      <c r="L1469" s="11">
        <f>(((I1469/60)/60)/24)+DATE(1970,1,1)+(-5/24)</f>
        <v>40993.55190972222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88"/>
        <v>1.1508</v>
      </c>
      <c r="R1469" s="6">
        <f t="shared" si="89"/>
        <v>76.72</v>
      </c>
      <c r="S1469" s="7" t="str">
        <f t="shared" si="90"/>
        <v>publishing</v>
      </c>
      <c r="T1469" t="str">
        <f t="shared" si="91"/>
        <v>radio &amp; podcasts</v>
      </c>
      <c r="U1469">
        <f>YEAR(Table1[[#This Row],[Date Created Conversion]])</f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1">
        <f>(((J1470/60)/60)/24)+DATE(1970,1,1)+(-5/24)</f>
        <v>40645.806122685186</v>
      </c>
      <c r="L1470" s="11">
        <f>(((I1470/60)/60)/24)+DATE(1970,1,1)+(-5/24)</f>
        <v>40705.806122685186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88"/>
        <v>1.0236842105263158</v>
      </c>
      <c r="R1470" s="6">
        <f t="shared" si="89"/>
        <v>33.191126279863482</v>
      </c>
      <c r="S1470" s="7" t="str">
        <f t="shared" si="90"/>
        <v>publishing</v>
      </c>
      <c r="T1470" t="str">
        <f t="shared" si="91"/>
        <v>radio &amp; podcasts</v>
      </c>
      <c r="U1470">
        <f>YEAR(Table1[[#This Row],[Date Created Conversion]])</f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1">
        <f>(((J1471/60)/60)/24)+DATE(1970,1,1)+(-5/24)</f>
        <v>41290.390150462961</v>
      </c>
      <c r="L1471" s="11">
        <f>(((I1471/60)/60)/24)+DATE(1970,1,1)+(-5/24)</f>
        <v>41320.390150462961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88"/>
        <v>1.0842485875706214</v>
      </c>
      <c r="R1471" s="6">
        <f t="shared" si="89"/>
        <v>149.46417445482865</v>
      </c>
      <c r="S1471" s="7" t="str">
        <f t="shared" si="90"/>
        <v>publishing</v>
      </c>
      <c r="T1471" t="str">
        <f t="shared" si="91"/>
        <v>radio &amp; podcasts</v>
      </c>
      <c r="U1471">
        <f>YEAR(Table1[[#This Row],[Date Created Conversion]])</f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1">
        <f>(((J1472/60)/60)/24)+DATE(1970,1,1)+(-5/24)</f>
        <v>41250.618784722217</v>
      </c>
      <c r="L1472" s="11">
        <f>(((I1472/60)/60)/24)+DATE(1970,1,1)+(-5/24)</f>
        <v>41271.618784722217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88"/>
        <v>1.2513333333333334</v>
      </c>
      <c r="R1472" s="6">
        <f t="shared" si="89"/>
        <v>23.172839506172838</v>
      </c>
      <c r="S1472" s="7" t="str">
        <f t="shared" si="90"/>
        <v>publishing</v>
      </c>
      <c r="T1472" t="str">
        <f t="shared" si="91"/>
        <v>radio &amp; podcasts</v>
      </c>
      <c r="U1472">
        <f>YEAR(Table1[[#This Row],[Date Created Conversion]])</f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1">
        <f>(((J1473/60)/60)/24)+DATE(1970,1,1)+(-5/24)</f>
        <v>42073.749236111107</v>
      </c>
      <c r="L1473" s="11">
        <f>(((I1473/60)/60)/24)+DATE(1970,1,1)+(-5/24)</f>
        <v>42103.749236111107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88"/>
        <v>1.03840625</v>
      </c>
      <c r="R1473" s="6">
        <f t="shared" si="89"/>
        <v>96.877551020408163</v>
      </c>
      <c r="S1473" s="7" t="str">
        <f t="shared" si="90"/>
        <v>publishing</v>
      </c>
      <c r="T1473" t="str">
        <f t="shared" si="91"/>
        <v>radio &amp; podcasts</v>
      </c>
      <c r="U1473">
        <f>YEAR(Table1[[#This Row],[Date Created Conversion]])</f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1">
        <f>(((J1474/60)/60)/24)+DATE(1970,1,1)+(-5/24)</f>
        <v>41533.33452546296</v>
      </c>
      <c r="L1474" s="11">
        <f>(((I1474/60)/60)/24)+DATE(1970,1,1)+(-5/24)</f>
        <v>41563.33452546296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88"/>
        <v>1.3870400000000001</v>
      </c>
      <c r="R1474" s="6">
        <f t="shared" si="89"/>
        <v>103.20238095238095</v>
      </c>
      <c r="S1474" s="7" t="str">
        <f t="shared" si="90"/>
        <v>publishing</v>
      </c>
      <c r="T1474" t="str">
        <f t="shared" si="91"/>
        <v>radio &amp; podcasts</v>
      </c>
      <c r="U1474">
        <f>YEAR(Table1[[#This Row],[Date Created Conversion]])</f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1">
        <f>(((J1475/60)/60)/24)+DATE(1970,1,1)+(-5/24)</f>
        <v>40939.771284722221</v>
      </c>
      <c r="L1475" s="11">
        <f>(((I1475/60)/60)/24)+DATE(1970,1,1)+(-5/24)</f>
        <v>40969.771284722221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92">E1475/D1475</f>
        <v>1.20516</v>
      </c>
      <c r="R1475" s="6">
        <f t="shared" ref="R1475:R1538" si="93">E1475/N1475</f>
        <v>38.462553191489363</v>
      </c>
      <c r="S1475" s="7" t="str">
        <f t="shared" ref="S1475:S1538" si="94">LEFT(P1475, SEARCH("/",P1475,1)-1)</f>
        <v>publishing</v>
      </c>
      <c r="T1475" t="str">
        <f t="shared" ref="T1475:T1538" si="95">RIGHT(P1475,LEN(P1475)-SEARCH("/",P1475,1))</f>
        <v>radio &amp; podcasts</v>
      </c>
      <c r="U1475">
        <f>YEAR(Table1[[#This Row],[Date Created Conversion]])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1">
        <f>(((J1476/60)/60)/24)+DATE(1970,1,1)+(-5/24)</f>
        <v>41500.519583333327</v>
      </c>
      <c r="L1476" s="11">
        <f>(((I1476/60)/60)/24)+DATE(1970,1,1)+(-5/24)</f>
        <v>41530.519583333327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2"/>
        <v>1.1226666666666667</v>
      </c>
      <c r="R1476" s="6">
        <f t="shared" si="93"/>
        <v>44.315789473684212</v>
      </c>
      <c r="S1476" s="7" t="str">
        <f t="shared" si="94"/>
        <v>publishing</v>
      </c>
      <c r="T1476" t="str">
        <f t="shared" si="95"/>
        <v>radio &amp; podcasts</v>
      </c>
      <c r="U1476">
        <f>YEAR(Table1[[#This Row],[Date Created Conversion]])</f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1">
        <f>(((J1477/60)/60)/24)+DATE(1970,1,1)+(-5/24)</f>
        <v>41960.514618055553</v>
      </c>
      <c r="L1477" s="11">
        <f>(((I1477/60)/60)/24)+DATE(1970,1,1)+(-5/24)</f>
        <v>41992.999305555553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2"/>
        <v>1.8866966666666667</v>
      </c>
      <c r="R1477" s="6">
        <f t="shared" si="93"/>
        <v>64.173356009070289</v>
      </c>
      <c r="S1477" s="7" t="str">
        <f t="shared" si="94"/>
        <v>publishing</v>
      </c>
      <c r="T1477" t="str">
        <f t="shared" si="95"/>
        <v>radio &amp; podcasts</v>
      </c>
      <c r="U1477">
        <f>YEAR(Table1[[#This Row],[Date Created Conversion]])</f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1">
        <f>(((J1478/60)/60)/24)+DATE(1970,1,1)+(-5/24)</f>
        <v>40765.833587962959</v>
      </c>
      <c r="L1478" s="11">
        <f>(((I1478/60)/60)/24)+DATE(1970,1,1)+(-5/24)</f>
        <v>40795.833587962959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2"/>
        <v>6.6155466666666669</v>
      </c>
      <c r="R1478" s="6">
        <f t="shared" si="93"/>
        <v>43.333275109170302</v>
      </c>
      <c r="S1478" s="7" t="str">
        <f t="shared" si="94"/>
        <v>publishing</v>
      </c>
      <c r="T1478" t="str">
        <f t="shared" si="95"/>
        <v>radio &amp; podcasts</v>
      </c>
      <c r="U1478">
        <f>YEAR(Table1[[#This Row],[Date Created Conversion]])</f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1">
        <f>(((J1479/60)/60)/24)+DATE(1970,1,1)+(-5/24)</f>
        <v>40840.407453703701</v>
      </c>
      <c r="L1479" s="11">
        <f>(((I1479/60)/60)/24)+DATE(1970,1,1)+(-5/24)</f>
        <v>40899.916666666664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2"/>
        <v>1.1131</v>
      </c>
      <c r="R1479" s="6">
        <f t="shared" si="93"/>
        <v>90.495934959349597</v>
      </c>
      <c r="S1479" s="7" t="str">
        <f t="shared" si="94"/>
        <v>publishing</v>
      </c>
      <c r="T1479" t="str">
        <f t="shared" si="95"/>
        <v>radio &amp; podcasts</v>
      </c>
      <c r="U1479">
        <f>YEAR(Table1[[#This Row],[Date Created Conversion]])</f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1">
        <f>(((J1480/60)/60)/24)+DATE(1970,1,1)+(-5/24)</f>
        <v>41394.663344907407</v>
      </c>
      <c r="L1480" s="11">
        <f>(((I1480/60)/60)/24)+DATE(1970,1,1)+(-5/24)</f>
        <v>41408.663344907407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2"/>
        <v>11.8161422</v>
      </c>
      <c r="R1480" s="6">
        <f t="shared" si="93"/>
        <v>29.187190495010373</v>
      </c>
      <c r="S1480" s="7" t="str">
        <f t="shared" si="94"/>
        <v>publishing</v>
      </c>
      <c r="T1480" t="str">
        <f t="shared" si="95"/>
        <v>radio &amp; podcasts</v>
      </c>
      <c r="U1480">
        <f>YEAR(Table1[[#This Row],[Date Created Conversion]])</f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1">
        <f>(((J1481/60)/60)/24)+DATE(1970,1,1)+(-5/24)</f>
        <v>41754.536909722221</v>
      </c>
      <c r="L1481" s="11">
        <f>(((I1481/60)/60)/24)+DATE(1970,1,1)+(-5/24)</f>
        <v>41768.957638888889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2"/>
        <v>1.37375</v>
      </c>
      <c r="R1481" s="6">
        <f t="shared" si="93"/>
        <v>30.95774647887324</v>
      </c>
      <c r="S1481" s="7" t="str">
        <f t="shared" si="94"/>
        <v>publishing</v>
      </c>
      <c r="T1481" t="str">
        <f t="shared" si="95"/>
        <v>radio &amp; podcasts</v>
      </c>
      <c r="U1481">
        <f>YEAR(Table1[[#This Row],[Date Created Conversion]])</f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1">
        <f>(((J1482/60)/60)/24)+DATE(1970,1,1)+(-5/24)</f>
        <v>41464.725682870368</v>
      </c>
      <c r="L1482" s="11">
        <f>(((I1482/60)/60)/24)+DATE(1970,1,1)+(-5/24)</f>
        <v>41481.5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92"/>
        <v>1.170404</v>
      </c>
      <c r="R1482" s="6">
        <f t="shared" si="93"/>
        <v>92.157795275590544</v>
      </c>
      <c r="S1482" s="7" t="str">
        <f t="shared" si="94"/>
        <v>publishing</v>
      </c>
      <c r="T1482" t="str">
        <f t="shared" si="95"/>
        <v>radio &amp; podcasts</v>
      </c>
      <c r="U1482">
        <f>YEAR(Table1[[#This Row],[Date Created Conversion]])</f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1">
        <f>(((J1483/60)/60)/24)+DATE(1970,1,1)+(-5/24)</f>
        <v>41550.714641203704</v>
      </c>
      <c r="L1483" s="11">
        <f>(((I1483/60)/60)/24)+DATE(1970,1,1)+(-5/24)</f>
        <v>41580.714641203704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2"/>
        <v>2.1000000000000001E-2</v>
      </c>
      <c r="R1483" s="6">
        <f t="shared" si="93"/>
        <v>17.5</v>
      </c>
      <c r="S1483" s="7" t="str">
        <f t="shared" si="94"/>
        <v>publishing</v>
      </c>
      <c r="T1483" t="str">
        <f t="shared" si="95"/>
        <v>fiction</v>
      </c>
      <c r="U1483">
        <f>YEAR(Table1[[#This Row],[Date Created Conversion]])</f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1">
        <f>(((J1484/60)/60)/24)+DATE(1970,1,1)+(-5/24)</f>
        <v>41136.649722222224</v>
      </c>
      <c r="L1484" s="11">
        <f>(((I1484/60)/60)/24)+DATE(1970,1,1)+(-5/24)</f>
        <v>41159.118749999994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2"/>
        <v>1E-3</v>
      </c>
      <c r="R1484" s="6">
        <f t="shared" si="93"/>
        <v>5</v>
      </c>
      <c r="S1484" s="7" t="str">
        <f t="shared" si="94"/>
        <v>publishing</v>
      </c>
      <c r="T1484" t="str">
        <f t="shared" si="95"/>
        <v>fiction</v>
      </c>
      <c r="U1484">
        <f>YEAR(Table1[[#This Row],[Date Created Conversion]])</f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1">
        <f>(((J1485/60)/60)/24)+DATE(1970,1,1)+(-5/24)</f>
        <v>42547.984664351847</v>
      </c>
      <c r="L1485" s="11">
        <f>(((I1485/60)/60)/24)+DATE(1970,1,1)+(-5/24)</f>
        <v>42572.984664351847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2"/>
        <v>7.1428571428571426E-3</v>
      </c>
      <c r="R1485" s="6">
        <f t="shared" si="93"/>
        <v>25</v>
      </c>
      <c r="S1485" s="7" t="str">
        <f t="shared" si="94"/>
        <v>publishing</v>
      </c>
      <c r="T1485" t="str">
        <f t="shared" si="95"/>
        <v>fiction</v>
      </c>
      <c r="U1485">
        <f>YEAR(Table1[[#This Row],[Date Created Conversion]])</f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1">
        <f>(((J1486/60)/60)/24)+DATE(1970,1,1)+(-5/24)</f>
        <v>41052.992627314808</v>
      </c>
      <c r="L1486" s="11">
        <f>(((I1486/60)/60)/24)+DATE(1970,1,1)+(-5/24)</f>
        <v>41111.410416666666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2"/>
        <v>0</v>
      </c>
      <c r="R1486" s="6" t="e">
        <f t="shared" si="93"/>
        <v>#DIV/0!</v>
      </c>
      <c r="S1486" s="7" t="str">
        <f t="shared" si="94"/>
        <v>publishing</v>
      </c>
      <c r="T1486" t="str">
        <f t="shared" si="95"/>
        <v>fiction</v>
      </c>
      <c r="U1486">
        <f>YEAR(Table1[[#This Row],[Date Created Conversion]])</f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1">
        <f>(((J1487/60)/60)/24)+DATE(1970,1,1)+(-5/24)</f>
        <v>42130.587650462963</v>
      </c>
      <c r="L1487" s="11">
        <f>(((I1487/60)/60)/24)+DATE(1970,1,1)+(-5/24)</f>
        <v>42175.587650462963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2"/>
        <v>2.2388059701492536E-2</v>
      </c>
      <c r="R1487" s="6">
        <f t="shared" si="93"/>
        <v>50</v>
      </c>
      <c r="S1487" s="7" t="str">
        <f t="shared" si="94"/>
        <v>publishing</v>
      </c>
      <c r="T1487" t="str">
        <f t="shared" si="95"/>
        <v>fiction</v>
      </c>
      <c r="U1487">
        <f>YEAR(Table1[[#This Row],[Date Created Conversion]])</f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1">
        <f>(((J1488/60)/60)/24)+DATE(1970,1,1)+(-5/24)</f>
        <v>42031.960196759253</v>
      </c>
      <c r="L1488" s="11">
        <f>(((I1488/60)/60)/24)+DATE(1970,1,1)+(-5/24)</f>
        <v>42061.960196759253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2"/>
        <v>2.3999999999999998E-3</v>
      </c>
      <c r="R1488" s="6">
        <f t="shared" si="93"/>
        <v>16</v>
      </c>
      <c r="S1488" s="7" t="str">
        <f t="shared" si="94"/>
        <v>publishing</v>
      </c>
      <c r="T1488" t="str">
        <f t="shared" si="95"/>
        <v>fiction</v>
      </c>
      <c r="U1488">
        <f>YEAR(Table1[[#This Row],[Date Created Conversion]])</f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1">
        <f>(((J1489/60)/60)/24)+DATE(1970,1,1)+(-5/24)</f>
        <v>42554.709155092591</v>
      </c>
      <c r="L1489" s="11">
        <f>(((I1489/60)/60)/24)+DATE(1970,1,1)+(-5/24)</f>
        <v>42584.709155092591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2"/>
        <v>0</v>
      </c>
      <c r="R1489" s="6" t="e">
        <f t="shared" si="93"/>
        <v>#DIV/0!</v>
      </c>
      <c r="S1489" s="7" t="str">
        <f t="shared" si="94"/>
        <v>publishing</v>
      </c>
      <c r="T1489" t="str">
        <f t="shared" si="95"/>
        <v>fiction</v>
      </c>
      <c r="U1489">
        <f>YEAR(Table1[[#This Row],[Date Created Conversion]])</f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1">
        <f>(((J1490/60)/60)/24)+DATE(1970,1,1)+(-5/24)</f>
        <v>41614.354861111111</v>
      </c>
      <c r="L1490" s="11">
        <f>(((I1490/60)/60)/24)+DATE(1970,1,1)+(-5/24)</f>
        <v>41644.354861111111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2"/>
        <v>2.4E-2</v>
      </c>
      <c r="R1490" s="6">
        <f t="shared" si="93"/>
        <v>60</v>
      </c>
      <c r="S1490" s="7" t="str">
        <f t="shared" si="94"/>
        <v>publishing</v>
      </c>
      <c r="T1490" t="str">
        <f t="shared" si="95"/>
        <v>fiction</v>
      </c>
      <c r="U1490">
        <f>YEAR(Table1[[#This Row],[Date Created Conversion]])</f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1">
        <f>(((J1491/60)/60)/24)+DATE(1970,1,1)+(-5/24)</f>
        <v>41198.403379629628</v>
      </c>
      <c r="L1491" s="11">
        <f>(((I1491/60)/60)/24)+DATE(1970,1,1)+(-5/24)</f>
        <v>41228.445046296292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2"/>
        <v>0</v>
      </c>
      <c r="R1491" s="6" t="e">
        <f t="shared" si="93"/>
        <v>#DIV/0!</v>
      </c>
      <c r="S1491" s="7" t="str">
        <f t="shared" si="94"/>
        <v>publishing</v>
      </c>
      <c r="T1491" t="str">
        <f t="shared" si="95"/>
        <v>fiction</v>
      </c>
      <c r="U1491">
        <f>YEAR(Table1[[#This Row],[Date Created Conversion]])</f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1">
        <f>(((J1492/60)/60)/24)+DATE(1970,1,1)+(-5/24)</f>
        <v>41520.352708333332</v>
      </c>
      <c r="L1492" s="11">
        <f>(((I1492/60)/60)/24)+DATE(1970,1,1)+(-5/24)</f>
        <v>41549.352708333332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2"/>
        <v>0.30862068965517242</v>
      </c>
      <c r="R1492" s="6">
        <f t="shared" si="93"/>
        <v>47.10526315789474</v>
      </c>
      <c r="S1492" s="7" t="str">
        <f t="shared" si="94"/>
        <v>publishing</v>
      </c>
      <c r="T1492" t="str">
        <f t="shared" si="95"/>
        <v>fiction</v>
      </c>
      <c r="U1492">
        <f>YEAR(Table1[[#This Row],[Date Created Conversion]])</f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1">
        <f>(((J1493/60)/60)/24)+DATE(1970,1,1)+(-5/24)</f>
        <v>41991.505127314813</v>
      </c>
      <c r="L1493" s="11">
        <f>(((I1493/60)/60)/24)+DATE(1970,1,1)+(-5/24)</f>
        <v>42050.443055555552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2"/>
        <v>8.3333333333333329E-2</v>
      </c>
      <c r="R1493" s="6">
        <f t="shared" si="93"/>
        <v>100</v>
      </c>
      <c r="S1493" s="7" t="str">
        <f t="shared" si="94"/>
        <v>publishing</v>
      </c>
      <c r="T1493" t="str">
        <f t="shared" si="95"/>
        <v>fiction</v>
      </c>
      <c r="U1493">
        <f>YEAR(Table1[[#This Row],[Date Created Conversion]])</f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1">
        <f>(((J1494/60)/60)/24)+DATE(1970,1,1)+(-5/24)</f>
        <v>40682.676458333335</v>
      </c>
      <c r="L1494" s="11">
        <f>(((I1494/60)/60)/24)+DATE(1970,1,1)+(-5/24)</f>
        <v>40712.676458333335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2"/>
        <v>7.4999999999999997E-3</v>
      </c>
      <c r="R1494" s="6">
        <f t="shared" si="93"/>
        <v>15</v>
      </c>
      <c r="S1494" s="7" t="str">
        <f t="shared" si="94"/>
        <v>publishing</v>
      </c>
      <c r="T1494" t="str">
        <f t="shared" si="95"/>
        <v>fiction</v>
      </c>
      <c r="U1494">
        <f>YEAR(Table1[[#This Row],[Date Created Conversion]])</f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1">
        <f>(((J1495/60)/60)/24)+DATE(1970,1,1)+(-5/24)</f>
        <v>41411.658275462964</v>
      </c>
      <c r="L1495" s="11">
        <f>(((I1495/60)/60)/24)+DATE(1970,1,1)+(-5/24)</f>
        <v>41441.658275462964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2"/>
        <v>0</v>
      </c>
      <c r="R1495" s="6" t="e">
        <f t="shared" si="93"/>
        <v>#DIV/0!</v>
      </c>
      <c r="S1495" s="7" t="str">
        <f t="shared" si="94"/>
        <v>publishing</v>
      </c>
      <c r="T1495" t="str">
        <f t="shared" si="95"/>
        <v>fiction</v>
      </c>
      <c r="U1495">
        <f>YEAR(Table1[[#This Row],[Date Created Conversion]])</f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1">
        <f>(((J1496/60)/60)/24)+DATE(1970,1,1)+(-5/24)</f>
        <v>42067.514039351845</v>
      </c>
      <c r="L1496" s="11">
        <f>(((I1496/60)/60)/24)+DATE(1970,1,1)+(-5/24)</f>
        <v>42097.443055555552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2"/>
        <v>8.8999999999999996E-2</v>
      </c>
      <c r="R1496" s="6">
        <f t="shared" si="93"/>
        <v>40.454545454545453</v>
      </c>
      <c r="S1496" s="7" t="str">
        <f t="shared" si="94"/>
        <v>publishing</v>
      </c>
      <c r="T1496" t="str">
        <f t="shared" si="95"/>
        <v>fiction</v>
      </c>
      <c r="U1496">
        <f>YEAR(Table1[[#This Row],[Date Created Conversion]])</f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1">
        <f>(((J1497/60)/60)/24)+DATE(1970,1,1)+(-5/24)</f>
        <v>40752.581377314811</v>
      </c>
      <c r="L1497" s="11">
        <f>(((I1497/60)/60)/24)+DATE(1970,1,1)+(-5/24)</f>
        <v>40782.581377314811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2"/>
        <v>0</v>
      </c>
      <c r="R1497" s="6" t="e">
        <f t="shared" si="93"/>
        <v>#DIV/0!</v>
      </c>
      <c r="S1497" s="7" t="str">
        <f t="shared" si="94"/>
        <v>publishing</v>
      </c>
      <c r="T1497" t="str">
        <f t="shared" si="95"/>
        <v>fiction</v>
      </c>
      <c r="U1497">
        <f>YEAR(Table1[[#This Row],[Date Created Conversion]])</f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1">
        <f>(((J1498/60)/60)/24)+DATE(1970,1,1)+(-5/24)</f>
        <v>41838.266886574071</v>
      </c>
      <c r="L1498" s="11">
        <f>(((I1498/60)/60)/24)+DATE(1970,1,1)+(-5/24)</f>
        <v>41898.266886574071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2"/>
        <v>0</v>
      </c>
      <c r="R1498" s="6" t="e">
        <f t="shared" si="93"/>
        <v>#DIV/0!</v>
      </c>
      <c r="S1498" s="7" t="str">
        <f t="shared" si="94"/>
        <v>publishing</v>
      </c>
      <c r="T1498" t="str">
        <f t="shared" si="95"/>
        <v>fiction</v>
      </c>
      <c r="U1498">
        <f>YEAR(Table1[[#This Row],[Date Created Conversion]])</f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1">
        <f>(((J1499/60)/60)/24)+DATE(1970,1,1)+(-5/24)</f>
        <v>41444.434282407405</v>
      </c>
      <c r="L1499" s="11">
        <f>(((I1499/60)/60)/24)+DATE(1970,1,1)+(-5/24)</f>
        <v>41486.613194444442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2"/>
        <v>6.666666666666667E-5</v>
      </c>
      <c r="R1499" s="6">
        <f t="shared" si="93"/>
        <v>1</v>
      </c>
      <c r="S1499" s="7" t="str">
        <f t="shared" si="94"/>
        <v>publishing</v>
      </c>
      <c r="T1499" t="str">
        <f t="shared" si="95"/>
        <v>fiction</v>
      </c>
      <c r="U1499">
        <f>YEAR(Table1[[#This Row],[Date Created Conversion]])</f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1">
        <f>(((J1500/60)/60)/24)+DATE(1970,1,1)+(-5/24)</f>
        <v>41840.775208333333</v>
      </c>
      <c r="L1500" s="11">
        <f>(((I1500/60)/60)/24)+DATE(1970,1,1)+(-5/24)</f>
        <v>41885.775208333333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2"/>
        <v>1.9E-2</v>
      </c>
      <c r="R1500" s="6">
        <f t="shared" si="93"/>
        <v>19</v>
      </c>
      <c r="S1500" s="7" t="str">
        <f t="shared" si="94"/>
        <v>publishing</v>
      </c>
      <c r="T1500" t="str">
        <f t="shared" si="95"/>
        <v>fiction</v>
      </c>
      <c r="U1500">
        <f>YEAR(Table1[[#This Row],[Date Created Conversion]])</f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1">
        <f>(((J1501/60)/60)/24)+DATE(1970,1,1)+(-5/24)</f>
        <v>42526.798993055556</v>
      </c>
      <c r="L1501" s="11">
        <f>(((I1501/60)/60)/24)+DATE(1970,1,1)+(-5/24)</f>
        <v>42586.798993055556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2"/>
        <v>2.5000000000000001E-3</v>
      </c>
      <c r="R1501" s="6">
        <f t="shared" si="93"/>
        <v>5</v>
      </c>
      <c r="S1501" s="7" t="str">
        <f t="shared" si="94"/>
        <v>publishing</v>
      </c>
      <c r="T1501" t="str">
        <f t="shared" si="95"/>
        <v>fiction</v>
      </c>
      <c r="U1501">
        <f>YEAR(Table1[[#This Row],[Date Created Conversion]])</f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1">
        <f>(((J1502/60)/60)/24)+DATE(1970,1,1)+(-5/24)</f>
        <v>41365.69626157407</v>
      </c>
      <c r="L1502" s="11">
        <f>(((I1502/60)/60)/24)+DATE(1970,1,1)+(-5/24)</f>
        <v>41395.69626157407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2"/>
        <v>0.25035714285714283</v>
      </c>
      <c r="R1502" s="6">
        <f t="shared" si="93"/>
        <v>46.733333333333334</v>
      </c>
      <c r="S1502" s="7" t="str">
        <f t="shared" si="94"/>
        <v>publishing</v>
      </c>
      <c r="T1502" t="str">
        <f t="shared" si="95"/>
        <v>fiction</v>
      </c>
      <c r="U1502">
        <f>YEAR(Table1[[#This Row],[Date Created Conversion]])</f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1">
        <f>(((J1503/60)/60)/24)+DATE(1970,1,1)+(-5/24)</f>
        <v>42163.3752662037</v>
      </c>
      <c r="L1503" s="11">
        <f>(((I1503/60)/60)/24)+DATE(1970,1,1)+(-5/24)</f>
        <v>42193.3752662037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2"/>
        <v>1.6633076923076924</v>
      </c>
      <c r="R1503" s="6">
        <f t="shared" si="93"/>
        <v>97.731073446327684</v>
      </c>
      <c r="S1503" s="7" t="str">
        <f t="shared" si="94"/>
        <v>photography</v>
      </c>
      <c r="T1503" t="str">
        <f t="shared" si="95"/>
        <v>photobooks</v>
      </c>
      <c r="U1503">
        <f>YEAR(Table1[[#This Row],[Date Created Conversion]])</f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1">
        <f>(((J1504/60)/60)/24)+DATE(1970,1,1)+(-5/24)</f>
        <v>42426.33425925926</v>
      </c>
      <c r="L1504" s="11">
        <f>(((I1504/60)/60)/24)+DATE(1970,1,1)+(-5/24)</f>
        <v>42454.708333333336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2"/>
        <v>1.0144545454545455</v>
      </c>
      <c r="R1504" s="6">
        <f t="shared" si="93"/>
        <v>67.835866261398181</v>
      </c>
      <c r="S1504" s="7" t="str">
        <f t="shared" si="94"/>
        <v>photography</v>
      </c>
      <c r="T1504" t="str">
        <f t="shared" si="95"/>
        <v>photobooks</v>
      </c>
      <c r="U1504">
        <f>YEAR(Table1[[#This Row],[Date Created Conversion]])</f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1">
        <f>(((J1505/60)/60)/24)+DATE(1970,1,1)+(-5/24)</f>
        <v>42606.13890046296</v>
      </c>
      <c r="L1505" s="11">
        <f>(((I1505/60)/60)/24)+DATE(1970,1,1)+(-5/24)</f>
        <v>42666.13890046296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2"/>
        <v>1.0789146666666667</v>
      </c>
      <c r="R1505" s="6">
        <f t="shared" si="93"/>
        <v>56.98492957746479</v>
      </c>
      <c r="S1505" s="7" t="str">
        <f t="shared" si="94"/>
        <v>photography</v>
      </c>
      <c r="T1505" t="str">
        <f t="shared" si="95"/>
        <v>photobooks</v>
      </c>
      <c r="U1505">
        <f>YEAR(Table1[[#This Row],[Date Created Conversion]])</f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1">
        <f>(((J1506/60)/60)/24)+DATE(1970,1,1)+(-5/24)</f>
        <v>41772.44935185185</v>
      </c>
      <c r="L1506" s="11">
        <f>(((I1506/60)/60)/24)+DATE(1970,1,1)+(-5/24)</f>
        <v>41800.147916666661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2"/>
        <v>2.7793846153846156</v>
      </c>
      <c r="R1506" s="6">
        <f t="shared" si="93"/>
        <v>67.159851301115239</v>
      </c>
      <c r="S1506" s="7" t="str">
        <f t="shared" si="94"/>
        <v>photography</v>
      </c>
      <c r="T1506" t="str">
        <f t="shared" si="95"/>
        <v>photobooks</v>
      </c>
      <c r="U1506">
        <f>YEAR(Table1[[#This Row],[Date Created Conversion]])</f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1">
        <f>(((J1507/60)/60)/24)+DATE(1970,1,1)+(-5/24)</f>
        <v>42414.234988425924</v>
      </c>
      <c r="L1507" s="11">
        <f>(((I1507/60)/60)/24)+DATE(1970,1,1)+(-5/24)</f>
        <v>42451.625694444439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2"/>
        <v>1.0358125</v>
      </c>
      <c r="R1507" s="6">
        <f t="shared" si="93"/>
        <v>48.037681159420288</v>
      </c>
      <c r="S1507" s="7" t="str">
        <f t="shared" si="94"/>
        <v>photography</v>
      </c>
      <c r="T1507" t="str">
        <f t="shared" si="95"/>
        <v>photobooks</v>
      </c>
      <c r="U1507">
        <f>YEAR(Table1[[#This Row],[Date Created Conversion]])</f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1">
        <f>(((J1508/60)/60)/24)+DATE(1970,1,1)+(-5/24)</f>
        <v>41814.577592592592</v>
      </c>
      <c r="L1508" s="11">
        <f>(((I1508/60)/60)/24)+DATE(1970,1,1)+(-5/24)</f>
        <v>41844.577592592592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2"/>
        <v>1.1140000000000001</v>
      </c>
      <c r="R1508" s="6">
        <f t="shared" si="93"/>
        <v>38.860465116279073</v>
      </c>
      <c r="S1508" s="7" t="str">
        <f t="shared" si="94"/>
        <v>photography</v>
      </c>
      <c r="T1508" t="str">
        <f t="shared" si="95"/>
        <v>photobooks</v>
      </c>
      <c r="U1508">
        <f>YEAR(Table1[[#This Row],[Date Created Conversion]])</f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1">
        <f>(((J1509/60)/60)/24)+DATE(1970,1,1)+(-5/24)</f>
        <v>40254.242002314815</v>
      </c>
      <c r="L1509" s="11">
        <f>(((I1509/60)/60)/24)+DATE(1970,1,1)+(-5/24)</f>
        <v>40313.131944444445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2"/>
        <v>2.15</v>
      </c>
      <c r="R1509" s="6">
        <f t="shared" si="93"/>
        <v>78.181818181818187</v>
      </c>
      <c r="S1509" s="7" t="str">
        <f t="shared" si="94"/>
        <v>photography</v>
      </c>
      <c r="T1509" t="str">
        <f t="shared" si="95"/>
        <v>photobooks</v>
      </c>
      <c r="U1509">
        <f>YEAR(Table1[[#This Row],[Date Created Conversion]])</f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1">
        <f>(((J1510/60)/60)/24)+DATE(1970,1,1)+(-5/24)</f>
        <v>41786.406030092592</v>
      </c>
      <c r="L1510" s="11">
        <f>(((I1510/60)/60)/24)+DATE(1970,1,1)+(-5/24)</f>
        <v>41817.406030092592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2"/>
        <v>1.1076216216216217</v>
      </c>
      <c r="R1510" s="6">
        <f t="shared" si="93"/>
        <v>97.113744075829388</v>
      </c>
      <c r="S1510" s="7" t="str">
        <f t="shared" si="94"/>
        <v>photography</v>
      </c>
      <c r="T1510" t="str">
        <f t="shared" si="95"/>
        <v>photobooks</v>
      </c>
      <c r="U1510">
        <f>YEAR(Table1[[#This Row],[Date Created Conversion]])</f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1">
        <f>(((J1511/60)/60)/24)+DATE(1970,1,1)+(-5/24)</f>
        <v>42751.325057870366</v>
      </c>
      <c r="L1511" s="11">
        <f>(((I1511/60)/60)/24)+DATE(1970,1,1)+(-5/24)</f>
        <v>42780.749305555553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2"/>
        <v>1.2364125714285714</v>
      </c>
      <c r="R1511" s="6">
        <f t="shared" si="93"/>
        <v>110.39397959183674</v>
      </c>
      <c r="S1511" s="7" t="str">
        <f t="shared" si="94"/>
        <v>photography</v>
      </c>
      <c r="T1511" t="str">
        <f t="shared" si="95"/>
        <v>photobooks</v>
      </c>
      <c r="U1511">
        <f>YEAR(Table1[[#This Row],[Date Created Conversion]])</f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1">
        <f>(((J1512/60)/60)/24)+DATE(1970,1,1)+(-5/24)</f>
        <v>41809.176828703698</v>
      </c>
      <c r="L1512" s="11">
        <f>(((I1512/60)/60)/24)+DATE(1970,1,1)+(-5/24)</f>
        <v>41839.176828703698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2"/>
        <v>1.0103500000000001</v>
      </c>
      <c r="R1512" s="6">
        <f t="shared" si="93"/>
        <v>39.91506172839506</v>
      </c>
      <c r="S1512" s="7" t="str">
        <f t="shared" si="94"/>
        <v>photography</v>
      </c>
      <c r="T1512" t="str">
        <f t="shared" si="95"/>
        <v>photobooks</v>
      </c>
      <c r="U1512">
        <f>YEAR(Table1[[#This Row],[Date Created Conversion]])</f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1">
        <f>(((J1513/60)/60)/24)+DATE(1970,1,1)+(-5/24)</f>
        <v>42296.375046296293</v>
      </c>
      <c r="L1513" s="11">
        <f>(((I1513/60)/60)/24)+DATE(1970,1,1)+(-5/24)</f>
        <v>42326.416712962957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2"/>
        <v>1.1179285714285714</v>
      </c>
      <c r="R1513" s="6">
        <f t="shared" si="93"/>
        <v>75.975728155339809</v>
      </c>
      <c r="S1513" s="7" t="str">
        <f t="shared" si="94"/>
        <v>photography</v>
      </c>
      <c r="T1513" t="str">
        <f t="shared" si="95"/>
        <v>photobooks</v>
      </c>
      <c r="U1513">
        <f>YEAR(Table1[[#This Row],[Date Created Conversion]])</f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1">
        <f>(((J1514/60)/60)/24)+DATE(1970,1,1)+(-5/24)</f>
        <v>42741.476145833331</v>
      </c>
      <c r="L1514" s="11">
        <f>(((I1514/60)/60)/24)+DATE(1970,1,1)+(-5/24)</f>
        <v>42771.476145833331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2"/>
        <v>5.5877142857142861</v>
      </c>
      <c r="R1514" s="6">
        <f t="shared" si="93"/>
        <v>58.379104477611939</v>
      </c>
      <c r="S1514" s="7" t="str">
        <f t="shared" si="94"/>
        <v>photography</v>
      </c>
      <c r="T1514" t="str">
        <f t="shared" si="95"/>
        <v>photobooks</v>
      </c>
      <c r="U1514">
        <f>YEAR(Table1[[#This Row],[Date Created Conversion]])</f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1">
        <f>(((J1515/60)/60)/24)+DATE(1970,1,1)+(-5/24)</f>
        <v>41806.42900462963</v>
      </c>
      <c r="L1515" s="11">
        <f>(((I1515/60)/60)/24)+DATE(1970,1,1)+(-5/24)</f>
        <v>41836.42900462963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2"/>
        <v>1.5001875</v>
      </c>
      <c r="R1515" s="6">
        <f t="shared" si="93"/>
        <v>55.82093023255814</v>
      </c>
      <c r="S1515" s="7" t="str">
        <f t="shared" si="94"/>
        <v>photography</v>
      </c>
      <c r="T1515" t="str">
        <f t="shared" si="95"/>
        <v>photobooks</v>
      </c>
      <c r="U1515">
        <f>YEAR(Table1[[#This Row],[Date Created Conversion]])</f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1">
        <f>(((J1516/60)/60)/24)+DATE(1970,1,1)+(-5/24)</f>
        <v>42234.389351851853</v>
      </c>
      <c r="L1516" s="11">
        <f>(((I1516/60)/60)/24)+DATE(1970,1,1)+(-5/24)</f>
        <v>42274.389351851853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2"/>
        <v>1.0647599999999999</v>
      </c>
      <c r="R1516" s="6">
        <f t="shared" si="93"/>
        <v>151.24431818181819</v>
      </c>
      <c r="S1516" s="7" t="str">
        <f t="shared" si="94"/>
        <v>photography</v>
      </c>
      <c r="T1516" t="str">
        <f t="shared" si="95"/>
        <v>photobooks</v>
      </c>
      <c r="U1516">
        <f>YEAR(Table1[[#This Row],[Date Created Conversion]])</f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1">
        <f>(((J1517/60)/60)/24)+DATE(1970,1,1)+(-5/24)</f>
        <v>42415.04510416666</v>
      </c>
      <c r="L1517" s="11">
        <f>(((I1517/60)/60)/24)+DATE(1970,1,1)+(-5/24)</f>
        <v>42445.003437499996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2"/>
        <v>1.57189</v>
      </c>
      <c r="R1517" s="6">
        <f t="shared" si="93"/>
        <v>849.67027027027029</v>
      </c>
      <c r="S1517" s="7" t="str">
        <f t="shared" si="94"/>
        <v>photography</v>
      </c>
      <c r="T1517" t="str">
        <f t="shared" si="95"/>
        <v>photobooks</v>
      </c>
      <c r="U1517">
        <f>YEAR(Table1[[#This Row],[Date Created Conversion]])</f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1">
        <f>(((J1518/60)/60)/24)+DATE(1970,1,1)+(-5/24)</f>
        <v>42619.258009259262</v>
      </c>
      <c r="L1518" s="11">
        <f>(((I1518/60)/60)/24)+DATE(1970,1,1)+(-5/24)</f>
        <v>42649.374999999993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2"/>
        <v>1.0865882352941176</v>
      </c>
      <c r="R1518" s="6">
        <f t="shared" si="93"/>
        <v>159.24137931034483</v>
      </c>
      <c r="S1518" s="7" t="str">
        <f t="shared" si="94"/>
        <v>photography</v>
      </c>
      <c r="T1518" t="str">
        <f t="shared" si="95"/>
        <v>photobooks</v>
      </c>
      <c r="U1518">
        <f>YEAR(Table1[[#This Row],[Date Created Conversion]])</f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1">
        <f>(((J1519/60)/60)/24)+DATE(1970,1,1)+(-5/24)</f>
        <v>41948.358252314814</v>
      </c>
      <c r="L1519" s="11">
        <f>(((I1519/60)/60)/24)+DATE(1970,1,1)+(-5/24)</f>
        <v>41979.041666666664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2"/>
        <v>1.6197999999999999</v>
      </c>
      <c r="R1519" s="6">
        <f t="shared" si="93"/>
        <v>39.507317073170732</v>
      </c>
      <c r="S1519" s="7" t="str">
        <f t="shared" si="94"/>
        <v>photography</v>
      </c>
      <c r="T1519" t="str">
        <f t="shared" si="95"/>
        <v>photobooks</v>
      </c>
      <c r="U1519">
        <f>YEAR(Table1[[#This Row],[Date Created Conversion]])</f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1">
        <f>(((J1520/60)/60)/24)+DATE(1970,1,1)+(-5/24)</f>
        <v>41760.611712962964</v>
      </c>
      <c r="L1520" s="11">
        <f>(((I1520/60)/60)/24)+DATE(1970,1,1)+(-5/24)</f>
        <v>41790.611712962964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2"/>
        <v>2.0536666666666665</v>
      </c>
      <c r="R1520" s="6">
        <f t="shared" si="93"/>
        <v>130.52966101694915</v>
      </c>
      <c r="S1520" s="7" t="str">
        <f t="shared" si="94"/>
        <v>photography</v>
      </c>
      <c r="T1520" t="str">
        <f t="shared" si="95"/>
        <v>photobooks</v>
      </c>
      <c r="U1520">
        <f>YEAR(Table1[[#This Row],[Date Created Conversion]])</f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1">
        <f>(((J1521/60)/60)/24)+DATE(1970,1,1)+(-5/24)</f>
        <v>41782.533368055556</v>
      </c>
      <c r="L1521" s="11">
        <f>(((I1521/60)/60)/24)+DATE(1970,1,1)+(-5/24)</f>
        <v>41810.707638888889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2"/>
        <v>1.033638888888889</v>
      </c>
      <c r="R1521" s="6">
        <f t="shared" si="93"/>
        <v>64.156896551724131</v>
      </c>
      <c r="S1521" s="7" t="str">
        <f t="shared" si="94"/>
        <v>photography</v>
      </c>
      <c r="T1521" t="str">
        <f t="shared" si="95"/>
        <v>photobooks</v>
      </c>
      <c r="U1521">
        <f>YEAR(Table1[[#This Row],[Date Created Conversion]])</f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1">
        <f>(((J1522/60)/60)/24)+DATE(1970,1,1)+(-5/24)</f>
        <v>41955.649456018517</v>
      </c>
      <c r="L1522" s="11">
        <f>(((I1522/60)/60)/24)+DATE(1970,1,1)+(-5/24)</f>
        <v>41991.958333333336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2"/>
        <v>1.0347222222222223</v>
      </c>
      <c r="R1522" s="6">
        <f t="shared" si="93"/>
        <v>111.52694610778443</v>
      </c>
      <c r="S1522" s="7" t="str">
        <f t="shared" si="94"/>
        <v>photography</v>
      </c>
      <c r="T1522" t="str">
        <f t="shared" si="95"/>
        <v>photobooks</v>
      </c>
      <c r="U1522">
        <f>YEAR(Table1[[#This Row],[Date Created Conversion]])</f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1">
        <f>(((J1523/60)/60)/24)+DATE(1970,1,1)+(-5/24)</f>
        <v>42492.959386574068</v>
      </c>
      <c r="L1523" s="11">
        <f>(((I1523/60)/60)/24)+DATE(1970,1,1)+(-5/24)</f>
        <v>42527.959386574068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2"/>
        <v>1.0681333333333334</v>
      </c>
      <c r="R1523" s="6">
        <f t="shared" si="93"/>
        <v>170.44680851063831</v>
      </c>
      <c r="S1523" s="7" t="str">
        <f t="shared" si="94"/>
        <v>photography</v>
      </c>
      <c r="T1523" t="str">
        <f t="shared" si="95"/>
        <v>photobooks</v>
      </c>
      <c r="U1523">
        <f>YEAR(Table1[[#This Row],[Date Created Conversion]])</f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1">
        <f>(((J1524/60)/60)/24)+DATE(1970,1,1)+(-5/24)</f>
        <v>41899.621979166666</v>
      </c>
      <c r="L1524" s="11">
        <f>(((I1524/60)/60)/24)+DATE(1970,1,1)+(-5/24)</f>
        <v>41929.621979166666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2"/>
        <v>1.3896574712643677</v>
      </c>
      <c r="R1524" s="6">
        <f t="shared" si="93"/>
        <v>133.7391592920354</v>
      </c>
      <c r="S1524" s="7" t="str">
        <f t="shared" si="94"/>
        <v>photography</v>
      </c>
      <c r="T1524" t="str">
        <f t="shared" si="95"/>
        <v>photobooks</v>
      </c>
      <c r="U1524">
        <f>YEAR(Table1[[#This Row],[Date Created Conversion]])</f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1">
        <f>(((J1525/60)/60)/24)+DATE(1970,1,1)+(-5/24)</f>
        <v>41964.543009259258</v>
      </c>
      <c r="L1525" s="11">
        <f>(((I1525/60)/60)/24)+DATE(1970,1,1)+(-5/24)</f>
        <v>41995.791666666664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2"/>
        <v>1.2484324324324325</v>
      </c>
      <c r="R1525" s="6">
        <f t="shared" si="93"/>
        <v>95.834024896265561</v>
      </c>
      <c r="S1525" s="7" t="str">
        <f t="shared" si="94"/>
        <v>photography</v>
      </c>
      <c r="T1525" t="str">
        <f t="shared" si="95"/>
        <v>photobooks</v>
      </c>
      <c r="U1525">
        <f>YEAR(Table1[[#This Row],[Date Created Conversion]])</f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1">
        <f>(((J1526/60)/60)/24)+DATE(1970,1,1)+(-5/24)</f>
        <v>42756.292708333327</v>
      </c>
      <c r="L1526" s="11">
        <f>(((I1526/60)/60)/24)+DATE(1970,1,1)+(-5/24)</f>
        <v>42786.292708333327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2"/>
        <v>2.0699999999999998</v>
      </c>
      <c r="R1526" s="6">
        <f t="shared" si="93"/>
        <v>221.78571428571428</v>
      </c>
      <c r="S1526" s="7" t="str">
        <f t="shared" si="94"/>
        <v>photography</v>
      </c>
      <c r="T1526" t="str">
        <f t="shared" si="95"/>
        <v>photobooks</v>
      </c>
      <c r="U1526">
        <f>YEAR(Table1[[#This Row],[Date Created Conversion]])</f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1">
        <f>(((J1527/60)/60)/24)+DATE(1970,1,1)+(-5/24)</f>
        <v>42570.494652777772</v>
      </c>
      <c r="L1527" s="11">
        <f>(((I1527/60)/60)/24)+DATE(1970,1,1)+(-5/24)</f>
        <v>42600.494652777772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2"/>
        <v>1.7400576923076922</v>
      </c>
      <c r="R1527" s="6">
        <f t="shared" si="93"/>
        <v>32.315357142857138</v>
      </c>
      <c r="S1527" s="7" t="str">
        <f t="shared" si="94"/>
        <v>photography</v>
      </c>
      <c r="T1527" t="str">
        <f t="shared" si="95"/>
        <v>photobooks</v>
      </c>
      <c r="U1527">
        <f>YEAR(Table1[[#This Row],[Date Created Conversion]])</f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1">
        <f>(((J1528/60)/60)/24)+DATE(1970,1,1)+(-5/24)</f>
        <v>42339.067673611113</v>
      </c>
      <c r="L1528" s="11">
        <f>(((I1528/60)/60)/24)+DATE(1970,1,1)+(-5/24)</f>
        <v>42388.067673611113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2"/>
        <v>1.2032608695652174</v>
      </c>
      <c r="R1528" s="6">
        <f t="shared" si="93"/>
        <v>98.839285714285708</v>
      </c>
      <c r="S1528" s="7" t="str">
        <f t="shared" si="94"/>
        <v>photography</v>
      </c>
      <c r="T1528" t="str">
        <f t="shared" si="95"/>
        <v>photobooks</v>
      </c>
      <c r="U1528">
        <f>YEAR(Table1[[#This Row],[Date Created Conversion]])</f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1">
        <f>(((J1529/60)/60)/24)+DATE(1970,1,1)+(-5/24)</f>
        <v>42780.392199074071</v>
      </c>
      <c r="L1529" s="11">
        <f>(((I1529/60)/60)/24)+DATE(1970,1,1)+(-5/24)</f>
        <v>42808.350532407399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2"/>
        <v>1.1044428571428573</v>
      </c>
      <c r="R1529" s="6">
        <f t="shared" si="93"/>
        <v>55.222142857142863</v>
      </c>
      <c r="S1529" s="7" t="str">
        <f t="shared" si="94"/>
        <v>photography</v>
      </c>
      <c r="T1529" t="str">
        <f t="shared" si="95"/>
        <v>photobooks</v>
      </c>
      <c r="U1529">
        <f>YEAR(Table1[[#This Row],[Date Created Conversion]])</f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1">
        <f>(((J1530/60)/60)/24)+DATE(1970,1,1)+(-5/24)</f>
        <v>42736.524560185186</v>
      </c>
      <c r="L1530" s="11">
        <f>(((I1530/60)/60)/24)+DATE(1970,1,1)+(-5/24)</f>
        <v>42766.791666666664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2"/>
        <v>2.8156666666666665</v>
      </c>
      <c r="R1530" s="6">
        <f t="shared" si="93"/>
        <v>52.793750000000003</v>
      </c>
      <c r="S1530" s="7" t="str">
        <f t="shared" si="94"/>
        <v>photography</v>
      </c>
      <c r="T1530" t="str">
        <f t="shared" si="95"/>
        <v>photobooks</v>
      </c>
      <c r="U1530">
        <f>YEAR(Table1[[#This Row],[Date Created Conversion]])</f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1">
        <f>(((J1531/60)/60)/24)+DATE(1970,1,1)+(-5/24)</f>
        <v>42052.420370370368</v>
      </c>
      <c r="L1531" s="11">
        <f>(((I1531/60)/60)/24)+DATE(1970,1,1)+(-5/24)</f>
        <v>42082.378703703704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2"/>
        <v>1.0067894736842105</v>
      </c>
      <c r="R1531" s="6">
        <f t="shared" si="93"/>
        <v>135.66666666666666</v>
      </c>
      <c r="S1531" s="7" t="str">
        <f t="shared" si="94"/>
        <v>photography</v>
      </c>
      <c r="T1531" t="str">
        <f t="shared" si="95"/>
        <v>photobooks</v>
      </c>
      <c r="U1531">
        <f>YEAR(Table1[[#This Row],[Date Created Conversion]])</f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1">
        <f>(((J1532/60)/60)/24)+DATE(1970,1,1)+(-5/24)</f>
        <v>42275.558969907412</v>
      </c>
      <c r="L1532" s="11">
        <f>(((I1532/60)/60)/24)+DATE(1970,1,1)+(-5/24)</f>
        <v>42300.558969907412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2"/>
        <v>1.3482571428571428</v>
      </c>
      <c r="R1532" s="6">
        <f t="shared" si="93"/>
        <v>53.991990846681922</v>
      </c>
      <c r="S1532" s="7" t="str">
        <f t="shared" si="94"/>
        <v>photography</v>
      </c>
      <c r="T1532" t="str">
        <f t="shared" si="95"/>
        <v>photobooks</v>
      </c>
      <c r="U1532">
        <f>YEAR(Table1[[#This Row],[Date Created Conversion]])</f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1">
        <f>(((J1533/60)/60)/24)+DATE(1970,1,1)+(-5/24)</f>
        <v>41941.594050925924</v>
      </c>
      <c r="L1533" s="11">
        <f>(((I1533/60)/60)/24)+DATE(1970,1,1)+(-5/24)</f>
        <v>41973.916666666664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2"/>
        <v>1.7595744680851064</v>
      </c>
      <c r="R1533" s="6">
        <f t="shared" si="93"/>
        <v>56.643835616438359</v>
      </c>
      <c r="S1533" s="7" t="str">
        <f t="shared" si="94"/>
        <v>photography</v>
      </c>
      <c r="T1533" t="str">
        <f t="shared" si="95"/>
        <v>photobooks</v>
      </c>
      <c r="U1533">
        <f>YEAR(Table1[[#This Row],[Date Created Conversion]])</f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1">
        <f>(((J1534/60)/60)/24)+DATE(1970,1,1)+(-5/24)</f>
        <v>42391.266956018517</v>
      </c>
      <c r="L1534" s="11">
        <f>(((I1534/60)/60)/24)+DATE(1970,1,1)+(-5/24)</f>
        <v>42415.416666666664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2"/>
        <v>4.8402000000000003</v>
      </c>
      <c r="R1534" s="6">
        <f t="shared" si="93"/>
        <v>82.316326530612244</v>
      </c>
      <c r="S1534" s="7" t="str">
        <f t="shared" si="94"/>
        <v>photography</v>
      </c>
      <c r="T1534" t="str">
        <f t="shared" si="95"/>
        <v>photobooks</v>
      </c>
      <c r="U1534">
        <f>YEAR(Table1[[#This Row],[Date Created Conversion]])</f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1">
        <f>(((J1535/60)/60)/24)+DATE(1970,1,1)+(-5/24)</f>
        <v>42442.793715277774</v>
      </c>
      <c r="L1535" s="11">
        <f>(((I1535/60)/60)/24)+DATE(1970,1,1)+(-5/24)</f>
        <v>42491.957638888889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2"/>
        <v>1.4514</v>
      </c>
      <c r="R1535" s="6">
        <f t="shared" si="93"/>
        <v>88.26081081081081</v>
      </c>
      <c r="S1535" s="7" t="str">
        <f t="shared" si="94"/>
        <v>photography</v>
      </c>
      <c r="T1535" t="str">
        <f t="shared" si="95"/>
        <v>photobooks</v>
      </c>
      <c r="U1535">
        <f>YEAR(Table1[[#This Row],[Date Created Conversion]])</f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1">
        <f>(((J1536/60)/60)/24)+DATE(1970,1,1)+(-5/24)</f>
        <v>42221.465995370374</v>
      </c>
      <c r="L1536" s="11">
        <f>(((I1536/60)/60)/24)+DATE(1970,1,1)+(-5/24)</f>
        <v>42251.465995370374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2"/>
        <v>4.1773333333333333</v>
      </c>
      <c r="R1536" s="6">
        <f t="shared" si="93"/>
        <v>84.905149051490511</v>
      </c>
      <c r="S1536" s="7" t="str">
        <f t="shared" si="94"/>
        <v>photography</v>
      </c>
      <c r="T1536" t="str">
        <f t="shared" si="95"/>
        <v>photobooks</v>
      </c>
      <c r="U1536">
        <f>YEAR(Table1[[#This Row],[Date Created Conversion]])</f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1">
        <f>(((J1537/60)/60)/24)+DATE(1970,1,1)+(-5/24)</f>
        <v>42484.620729166665</v>
      </c>
      <c r="L1537" s="11">
        <f>(((I1537/60)/60)/24)+DATE(1970,1,1)+(-5/24)</f>
        <v>42513.708333333336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2"/>
        <v>1.3242499999999999</v>
      </c>
      <c r="R1537" s="6">
        <f t="shared" si="93"/>
        <v>48.154545454545456</v>
      </c>
      <c r="S1537" s="7" t="str">
        <f t="shared" si="94"/>
        <v>photography</v>
      </c>
      <c r="T1537" t="str">
        <f t="shared" si="95"/>
        <v>photobooks</v>
      </c>
      <c r="U1537">
        <f>YEAR(Table1[[#This Row],[Date Created Conversion]])</f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1">
        <f>(((J1538/60)/60)/24)+DATE(1970,1,1)+(-5/24)</f>
        <v>42213.593865740739</v>
      </c>
      <c r="L1538" s="11">
        <f>(((I1538/60)/60)/24)+DATE(1970,1,1)+(-5/24)</f>
        <v>42243.593865740739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92"/>
        <v>2.5030841666666666</v>
      </c>
      <c r="R1538" s="6">
        <f t="shared" si="93"/>
        <v>66.015406593406595</v>
      </c>
      <c r="S1538" s="7" t="str">
        <f t="shared" si="94"/>
        <v>photography</v>
      </c>
      <c r="T1538" t="str">
        <f t="shared" si="95"/>
        <v>photobooks</v>
      </c>
      <c r="U1538">
        <f>YEAR(Table1[[#This Row],[Date Created Conversion]])</f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1">
        <f>(((J1539/60)/60)/24)+DATE(1970,1,1)+(-5/24)</f>
        <v>42552.106793981475</v>
      </c>
      <c r="L1539" s="11">
        <f>(((I1539/60)/60)/24)+DATE(1970,1,1)+(-5/24)</f>
        <v>42588.541666666664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96">E1539/D1539</f>
        <v>1.7989999999999999</v>
      </c>
      <c r="R1539" s="6">
        <f t="shared" ref="R1539:R1602" si="97">E1539/N1539</f>
        <v>96.375</v>
      </c>
      <c r="S1539" s="7" t="str">
        <f t="shared" ref="S1539:S1602" si="98">LEFT(P1539, SEARCH("/",P1539,1)-1)</f>
        <v>photography</v>
      </c>
      <c r="T1539" t="str">
        <f t="shared" ref="T1539:T1602" si="99">RIGHT(P1539,LEN(P1539)-SEARCH("/",P1539,1))</f>
        <v>photobooks</v>
      </c>
      <c r="U1539">
        <f>YEAR(Table1[[#This Row],[Date Created Conversion]])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1">
        <f>(((J1540/60)/60)/24)+DATE(1970,1,1)+(-5/24)</f>
        <v>41981.57372685185</v>
      </c>
      <c r="L1540" s="11">
        <f>(((I1540/60)/60)/24)+DATE(1970,1,1)+(-5/24)</f>
        <v>42026.57372685185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6"/>
        <v>1.0262857142857142</v>
      </c>
      <c r="R1540" s="6">
        <f t="shared" si="97"/>
        <v>156.17391304347825</v>
      </c>
      <c r="S1540" s="7" t="str">
        <f t="shared" si="98"/>
        <v>photography</v>
      </c>
      <c r="T1540" t="str">
        <f t="shared" si="99"/>
        <v>photobooks</v>
      </c>
      <c r="U1540">
        <f>YEAR(Table1[[#This Row],[Date Created Conversion]])</f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1">
        <f>(((J1541/60)/60)/24)+DATE(1970,1,1)+(-5/24)</f>
        <v>42705.710868055547</v>
      </c>
      <c r="L1541" s="11">
        <f>(((I1541/60)/60)/24)+DATE(1970,1,1)+(-5/24)</f>
        <v>42738.710868055547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6"/>
        <v>1.359861</v>
      </c>
      <c r="R1541" s="6">
        <f t="shared" si="97"/>
        <v>95.764859154929582</v>
      </c>
      <c r="S1541" s="7" t="str">
        <f t="shared" si="98"/>
        <v>photography</v>
      </c>
      <c r="T1541" t="str">
        <f t="shared" si="99"/>
        <v>photobooks</v>
      </c>
      <c r="U1541">
        <f>YEAR(Table1[[#This Row],[Date Created Conversion]])</f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1">
        <f>(((J1542/60)/60)/24)+DATE(1970,1,1)+(-5/24)</f>
        <v>41938.798796296294</v>
      </c>
      <c r="L1542" s="11">
        <f>(((I1542/60)/60)/24)+DATE(1970,1,1)+(-5/24)</f>
        <v>41968.843749999993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6"/>
        <v>1.1786666666666668</v>
      </c>
      <c r="R1542" s="6">
        <f t="shared" si="97"/>
        <v>180.40816326530611</v>
      </c>
      <c r="S1542" s="7" t="str">
        <f t="shared" si="98"/>
        <v>photography</v>
      </c>
      <c r="T1542" t="str">
        <f t="shared" si="99"/>
        <v>photobooks</v>
      </c>
      <c r="U1542">
        <f>YEAR(Table1[[#This Row],[Date Created Conversion]])</f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1">
        <f>(((J1543/60)/60)/24)+DATE(1970,1,1)+(-5/24)</f>
        <v>41974.503912037035</v>
      </c>
      <c r="L1543" s="11">
        <f>(((I1543/60)/60)/24)+DATE(1970,1,1)+(-5/24)</f>
        <v>42004.503912037035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6"/>
        <v>3.3333333333333332E-4</v>
      </c>
      <c r="R1543" s="6">
        <f t="shared" si="97"/>
        <v>3</v>
      </c>
      <c r="S1543" s="7" t="str">
        <f t="shared" si="98"/>
        <v>photography</v>
      </c>
      <c r="T1543" t="str">
        <f t="shared" si="99"/>
        <v>nature</v>
      </c>
      <c r="U1543">
        <f>YEAR(Table1[[#This Row],[Date Created Conversion]])</f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1">
        <f>(((J1544/60)/60)/24)+DATE(1970,1,1)+(-5/24)</f>
        <v>42170.788194444445</v>
      </c>
      <c r="L1544" s="11">
        <f>(((I1544/60)/60)/24)+DATE(1970,1,1)+(-5/24)</f>
        <v>42185.788194444445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6"/>
        <v>0.04</v>
      </c>
      <c r="R1544" s="6">
        <f t="shared" si="97"/>
        <v>20</v>
      </c>
      <c r="S1544" s="7" t="str">
        <f t="shared" si="98"/>
        <v>photography</v>
      </c>
      <c r="T1544" t="str">
        <f t="shared" si="99"/>
        <v>nature</v>
      </c>
      <c r="U1544">
        <f>YEAR(Table1[[#This Row],[Date Created Conversion]])</f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1">
        <f>(((J1545/60)/60)/24)+DATE(1970,1,1)+(-5/24)</f>
        <v>41935.301319444443</v>
      </c>
      <c r="L1545" s="11">
        <f>(((I1545/60)/60)/24)+DATE(1970,1,1)+(-5/24)</f>
        <v>41965.342986111107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6"/>
        <v>4.4444444444444444E-3</v>
      </c>
      <c r="R1545" s="6">
        <f t="shared" si="97"/>
        <v>10</v>
      </c>
      <c r="S1545" s="7" t="str">
        <f t="shared" si="98"/>
        <v>photography</v>
      </c>
      <c r="T1545" t="str">
        <f t="shared" si="99"/>
        <v>nature</v>
      </c>
      <c r="U1545">
        <f>YEAR(Table1[[#This Row],[Date Created Conversion]])</f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1">
        <f>(((J1546/60)/60)/24)+DATE(1970,1,1)+(-5/24)</f>
        <v>42052.842870370368</v>
      </c>
      <c r="L1546" s="11">
        <f>(((I1546/60)/60)/24)+DATE(1970,1,1)+(-5/24)</f>
        <v>42094.804166666661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96"/>
        <v>0</v>
      </c>
      <c r="R1546" s="6" t="e">
        <f t="shared" si="97"/>
        <v>#DIV/0!</v>
      </c>
      <c r="S1546" s="7" t="str">
        <f t="shared" si="98"/>
        <v>photography</v>
      </c>
      <c r="T1546" t="str">
        <f t="shared" si="99"/>
        <v>nature</v>
      </c>
      <c r="U1546">
        <f>YEAR(Table1[[#This Row],[Date Created Conversion]])</f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1">
        <f>(((J1547/60)/60)/24)+DATE(1970,1,1)+(-5/24)</f>
        <v>42031.676319444443</v>
      </c>
      <c r="L1547" s="11">
        <f>(((I1547/60)/60)/24)+DATE(1970,1,1)+(-5/24)</f>
        <v>42065.677777777775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96"/>
        <v>3.3333333333333332E-4</v>
      </c>
      <c r="R1547" s="6">
        <f t="shared" si="97"/>
        <v>1</v>
      </c>
      <c r="S1547" s="7" t="str">
        <f t="shared" si="98"/>
        <v>photography</v>
      </c>
      <c r="T1547" t="str">
        <f t="shared" si="99"/>
        <v>nature</v>
      </c>
      <c r="U1547">
        <f>YEAR(Table1[[#This Row],[Date Created Conversion]])</f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1">
        <f>(((J1548/60)/60)/24)+DATE(1970,1,1)+(-5/24)</f>
        <v>41839.004618055551</v>
      </c>
      <c r="L1548" s="11">
        <f>(((I1548/60)/60)/24)+DATE(1970,1,1)+(-5/24)</f>
        <v>41899.004618055551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96"/>
        <v>0.28899999999999998</v>
      </c>
      <c r="R1548" s="6">
        <f t="shared" si="97"/>
        <v>26.272727272727273</v>
      </c>
      <c r="S1548" s="7" t="str">
        <f t="shared" si="98"/>
        <v>photography</v>
      </c>
      <c r="T1548" t="str">
        <f t="shared" si="99"/>
        <v>nature</v>
      </c>
      <c r="U1548">
        <f>YEAR(Table1[[#This Row],[Date Created Conversion]])</f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1">
        <f>(((J1549/60)/60)/24)+DATE(1970,1,1)+(-5/24)</f>
        <v>42782.218541666669</v>
      </c>
      <c r="L1549" s="11">
        <f>(((I1549/60)/60)/24)+DATE(1970,1,1)+(-5/24)</f>
        <v>42789.218541666669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96"/>
        <v>0</v>
      </c>
      <c r="R1549" s="6" t="e">
        <f t="shared" si="97"/>
        <v>#DIV/0!</v>
      </c>
      <c r="S1549" s="7" t="str">
        <f t="shared" si="98"/>
        <v>photography</v>
      </c>
      <c r="T1549" t="str">
        <f t="shared" si="99"/>
        <v>nature</v>
      </c>
      <c r="U1549">
        <f>YEAR(Table1[[#This Row],[Date Created Conversion]])</f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1">
        <f>(((J1550/60)/60)/24)+DATE(1970,1,1)+(-5/24)</f>
        <v>42286.673842592594</v>
      </c>
      <c r="L1550" s="11">
        <f>(((I1550/60)/60)/24)+DATE(1970,1,1)+(-5/24)</f>
        <v>42316.715509259251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96"/>
        <v>8.5714285714285715E-2</v>
      </c>
      <c r="R1550" s="6">
        <f t="shared" si="97"/>
        <v>60</v>
      </c>
      <c r="S1550" s="7" t="str">
        <f t="shared" si="98"/>
        <v>photography</v>
      </c>
      <c r="T1550" t="str">
        <f t="shared" si="99"/>
        <v>nature</v>
      </c>
      <c r="U1550">
        <f>YEAR(Table1[[#This Row],[Date Created Conversion]])</f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1">
        <f>(((J1551/60)/60)/24)+DATE(1970,1,1)+(-5/24)</f>
        <v>42280.927766203698</v>
      </c>
      <c r="L1551" s="11">
        <f>(((I1551/60)/60)/24)+DATE(1970,1,1)+(-5/24)</f>
        <v>42310.96943287037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96"/>
        <v>0.34</v>
      </c>
      <c r="R1551" s="6">
        <f t="shared" si="97"/>
        <v>28.333333333333332</v>
      </c>
      <c r="S1551" s="7" t="str">
        <f t="shared" si="98"/>
        <v>photography</v>
      </c>
      <c r="T1551" t="str">
        <f t="shared" si="99"/>
        <v>nature</v>
      </c>
      <c r="U1551">
        <f>YEAR(Table1[[#This Row],[Date Created Conversion]])</f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1">
        <f>(((J1552/60)/60)/24)+DATE(1970,1,1)+(-5/24)</f>
        <v>42472.24113425926</v>
      </c>
      <c r="L1552" s="11">
        <f>(((I1552/60)/60)/24)+DATE(1970,1,1)+(-5/24)</f>
        <v>42502.24113425926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96"/>
        <v>0.13466666666666666</v>
      </c>
      <c r="R1552" s="6">
        <f t="shared" si="97"/>
        <v>14.428571428571429</v>
      </c>
      <c r="S1552" s="7" t="str">
        <f t="shared" si="98"/>
        <v>photography</v>
      </c>
      <c r="T1552" t="str">
        <f t="shared" si="99"/>
        <v>nature</v>
      </c>
      <c r="U1552">
        <f>YEAR(Table1[[#This Row],[Date Created Conversion]])</f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1">
        <f>(((J1553/60)/60)/24)+DATE(1970,1,1)+(-5/24)</f>
        <v>42121.616192129623</v>
      </c>
      <c r="L1553" s="11">
        <f>(((I1553/60)/60)/24)+DATE(1970,1,1)+(-5/24)</f>
        <v>42151.616192129623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96"/>
        <v>0</v>
      </c>
      <c r="R1553" s="6" t="e">
        <f t="shared" si="97"/>
        <v>#DIV/0!</v>
      </c>
      <c r="S1553" s="7" t="str">
        <f t="shared" si="98"/>
        <v>photography</v>
      </c>
      <c r="T1553" t="str">
        <f t="shared" si="99"/>
        <v>nature</v>
      </c>
      <c r="U1553">
        <f>YEAR(Table1[[#This Row],[Date Created Conversion]])</f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1">
        <f>(((J1554/60)/60)/24)+DATE(1970,1,1)+(-5/24)</f>
        <v>41892.480416666665</v>
      </c>
      <c r="L1554" s="11">
        <f>(((I1554/60)/60)/24)+DATE(1970,1,1)+(-5/24)</f>
        <v>41912.957638888889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96"/>
        <v>0.49186046511627907</v>
      </c>
      <c r="R1554" s="6">
        <f t="shared" si="97"/>
        <v>132.1875</v>
      </c>
      <c r="S1554" s="7" t="str">
        <f t="shared" si="98"/>
        <v>photography</v>
      </c>
      <c r="T1554" t="str">
        <f t="shared" si="99"/>
        <v>nature</v>
      </c>
      <c r="U1554">
        <f>YEAR(Table1[[#This Row],[Date Created Conversion]])</f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1">
        <f>(((J1555/60)/60)/24)+DATE(1970,1,1)+(-5/24)</f>
        <v>42219.074618055551</v>
      </c>
      <c r="L1555" s="11">
        <f>(((I1555/60)/60)/24)+DATE(1970,1,1)+(-5/24)</f>
        <v>42249.074618055551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96"/>
        <v>0</v>
      </c>
      <c r="R1555" s="6" t="e">
        <f t="shared" si="97"/>
        <v>#DIV/0!</v>
      </c>
      <c r="S1555" s="7" t="str">
        <f t="shared" si="98"/>
        <v>photography</v>
      </c>
      <c r="T1555" t="str">
        <f t="shared" si="99"/>
        <v>nature</v>
      </c>
      <c r="U1555">
        <f>YEAR(Table1[[#This Row],[Date Created Conversion]])</f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1">
        <f>(((J1556/60)/60)/24)+DATE(1970,1,1)+(-5/24)</f>
        <v>42188.043865740743</v>
      </c>
      <c r="L1556" s="11">
        <f>(((I1556/60)/60)/24)+DATE(1970,1,1)+(-5/24)</f>
        <v>42218.043865740743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96"/>
        <v>0</v>
      </c>
      <c r="R1556" s="6" t="e">
        <f t="shared" si="97"/>
        <v>#DIV/0!</v>
      </c>
      <c r="S1556" s="7" t="str">
        <f t="shared" si="98"/>
        <v>photography</v>
      </c>
      <c r="T1556" t="str">
        <f t="shared" si="99"/>
        <v>nature</v>
      </c>
      <c r="U1556">
        <f>YEAR(Table1[[#This Row],[Date Created Conversion]])</f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1">
        <f>(((J1557/60)/60)/24)+DATE(1970,1,1)+(-5/24)</f>
        <v>42241.405462962961</v>
      </c>
      <c r="L1557" s="11">
        <f>(((I1557/60)/60)/24)+DATE(1970,1,1)+(-5/24)</f>
        <v>42264.499999999993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96"/>
        <v>0</v>
      </c>
      <c r="R1557" s="6" t="e">
        <f t="shared" si="97"/>
        <v>#DIV/0!</v>
      </c>
      <c r="S1557" s="7" t="str">
        <f t="shared" si="98"/>
        <v>photography</v>
      </c>
      <c r="T1557" t="str">
        <f t="shared" si="99"/>
        <v>nature</v>
      </c>
      <c r="U1557">
        <f>YEAR(Table1[[#This Row],[Date Created Conversion]])</f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1">
        <f>(((J1558/60)/60)/24)+DATE(1970,1,1)+(-5/24)</f>
        <v>42524.944722222215</v>
      </c>
      <c r="L1558" s="11">
        <f>(((I1558/60)/60)/24)+DATE(1970,1,1)+(-5/24)</f>
        <v>42554.944722222215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96"/>
        <v>0.45133333333333331</v>
      </c>
      <c r="R1558" s="6">
        <f t="shared" si="97"/>
        <v>56.416666666666664</v>
      </c>
      <c r="S1558" s="7" t="str">
        <f t="shared" si="98"/>
        <v>photography</v>
      </c>
      <c r="T1558" t="str">
        <f t="shared" si="99"/>
        <v>nature</v>
      </c>
      <c r="U1558">
        <f>YEAR(Table1[[#This Row],[Date Created Conversion]])</f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1">
        <f>(((J1559/60)/60)/24)+DATE(1970,1,1)+(-5/24)</f>
        <v>41871.444826388884</v>
      </c>
      <c r="L1559" s="11">
        <f>(((I1559/60)/60)/24)+DATE(1970,1,1)+(-5/24)</f>
        <v>41902.444826388884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96"/>
        <v>0.04</v>
      </c>
      <c r="R1559" s="6">
        <f t="shared" si="97"/>
        <v>100</v>
      </c>
      <c r="S1559" s="7" t="str">
        <f t="shared" si="98"/>
        <v>photography</v>
      </c>
      <c r="T1559" t="str">
        <f t="shared" si="99"/>
        <v>nature</v>
      </c>
      <c r="U1559">
        <f>YEAR(Table1[[#This Row],[Date Created Conversion]])</f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1">
        <f>(((J1560/60)/60)/24)+DATE(1970,1,1)+(-5/24)</f>
        <v>42185.189340277771</v>
      </c>
      <c r="L1560" s="11">
        <f>(((I1560/60)/60)/24)+DATE(1970,1,1)+(-5/24)</f>
        <v>42244.299999999996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96"/>
        <v>4.6666666666666669E-2</v>
      </c>
      <c r="R1560" s="6">
        <f t="shared" si="97"/>
        <v>11.666666666666666</v>
      </c>
      <c r="S1560" s="7" t="str">
        <f t="shared" si="98"/>
        <v>photography</v>
      </c>
      <c r="T1560" t="str">
        <f t="shared" si="99"/>
        <v>nature</v>
      </c>
      <c r="U1560">
        <f>YEAR(Table1[[#This Row],[Date Created Conversion]])</f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1">
        <f>(((J1561/60)/60)/24)+DATE(1970,1,1)+(-5/24)</f>
        <v>42107.844895833325</v>
      </c>
      <c r="L1561" s="11">
        <f>(((I1561/60)/60)/24)+DATE(1970,1,1)+(-5/24)</f>
        <v>42122.844895833325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96"/>
        <v>3.3333333333333335E-3</v>
      </c>
      <c r="R1561" s="6">
        <f t="shared" si="97"/>
        <v>50</v>
      </c>
      <c r="S1561" s="7" t="str">
        <f t="shared" si="98"/>
        <v>photography</v>
      </c>
      <c r="T1561" t="str">
        <f t="shared" si="99"/>
        <v>nature</v>
      </c>
      <c r="U1561">
        <f>YEAR(Table1[[#This Row],[Date Created Conversion]])</f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1">
        <f>(((J1562/60)/60)/24)+DATE(1970,1,1)+(-5/24)</f>
        <v>41935.812418981477</v>
      </c>
      <c r="L1562" s="11">
        <f>(((I1562/60)/60)/24)+DATE(1970,1,1)+(-5/24)</f>
        <v>41955.854085648149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96"/>
        <v>3.7600000000000001E-2</v>
      </c>
      <c r="R1562" s="6">
        <f t="shared" si="97"/>
        <v>23.5</v>
      </c>
      <c r="S1562" s="7" t="str">
        <f t="shared" si="98"/>
        <v>photography</v>
      </c>
      <c r="T1562" t="str">
        <f t="shared" si="99"/>
        <v>nature</v>
      </c>
      <c r="U1562">
        <f>YEAR(Table1[[#This Row],[Date Created Conversion]])</f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1">
        <f>(((J1563/60)/60)/24)+DATE(1970,1,1)+(-5/24)</f>
        <v>41554.833368055552</v>
      </c>
      <c r="L1563" s="11">
        <f>(((I1563/60)/60)/24)+DATE(1970,1,1)+(-5/24)</f>
        <v>41584.875034722223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96"/>
        <v>6.7000000000000002E-3</v>
      </c>
      <c r="R1563" s="6">
        <f t="shared" si="97"/>
        <v>67</v>
      </c>
      <c r="S1563" s="7" t="str">
        <f t="shared" si="98"/>
        <v>publishing</v>
      </c>
      <c r="T1563" t="str">
        <f t="shared" si="99"/>
        <v>art books</v>
      </c>
      <c r="U1563">
        <f>YEAR(Table1[[#This Row],[Date Created Conversion]])</f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1">
        <f>(((J1564/60)/60)/24)+DATE(1970,1,1)+(-5/24)</f>
        <v>40079.357824074068</v>
      </c>
      <c r="L1564" s="11">
        <f>(((I1564/60)/60)/24)+DATE(1970,1,1)+(-5/24)</f>
        <v>40148.826388888883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96"/>
        <v>0</v>
      </c>
      <c r="R1564" s="6" t="e">
        <f t="shared" si="97"/>
        <v>#DIV/0!</v>
      </c>
      <c r="S1564" s="7" t="str">
        <f t="shared" si="98"/>
        <v>publishing</v>
      </c>
      <c r="T1564" t="str">
        <f t="shared" si="99"/>
        <v>art books</v>
      </c>
      <c r="U1564">
        <f>YEAR(Table1[[#This Row],[Date Created Conversion]])</f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1">
        <f>(((J1565/60)/60)/24)+DATE(1970,1,1)+(-5/24)</f>
        <v>41652.534155092588</v>
      </c>
      <c r="L1565" s="11">
        <f>(((I1565/60)/60)/24)+DATE(1970,1,1)+(-5/24)</f>
        <v>41712.492488425924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96"/>
        <v>1.4166666666666666E-2</v>
      </c>
      <c r="R1565" s="6">
        <f t="shared" si="97"/>
        <v>42.5</v>
      </c>
      <c r="S1565" s="7" t="str">
        <f t="shared" si="98"/>
        <v>publishing</v>
      </c>
      <c r="T1565" t="str">
        <f t="shared" si="99"/>
        <v>art books</v>
      </c>
      <c r="U1565">
        <f>YEAR(Table1[[#This Row],[Date Created Conversion]])</f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1">
        <f>(((J1566/60)/60)/24)+DATE(1970,1,1)+(-5/24)</f>
        <v>42121.158668981479</v>
      </c>
      <c r="L1566" s="11">
        <f>(((I1566/60)/60)/24)+DATE(1970,1,1)+(-5/24)</f>
        <v>42152.628472222219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96"/>
        <v>1E-3</v>
      </c>
      <c r="R1566" s="6">
        <f t="shared" si="97"/>
        <v>10</v>
      </c>
      <c r="S1566" s="7" t="str">
        <f t="shared" si="98"/>
        <v>publishing</v>
      </c>
      <c r="T1566" t="str">
        <f t="shared" si="99"/>
        <v>art books</v>
      </c>
      <c r="U1566">
        <f>YEAR(Table1[[#This Row],[Date Created Conversion]])</f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1">
        <f>(((J1567/60)/60)/24)+DATE(1970,1,1)+(-5/24)</f>
        <v>40672.521539351852</v>
      </c>
      <c r="L1567" s="11">
        <f>(((I1567/60)/60)/24)+DATE(1970,1,1)+(-5/24)</f>
        <v>40702.521539351852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96"/>
        <v>2.5000000000000001E-2</v>
      </c>
      <c r="R1567" s="6">
        <f t="shared" si="97"/>
        <v>100</v>
      </c>
      <c r="S1567" s="7" t="str">
        <f t="shared" si="98"/>
        <v>publishing</v>
      </c>
      <c r="T1567" t="str">
        <f t="shared" si="99"/>
        <v>art books</v>
      </c>
      <c r="U1567">
        <f>YEAR(Table1[[#This Row],[Date Created Conversion]])</f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1">
        <f>(((J1568/60)/60)/24)+DATE(1970,1,1)+(-5/24)</f>
        <v>42549.708379629628</v>
      </c>
      <c r="L1568" s="11">
        <f>(((I1568/60)/60)/24)+DATE(1970,1,1)+(-5/24)</f>
        <v>42578.708333333336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96"/>
        <v>0.21249999999999999</v>
      </c>
      <c r="R1568" s="6">
        <f t="shared" si="97"/>
        <v>108.05084745762711</v>
      </c>
      <c r="S1568" s="7" t="str">
        <f t="shared" si="98"/>
        <v>publishing</v>
      </c>
      <c r="T1568" t="str">
        <f t="shared" si="99"/>
        <v>art books</v>
      </c>
      <c r="U1568">
        <f>YEAR(Table1[[#This Row],[Date Created Conversion]])</f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1">
        <f>(((J1569/60)/60)/24)+DATE(1970,1,1)+(-5/24)</f>
        <v>41671.728530092587</v>
      </c>
      <c r="L1569" s="11">
        <f>(((I1569/60)/60)/24)+DATE(1970,1,1)+(-5/24)</f>
        <v>41686.791666666664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96"/>
        <v>4.1176470588235294E-2</v>
      </c>
      <c r="R1569" s="6">
        <f t="shared" si="97"/>
        <v>26.923076923076923</v>
      </c>
      <c r="S1569" s="7" t="str">
        <f t="shared" si="98"/>
        <v>publishing</v>
      </c>
      <c r="T1569" t="str">
        <f t="shared" si="99"/>
        <v>art books</v>
      </c>
      <c r="U1569">
        <f>YEAR(Table1[[#This Row],[Date Created Conversion]])</f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1">
        <f>(((J1570/60)/60)/24)+DATE(1970,1,1)+(-5/24)</f>
        <v>41961.853993055549</v>
      </c>
      <c r="L1570" s="11">
        <f>(((I1570/60)/60)/24)+DATE(1970,1,1)+(-5/24)</f>
        <v>41996.853993055549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96"/>
        <v>0.13639999999999999</v>
      </c>
      <c r="R1570" s="6">
        <f t="shared" si="97"/>
        <v>155</v>
      </c>
      <c r="S1570" s="7" t="str">
        <f t="shared" si="98"/>
        <v>publishing</v>
      </c>
      <c r="T1570" t="str">
        <f t="shared" si="99"/>
        <v>art books</v>
      </c>
      <c r="U1570">
        <f>YEAR(Table1[[#This Row],[Date Created Conversion]])</f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1">
        <f>(((J1571/60)/60)/24)+DATE(1970,1,1)+(-5/24)</f>
        <v>41389.471226851849</v>
      </c>
      <c r="L1571" s="11">
        <f>(((I1571/60)/60)/24)+DATE(1970,1,1)+(-5/24)</f>
        <v>41419.471226851849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96"/>
        <v>0</v>
      </c>
      <c r="R1571" s="6" t="e">
        <f t="shared" si="97"/>
        <v>#DIV/0!</v>
      </c>
      <c r="S1571" s="7" t="str">
        <f t="shared" si="98"/>
        <v>publishing</v>
      </c>
      <c r="T1571" t="str">
        <f t="shared" si="99"/>
        <v>art books</v>
      </c>
      <c r="U1571">
        <f>YEAR(Table1[[#This Row],[Date Created Conversion]])</f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1">
        <f>(((J1572/60)/60)/24)+DATE(1970,1,1)+(-5/24)</f>
        <v>42438.605115740742</v>
      </c>
      <c r="L1572" s="11">
        <f>(((I1572/60)/60)/24)+DATE(1970,1,1)+(-5/24)</f>
        <v>42468.56344907407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96"/>
        <v>0.41399999999999998</v>
      </c>
      <c r="R1572" s="6">
        <f t="shared" si="97"/>
        <v>47.769230769230766</v>
      </c>
      <c r="S1572" s="7" t="str">
        <f t="shared" si="98"/>
        <v>publishing</v>
      </c>
      <c r="T1572" t="str">
        <f t="shared" si="99"/>
        <v>art books</v>
      </c>
      <c r="U1572">
        <f>YEAR(Table1[[#This Row],[Date Created Conversion]])</f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1">
        <f>(((J1573/60)/60)/24)+DATE(1970,1,1)+(-5/24)</f>
        <v>42144.561145833337</v>
      </c>
      <c r="L1573" s="11">
        <f>(((I1573/60)/60)/24)+DATE(1970,1,1)+(-5/24)</f>
        <v>42174.561145833337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96"/>
        <v>6.6115702479338841E-3</v>
      </c>
      <c r="R1573" s="6">
        <f t="shared" si="97"/>
        <v>20</v>
      </c>
      <c r="S1573" s="7" t="str">
        <f t="shared" si="98"/>
        <v>publishing</v>
      </c>
      <c r="T1573" t="str">
        <f t="shared" si="99"/>
        <v>art books</v>
      </c>
      <c r="U1573">
        <f>YEAR(Table1[[#This Row],[Date Created Conversion]])</f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1">
        <f>(((J1574/60)/60)/24)+DATE(1970,1,1)+(-5/24)</f>
        <v>42403.824756944443</v>
      </c>
      <c r="L1574" s="11">
        <f>(((I1574/60)/60)/24)+DATE(1970,1,1)+(-5/24)</f>
        <v>42428.790972222218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96"/>
        <v>0.05</v>
      </c>
      <c r="R1574" s="6">
        <f t="shared" si="97"/>
        <v>41.666666666666664</v>
      </c>
      <c r="S1574" s="7" t="str">
        <f t="shared" si="98"/>
        <v>publishing</v>
      </c>
      <c r="T1574" t="str">
        <f t="shared" si="99"/>
        <v>art books</v>
      </c>
      <c r="U1574">
        <f>YEAR(Table1[[#This Row],[Date Created Conversion]])</f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1">
        <f>(((J1575/60)/60)/24)+DATE(1970,1,1)+(-5/24)</f>
        <v>42785.791689814818</v>
      </c>
      <c r="L1575" s="11">
        <f>(((I1575/60)/60)/24)+DATE(1970,1,1)+(-5/24)</f>
        <v>42825.957638888889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96"/>
        <v>2.4777777777777777E-2</v>
      </c>
      <c r="R1575" s="6">
        <f t="shared" si="97"/>
        <v>74.333333333333329</v>
      </c>
      <c r="S1575" s="7" t="str">
        <f t="shared" si="98"/>
        <v>publishing</v>
      </c>
      <c r="T1575" t="str">
        <f t="shared" si="99"/>
        <v>art books</v>
      </c>
      <c r="U1575">
        <f>YEAR(Table1[[#This Row],[Date Created Conversion]])</f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1">
        <f>(((J1576/60)/60)/24)+DATE(1970,1,1)+(-5/24)</f>
        <v>42017.719085648147</v>
      </c>
      <c r="L1576" s="11">
        <f>(((I1576/60)/60)/24)+DATE(1970,1,1)+(-5/24)</f>
        <v>42052.719085648147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96"/>
        <v>5.0599999999999999E-2</v>
      </c>
      <c r="R1576" s="6">
        <f t="shared" si="97"/>
        <v>84.333333333333329</v>
      </c>
      <c r="S1576" s="7" t="str">
        <f t="shared" si="98"/>
        <v>publishing</v>
      </c>
      <c r="T1576" t="str">
        <f t="shared" si="99"/>
        <v>art books</v>
      </c>
      <c r="U1576">
        <f>YEAR(Table1[[#This Row],[Date Created Conversion]])</f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1">
        <f>(((J1577/60)/60)/24)+DATE(1970,1,1)+(-5/24)</f>
        <v>41799.315925925926</v>
      </c>
      <c r="L1577" s="11">
        <f>(((I1577/60)/60)/24)+DATE(1970,1,1)+(-5/24)</f>
        <v>41829.315925925926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96"/>
        <v>0.2291</v>
      </c>
      <c r="R1577" s="6">
        <f t="shared" si="97"/>
        <v>65.457142857142856</v>
      </c>
      <c r="S1577" s="7" t="str">
        <f t="shared" si="98"/>
        <v>publishing</v>
      </c>
      <c r="T1577" t="str">
        <f t="shared" si="99"/>
        <v>art books</v>
      </c>
      <c r="U1577">
        <f>YEAR(Table1[[#This Row],[Date Created Conversion]])</f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1">
        <f>(((J1578/60)/60)/24)+DATE(1970,1,1)+(-5/24)</f>
        <v>42140.670925925922</v>
      </c>
      <c r="L1578" s="11">
        <f>(((I1578/60)/60)/24)+DATE(1970,1,1)+(-5/24)</f>
        <v>42185.670925925922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96"/>
        <v>0.13</v>
      </c>
      <c r="R1578" s="6">
        <f t="shared" si="97"/>
        <v>65</v>
      </c>
      <c r="S1578" s="7" t="str">
        <f t="shared" si="98"/>
        <v>publishing</v>
      </c>
      <c r="T1578" t="str">
        <f t="shared" si="99"/>
        <v>art books</v>
      </c>
      <c r="U1578">
        <f>YEAR(Table1[[#This Row],[Date Created Conversion]])</f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1">
        <f>(((J1579/60)/60)/24)+DATE(1970,1,1)+(-5/24)</f>
        <v>41054.639444444445</v>
      </c>
      <c r="L1579" s="11">
        <f>(((I1579/60)/60)/24)+DATE(1970,1,1)+(-5/24)</f>
        <v>41114.639444444445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96"/>
        <v>5.4999999999999997E-3</v>
      </c>
      <c r="R1579" s="6">
        <f t="shared" si="97"/>
        <v>27.5</v>
      </c>
      <c r="S1579" s="7" t="str">
        <f t="shared" si="98"/>
        <v>publishing</v>
      </c>
      <c r="T1579" t="str">
        <f t="shared" si="99"/>
        <v>art books</v>
      </c>
      <c r="U1579">
        <f>YEAR(Table1[[#This Row],[Date Created Conversion]])</f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1">
        <f>(((J1580/60)/60)/24)+DATE(1970,1,1)+(-5/24)</f>
        <v>40398.857534722221</v>
      </c>
      <c r="L1580" s="11">
        <f>(((I1580/60)/60)/24)+DATE(1970,1,1)+(-5/24)</f>
        <v>40422.875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96"/>
        <v>0.10806536636794939</v>
      </c>
      <c r="R1580" s="6">
        <f t="shared" si="97"/>
        <v>51.25</v>
      </c>
      <c r="S1580" s="7" t="str">
        <f t="shared" si="98"/>
        <v>publishing</v>
      </c>
      <c r="T1580" t="str">
        <f t="shared" si="99"/>
        <v>art books</v>
      </c>
      <c r="U1580">
        <f>YEAR(Table1[[#This Row],[Date Created Conversion]])</f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1">
        <f>(((J1581/60)/60)/24)+DATE(1970,1,1)+(-5/24)</f>
        <v>41481.788090277776</v>
      </c>
      <c r="L1581" s="11">
        <f>(((I1581/60)/60)/24)+DATE(1970,1,1)+(-5/24)</f>
        <v>41514.788090277776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96"/>
        <v>8.4008400840084006E-3</v>
      </c>
      <c r="R1581" s="6">
        <f t="shared" si="97"/>
        <v>14</v>
      </c>
      <c r="S1581" s="7" t="str">
        <f t="shared" si="98"/>
        <v>publishing</v>
      </c>
      <c r="T1581" t="str">
        <f t="shared" si="99"/>
        <v>art books</v>
      </c>
      <c r="U1581">
        <f>YEAR(Table1[[#This Row],[Date Created Conversion]])</f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1">
        <f>(((J1582/60)/60)/24)+DATE(1970,1,1)+(-5/24)</f>
        <v>40989.841736111113</v>
      </c>
      <c r="L1582" s="11">
        <f>(((I1582/60)/60)/24)+DATE(1970,1,1)+(-5/24)</f>
        <v>41049.841736111113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96"/>
        <v>0</v>
      </c>
      <c r="R1582" s="6" t="e">
        <f t="shared" si="97"/>
        <v>#DIV/0!</v>
      </c>
      <c r="S1582" s="7" t="str">
        <f t="shared" si="98"/>
        <v>publishing</v>
      </c>
      <c r="T1582" t="str">
        <f t="shared" si="99"/>
        <v>art books</v>
      </c>
      <c r="U1582">
        <f>YEAR(Table1[[#This Row],[Date Created Conversion]])</f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1">
        <f>(((J1583/60)/60)/24)+DATE(1970,1,1)+(-5/24)</f>
        <v>42325.240624999999</v>
      </c>
      <c r="L1583" s="11">
        <f>(((I1583/60)/60)/24)+DATE(1970,1,1)+(-5/24)</f>
        <v>42357.240624999999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96"/>
        <v>5.0000000000000001E-3</v>
      </c>
      <c r="R1583" s="6">
        <f t="shared" si="97"/>
        <v>5</v>
      </c>
      <c r="S1583" s="7" t="str">
        <f t="shared" si="98"/>
        <v>photography</v>
      </c>
      <c r="T1583" t="str">
        <f t="shared" si="99"/>
        <v>places</v>
      </c>
      <c r="U1583">
        <f>YEAR(Table1[[#This Row],[Date Created Conversion]])</f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1">
        <f>(((J1584/60)/60)/24)+DATE(1970,1,1)+(-5/24)</f>
        <v>42246.581631944442</v>
      </c>
      <c r="L1584" s="11">
        <f>(((I1584/60)/60)/24)+DATE(1970,1,1)+(-5/24)</f>
        <v>42303.680555555555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96"/>
        <v>9.2999999999999999E-2</v>
      </c>
      <c r="R1584" s="6">
        <f t="shared" si="97"/>
        <v>31</v>
      </c>
      <c r="S1584" s="7" t="str">
        <f t="shared" si="98"/>
        <v>photography</v>
      </c>
      <c r="T1584" t="str">
        <f t="shared" si="99"/>
        <v>places</v>
      </c>
      <c r="U1584">
        <f>YEAR(Table1[[#This Row],[Date Created Conversion]])</f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1">
        <f>(((J1585/60)/60)/24)+DATE(1970,1,1)+(-5/24)</f>
        <v>41877.696655092594</v>
      </c>
      <c r="L1585" s="11">
        <f>(((I1585/60)/60)/24)+DATE(1970,1,1)+(-5/24)</f>
        <v>41907.696655092594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96"/>
        <v>7.5000000000000002E-4</v>
      </c>
      <c r="R1585" s="6">
        <f t="shared" si="97"/>
        <v>15</v>
      </c>
      <c r="S1585" s="7" t="str">
        <f t="shared" si="98"/>
        <v>photography</v>
      </c>
      <c r="T1585" t="str">
        <f t="shared" si="99"/>
        <v>places</v>
      </c>
      <c r="U1585">
        <f>YEAR(Table1[[#This Row],[Date Created Conversion]])</f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1">
        <f>(((J1586/60)/60)/24)+DATE(1970,1,1)+(-5/24)</f>
        <v>41779.440983796296</v>
      </c>
      <c r="L1586" s="11">
        <f>(((I1586/60)/60)/24)+DATE(1970,1,1)+(-5/24)</f>
        <v>41789.440983796296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96"/>
        <v>0</v>
      </c>
      <c r="R1586" s="6" t="e">
        <f t="shared" si="97"/>
        <v>#DIV/0!</v>
      </c>
      <c r="S1586" s="7" t="str">
        <f t="shared" si="98"/>
        <v>photography</v>
      </c>
      <c r="T1586" t="str">
        <f t="shared" si="99"/>
        <v>places</v>
      </c>
      <c r="U1586">
        <f>YEAR(Table1[[#This Row],[Date Created Conversion]])</f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1">
        <f>(((J1587/60)/60)/24)+DATE(1970,1,1)+(-5/24)</f>
        <v>42707.687129629623</v>
      </c>
      <c r="L1587" s="11">
        <f>(((I1587/60)/60)/24)+DATE(1970,1,1)+(-5/24)</f>
        <v>42729.249999999993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96"/>
        <v>0.79</v>
      </c>
      <c r="R1587" s="6">
        <f t="shared" si="97"/>
        <v>131.66666666666666</v>
      </c>
      <c r="S1587" s="7" t="str">
        <f t="shared" si="98"/>
        <v>photography</v>
      </c>
      <c r="T1587" t="str">
        <f t="shared" si="99"/>
        <v>places</v>
      </c>
      <c r="U1587">
        <f>YEAR(Table1[[#This Row],[Date Created Conversion]])</f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1">
        <f>(((J1588/60)/60)/24)+DATE(1970,1,1)+(-5/24)</f>
        <v>42068.896087962967</v>
      </c>
      <c r="L1588" s="11">
        <f>(((I1588/60)/60)/24)+DATE(1970,1,1)+(-5/24)</f>
        <v>42098.854421296295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96"/>
        <v>0</v>
      </c>
      <c r="R1588" s="6" t="e">
        <f t="shared" si="97"/>
        <v>#DIV/0!</v>
      </c>
      <c r="S1588" s="7" t="str">
        <f t="shared" si="98"/>
        <v>photography</v>
      </c>
      <c r="T1588" t="str">
        <f t="shared" si="99"/>
        <v>places</v>
      </c>
      <c r="U1588">
        <f>YEAR(Table1[[#This Row],[Date Created Conversion]])</f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1">
        <f>(((J1589/60)/60)/24)+DATE(1970,1,1)+(-5/24)</f>
        <v>41956.742650462962</v>
      </c>
      <c r="L1589" s="11">
        <f>(((I1589/60)/60)/24)+DATE(1970,1,1)+(-5/24)</f>
        <v>41986.742650462962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96"/>
        <v>1.3333333333333334E-4</v>
      </c>
      <c r="R1589" s="6">
        <f t="shared" si="97"/>
        <v>1</v>
      </c>
      <c r="S1589" s="7" t="str">
        <f t="shared" si="98"/>
        <v>photography</v>
      </c>
      <c r="T1589" t="str">
        <f t="shared" si="99"/>
        <v>places</v>
      </c>
      <c r="U1589">
        <f>YEAR(Table1[[#This Row],[Date Created Conversion]])</f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1">
        <f>(((J1590/60)/60)/24)+DATE(1970,1,1)+(-5/24)</f>
        <v>42005.041655092595</v>
      </c>
      <c r="L1590" s="11">
        <f>(((I1590/60)/60)/24)+DATE(1970,1,1)+(-5/24)</f>
        <v>42035.633333333331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96"/>
        <v>0</v>
      </c>
      <c r="R1590" s="6" t="e">
        <f t="shared" si="97"/>
        <v>#DIV/0!</v>
      </c>
      <c r="S1590" s="7" t="str">
        <f t="shared" si="98"/>
        <v>photography</v>
      </c>
      <c r="T1590" t="str">
        <f t="shared" si="99"/>
        <v>places</v>
      </c>
      <c r="U1590">
        <f>YEAR(Table1[[#This Row],[Date Created Conversion]])</f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1">
        <f>(((J1591/60)/60)/24)+DATE(1970,1,1)+(-5/24)</f>
        <v>42256.776458333326</v>
      </c>
      <c r="L1591" s="11">
        <f>(((I1591/60)/60)/24)+DATE(1970,1,1)+(-5/24)</f>
        <v>42286.776458333326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96"/>
        <v>0</v>
      </c>
      <c r="R1591" s="6" t="e">
        <f t="shared" si="97"/>
        <v>#DIV/0!</v>
      </c>
      <c r="S1591" s="7" t="str">
        <f t="shared" si="98"/>
        <v>photography</v>
      </c>
      <c r="T1591" t="str">
        <f t="shared" si="99"/>
        <v>places</v>
      </c>
      <c r="U1591">
        <f>YEAR(Table1[[#This Row],[Date Created Conversion]])</f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1">
        <f>(((J1592/60)/60)/24)+DATE(1970,1,1)+(-5/24)</f>
        <v>42240.648888888885</v>
      </c>
      <c r="L1592" s="11">
        <f>(((I1592/60)/60)/24)+DATE(1970,1,1)+(-5/24)</f>
        <v>42270.648888888885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96"/>
        <v>1.7000000000000001E-2</v>
      </c>
      <c r="R1592" s="6">
        <f t="shared" si="97"/>
        <v>510</v>
      </c>
      <c r="S1592" s="7" t="str">
        <f t="shared" si="98"/>
        <v>photography</v>
      </c>
      <c r="T1592" t="str">
        <f t="shared" si="99"/>
        <v>places</v>
      </c>
      <c r="U1592">
        <f>YEAR(Table1[[#This Row],[Date Created Conversion]])</f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1">
        <f>(((J1593/60)/60)/24)+DATE(1970,1,1)+(-5/24)</f>
        <v>42433.517835648141</v>
      </c>
      <c r="L1593" s="11">
        <f>(((I1593/60)/60)/24)+DATE(1970,1,1)+(-5/24)</f>
        <v>42463.476168981484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96"/>
        <v>0.29228571428571426</v>
      </c>
      <c r="R1593" s="6">
        <f t="shared" si="97"/>
        <v>44.478260869565219</v>
      </c>
      <c r="S1593" s="7" t="str">
        <f t="shared" si="98"/>
        <v>photography</v>
      </c>
      <c r="T1593" t="str">
        <f t="shared" si="99"/>
        <v>places</v>
      </c>
      <c r="U1593">
        <f>YEAR(Table1[[#This Row],[Date Created Conversion]])</f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1">
        <f>(((J1594/60)/60)/24)+DATE(1970,1,1)+(-5/24)</f>
        <v>42045.86440972222</v>
      </c>
      <c r="L1594" s="11">
        <f>(((I1594/60)/60)/24)+DATE(1970,1,1)+(-5/24)</f>
        <v>42090.822743055549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96"/>
        <v>0</v>
      </c>
      <c r="R1594" s="6" t="e">
        <f t="shared" si="97"/>
        <v>#DIV/0!</v>
      </c>
      <c r="S1594" s="7" t="str">
        <f t="shared" si="98"/>
        <v>photography</v>
      </c>
      <c r="T1594" t="str">
        <f t="shared" si="99"/>
        <v>places</v>
      </c>
      <c r="U1594">
        <f>YEAR(Table1[[#This Row],[Date Created Conversion]])</f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1">
        <f>(((J1595/60)/60)/24)+DATE(1970,1,1)+(-5/24)</f>
        <v>42033.63721064815</v>
      </c>
      <c r="L1595" s="11">
        <f>(((I1595/60)/60)/24)+DATE(1970,1,1)+(-5/24)</f>
        <v>42063.63721064815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96"/>
        <v>1.3636363636363637E-4</v>
      </c>
      <c r="R1595" s="6">
        <f t="shared" si="97"/>
        <v>1</v>
      </c>
      <c r="S1595" s="7" t="str">
        <f t="shared" si="98"/>
        <v>photography</v>
      </c>
      <c r="T1595" t="str">
        <f t="shared" si="99"/>
        <v>places</v>
      </c>
      <c r="U1595">
        <f>YEAR(Table1[[#This Row],[Date Created Conversion]])</f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1">
        <f>(((J1596/60)/60)/24)+DATE(1970,1,1)+(-5/24)</f>
        <v>42445.504421296289</v>
      </c>
      <c r="L1596" s="11">
        <f>(((I1596/60)/60)/24)+DATE(1970,1,1)+(-5/24)</f>
        <v>42505.472916666658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96"/>
        <v>0.20499999999999999</v>
      </c>
      <c r="R1596" s="6">
        <f t="shared" si="97"/>
        <v>20.5</v>
      </c>
      <c r="S1596" s="7" t="str">
        <f t="shared" si="98"/>
        <v>photography</v>
      </c>
      <c r="T1596" t="str">
        <f t="shared" si="99"/>
        <v>places</v>
      </c>
      <c r="U1596">
        <f>YEAR(Table1[[#This Row],[Date Created Conversion]])</f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1">
        <f>(((J1597/60)/60)/24)+DATE(1970,1,1)+(-5/24)</f>
        <v>41779.84175925926</v>
      </c>
      <c r="L1597" s="11">
        <f>(((I1597/60)/60)/24)+DATE(1970,1,1)+(-5/24)</f>
        <v>41808.634027777778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96"/>
        <v>2.8E-3</v>
      </c>
      <c r="R1597" s="6">
        <f t="shared" si="97"/>
        <v>40</v>
      </c>
      <c r="S1597" s="7" t="str">
        <f t="shared" si="98"/>
        <v>photography</v>
      </c>
      <c r="T1597" t="str">
        <f t="shared" si="99"/>
        <v>places</v>
      </c>
      <c r="U1597">
        <f>YEAR(Table1[[#This Row],[Date Created Conversion]])</f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1">
        <f>(((J1598/60)/60)/24)+DATE(1970,1,1)+(-5/24)</f>
        <v>41941.221863425926</v>
      </c>
      <c r="L1598" s="11">
        <f>(((I1598/60)/60)/24)+DATE(1970,1,1)+(-5/24)</f>
        <v>41986.26353009259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96"/>
        <v>2.3076923076923078E-2</v>
      </c>
      <c r="R1598" s="6">
        <f t="shared" si="97"/>
        <v>25</v>
      </c>
      <c r="S1598" s="7" t="str">
        <f t="shared" si="98"/>
        <v>photography</v>
      </c>
      <c r="T1598" t="str">
        <f t="shared" si="99"/>
        <v>places</v>
      </c>
      <c r="U1598">
        <f>YEAR(Table1[[#This Row],[Date Created Conversion]])</f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1">
        <f>(((J1599/60)/60)/24)+DATE(1970,1,1)+(-5/24)</f>
        <v>42603.145798611113</v>
      </c>
      <c r="L1599" s="11">
        <f>(((I1599/60)/60)/24)+DATE(1970,1,1)+(-5/24)</f>
        <v>42633.145798611113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96"/>
        <v>0</v>
      </c>
      <c r="R1599" s="6" t="e">
        <f t="shared" si="97"/>
        <v>#DIV/0!</v>
      </c>
      <c r="S1599" s="7" t="str">
        <f t="shared" si="98"/>
        <v>photography</v>
      </c>
      <c r="T1599" t="str">
        <f t="shared" si="99"/>
        <v>places</v>
      </c>
      <c r="U1599">
        <f>YEAR(Table1[[#This Row],[Date Created Conversion]])</f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1">
        <f>(((J1600/60)/60)/24)+DATE(1970,1,1)+(-5/24)</f>
        <v>42151.459004629629</v>
      </c>
      <c r="L1600" s="11">
        <f>(((I1600/60)/60)/24)+DATE(1970,1,1)+(-5/24)</f>
        <v>42211.459004629629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96"/>
        <v>1.25E-3</v>
      </c>
      <c r="R1600" s="6">
        <f t="shared" si="97"/>
        <v>1</v>
      </c>
      <c r="S1600" s="7" t="str">
        <f t="shared" si="98"/>
        <v>photography</v>
      </c>
      <c r="T1600" t="str">
        <f t="shared" si="99"/>
        <v>places</v>
      </c>
      <c r="U1600">
        <f>YEAR(Table1[[#This Row],[Date Created Conversion]])</f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1">
        <f>(((J1601/60)/60)/24)+DATE(1970,1,1)+(-5/24)</f>
        <v>42438.330740740734</v>
      </c>
      <c r="L1601" s="11">
        <f>(((I1601/60)/60)/24)+DATE(1970,1,1)+(-5/24)</f>
        <v>42468.289074074077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96"/>
        <v>0</v>
      </c>
      <c r="R1601" s="6" t="e">
        <f t="shared" si="97"/>
        <v>#DIV/0!</v>
      </c>
      <c r="S1601" s="7" t="str">
        <f t="shared" si="98"/>
        <v>photography</v>
      </c>
      <c r="T1601" t="str">
        <f t="shared" si="99"/>
        <v>places</v>
      </c>
      <c r="U1601">
        <f>YEAR(Table1[[#This Row],[Date Created Conversion]])</f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1">
        <f>(((J1602/60)/60)/24)+DATE(1970,1,1)+(-5/24)</f>
        <v>41790.848981481482</v>
      </c>
      <c r="L1602" s="11">
        <f>(((I1602/60)/60)/24)+DATE(1970,1,1)+(-5/24)</f>
        <v>41835.007638888885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96"/>
        <v>7.3400000000000007E-2</v>
      </c>
      <c r="R1602" s="6">
        <f t="shared" si="97"/>
        <v>40.777777777777779</v>
      </c>
      <c r="S1602" s="7" t="str">
        <f t="shared" si="98"/>
        <v>photography</v>
      </c>
      <c r="T1602" t="str">
        <f t="shared" si="99"/>
        <v>places</v>
      </c>
      <c r="U1602">
        <f>YEAR(Table1[[#This Row],[Date Created Conversion]])</f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1">
        <f>(((J1603/60)/60)/24)+DATE(1970,1,1)+(-5/24)</f>
        <v>40637.884641203702</v>
      </c>
      <c r="L1603" s="11">
        <f>(((I1603/60)/60)/24)+DATE(1970,1,1)+(-5/24)</f>
        <v>40667.884641203702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00">E1603/D1603</f>
        <v>1.082492</v>
      </c>
      <c r="R1603" s="6">
        <f t="shared" ref="R1603:R1666" si="101">E1603/N1603</f>
        <v>48.325535714285714</v>
      </c>
      <c r="S1603" s="7" t="str">
        <f t="shared" ref="S1603:S1666" si="102">LEFT(P1603, SEARCH("/",P1603,1)-1)</f>
        <v>music</v>
      </c>
      <c r="T1603" t="str">
        <f t="shared" ref="T1603:T1666" si="103">RIGHT(P1603,LEN(P1603)-SEARCH("/",P1603,1))</f>
        <v>rock</v>
      </c>
      <c r="U1603">
        <f>YEAR(Table1[[#This Row],[Date Created Conversion]])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1">
        <f>(((J1604/60)/60)/24)+DATE(1970,1,1)+(-5/24)</f>
        <v>40788.089317129627</v>
      </c>
      <c r="L1604" s="11">
        <f>(((I1604/60)/60)/24)+DATE(1970,1,1)+(-5/24)</f>
        <v>40830.75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0"/>
        <v>1.0016666666666667</v>
      </c>
      <c r="R1604" s="6">
        <f t="shared" si="101"/>
        <v>46.953125</v>
      </c>
      <c r="S1604" s="7" t="str">
        <f t="shared" si="102"/>
        <v>music</v>
      </c>
      <c r="T1604" t="str">
        <f t="shared" si="103"/>
        <v>rock</v>
      </c>
      <c r="U1604">
        <f>YEAR(Table1[[#This Row],[Date Created Conversion]])</f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1">
        <f>(((J1605/60)/60)/24)+DATE(1970,1,1)+(-5/24)</f>
        <v>40875.961331018516</v>
      </c>
      <c r="L1605" s="11">
        <f>(((I1605/60)/60)/24)+DATE(1970,1,1)+(-5/24)</f>
        <v>40935.961331018516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0"/>
        <v>1.0003299999999999</v>
      </c>
      <c r="R1605" s="6">
        <f t="shared" si="101"/>
        <v>66.688666666666663</v>
      </c>
      <c r="S1605" s="7" t="str">
        <f t="shared" si="102"/>
        <v>music</v>
      </c>
      <c r="T1605" t="str">
        <f t="shared" si="103"/>
        <v>rock</v>
      </c>
      <c r="U1605">
        <f>YEAR(Table1[[#This Row],[Date Created Conversion]])</f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1">
        <f>(((J1606/60)/60)/24)+DATE(1970,1,1)+(-5/24)</f>
        <v>40945.636979166666</v>
      </c>
      <c r="L1606" s="11">
        <f>(((I1606/60)/60)/24)+DATE(1970,1,1)+(-5/24)</f>
        <v>40985.595312499994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0"/>
        <v>1.2210714285714286</v>
      </c>
      <c r="R1606" s="6">
        <f t="shared" si="101"/>
        <v>48.842857142857142</v>
      </c>
      <c r="S1606" s="7" t="str">
        <f t="shared" si="102"/>
        <v>music</v>
      </c>
      <c r="T1606" t="str">
        <f t="shared" si="103"/>
        <v>rock</v>
      </c>
      <c r="U1606">
        <f>YEAR(Table1[[#This Row],[Date Created Conversion]])</f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1">
        <f>(((J1607/60)/60)/24)+DATE(1970,1,1)+(-5/24)</f>
        <v>40746.804548611108</v>
      </c>
      <c r="L1607" s="11">
        <f>(((I1607/60)/60)/24)+DATE(1970,1,1)+(-5/24)</f>
        <v>40756.083333333328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0"/>
        <v>1.0069333333333335</v>
      </c>
      <c r="R1607" s="6">
        <f t="shared" si="101"/>
        <v>137.30909090909091</v>
      </c>
      <c r="S1607" s="7" t="str">
        <f t="shared" si="102"/>
        <v>music</v>
      </c>
      <c r="T1607" t="str">
        <f t="shared" si="103"/>
        <v>rock</v>
      </c>
      <c r="U1607">
        <f>YEAR(Table1[[#This Row],[Date Created Conversion]])</f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1">
        <f>(((J1608/60)/60)/24)+DATE(1970,1,1)+(-5/24)</f>
        <v>40535.903217592589</v>
      </c>
      <c r="L1608" s="11">
        <f>(((I1608/60)/60)/24)+DATE(1970,1,1)+(-5/24)</f>
        <v>40625.861550925925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0"/>
        <v>1.01004125</v>
      </c>
      <c r="R1608" s="6">
        <f t="shared" si="101"/>
        <v>87.829673913043479</v>
      </c>
      <c r="S1608" s="7" t="str">
        <f t="shared" si="102"/>
        <v>music</v>
      </c>
      <c r="T1608" t="str">
        <f t="shared" si="103"/>
        <v>rock</v>
      </c>
      <c r="U1608">
        <f>YEAR(Table1[[#This Row],[Date Created Conversion]])</f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1">
        <f>(((J1609/60)/60)/24)+DATE(1970,1,1)+(-5/24)</f>
        <v>41053.600127314814</v>
      </c>
      <c r="L1609" s="11">
        <f>(((I1609/60)/60)/24)+DATE(1970,1,1)+(-5/24)</f>
        <v>41074.600127314814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0"/>
        <v>1.4511000000000001</v>
      </c>
      <c r="R1609" s="6">
        <f t="shared" si="101"/>
        <v>70.785365853658533</v>
      </c>
      <c r="S1609" s="7" t="str">
        <f t="shared" si="102"/>
        <v>music</v>
      </c>
      <c r="T1609" t="str">
        <f t="shared" si="103"/>
        <v>rock</v>
      </c>
      <c r="U1609">
        <f>YEAR(Table1[[#This Row],[Date Created Conversion]])</f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1">
        <f>(((J1610/60)/60)/24)+DATE(1970,1,1)+(-5/24)</f>
        <v>41607.622523148144</v>
      </c>
      <c r="L1610" s="11">
        <f>(((I1610/60)/60)/24)+DATE(1970,1,1)+(-5/24)</f>
        <v>41640.018055555556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00"/>
        <v>1.0125</v>
      </c>
      <c r="R1610" s="6">
        <f t="shared" si="101"/>
        <v>52.826086956521742</v>
      </c>
      <c r="S1610" s="7" t="str">
        <f t="shared" si="102"/>
        <v>music</v>
      </c>
      <c r="T1610" t="str">
        <f t="shared" si="103"/>
        <v>rock</v>
      </c>
      <c r="U1610">
        <f>YEAR(Table1[[#This Row],[Date Created Conversion]])</f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1">
        <f>(((J1611/60)/60)/24)+DATE(1970,1,1)+(-5/24)</f>
        <v>40795.792928240735</v>
      </c>
      <c r="L1611" s="11">
        <f>(((I1611/60)/60)/24)+DATE(1970,1,1)+(-5/24)</f>
        <v>40849.125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0"/>
        <v>1.1833333333333333</v>
      </c>
      <c r="R1611" s="6">
        <f t="shared" si="101"/>
        <v>443.75</v>
      </c>
      <c r="S1611" s="7" t="str">
        <f t="shared" si="102"/>
        <v>music</v>
      </c>
      <c r="T1611" t="str">
        <f t="shared" si="103"/>
        <v>rock</v>
      </c>
      <c r="U1611">
        <f>YEAR(Table1[[#This Row],[Date Created Conversion]])</f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1">
        <f>(((J1612/60)/60)/24)+DATE(1970,1,1)+(-5/24)</f>
        <v>41228.716550925921</v>
      </c>
      <c r="L1612" s="11">
        <f>(((I1612/60)/60)/24)+DATE(1970,1,1)+(-5/24)</f>
        <v>41258.716550925921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0"/>
        <v>2.7185000000000001</v>
      </c>
      <c r="R1612" s="6">
        <f t="shared" si="101"/>
        <v>48.544642857142854</v>
      </c>
      <c r="S1612" s="7" t="str">
        <f t="shared" si="102"/>
        <v>music</v>
      </c>
      <c r="T1612" t="str">
        <f t="shared" si="103"/>
        <v>rock</v>
      </c>
      <c r="U1612">
        <f>YEAR(Table1[[#This Row],[Date Created Conversion]])</f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1">
        <f>(((J1613/60)/60)/24)+DATE(1970,1,1)+(-5/24)</f>
        <v>41408.792037037034</v>
      </c>
      <c r="L1613" s="11">
        <f>(((I1613/60)/60)/24)+DATE(1970,1,1)+(-5/24)</f>
        <v>41429.792037037034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0"/>
        <v>1.25125</v>
      </c>
      <c r="R1613" s="6">
        <f t="shared" si="101"/>
        <v>37.074074074074076</v>
      </c>
      <c r="S1613" s="7" t="str">
        <f t="shared" si="102"/>
        <v>music</v>
      </c>
      <c r="T1613" t="str">
        <f t="shared" si="103"/>
        <v>rock</v>
      </c>
      <c r="U1613">
        <f>YEAR(Table1[[#This Row],[Date Created Conversion]])</f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1">
        <f>(((J1614/60)/60)/24)+DATE(1970,1,1)+(-5/24)</f>
        <v>41246.666481481479</v>
      </c>
      <c r="L1614" s="11">
        <f>(((I1614/60)/60)/24)+DATE(1970,1,1)+(-5/24)</f>
        <v>41276.666481481479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0"/>
        <v>1.1000000000000001</v>
      </c>
      <c r="R1614" s="6">
        <f t="shared" si="101"/>
        <v>50</v>
      </c>
      <c r="S1614" s="7" t="str">
        <f t="shared" si="102"/>
        <v>music</v>
      </c>
      <c r="T1614" t="str">
        <f t="shared" si="103"/>
        <v>rock</v>
      </c>
      <c r="U1614">
        <f>YEAR(Table1[[#This Row],[Date Created Conversion]])</f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1">
        <f>(((J1615/60)/60)/24)+DATE(1970,1,1)+(-5/24)</f>
        <v>41081.861134259256</v>
      </c>
      <c r="L1615" s="11">
        <f>(((I1615/60)/60)/24)+DATE(1970,1,1)+(-5/24)</f>
        <v>41111.861134259256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0"/>
        <v>1.0149999999999999</v>
      </c>
      <c r="R1615" s="6">
        <f t="shared" si="101"/>
        <v>39.03846153846154</v>
      </c>
      <c r="S1615" s="7" t="str">
        <f t="shared" si="102"/>
        <v>music</v>
      </c>
      <c r="T1615" t="str">
        <f t="shared" si="103"/>
        <v>rock</v>
      </c>
      <c r="U1615">
        <f>YEAR(Table1[[#This Row],[Date Created Conversion]])</f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1">
        <f>(((J1616/60)/60)/24)+DATE(1970,1,1)+(-5/24)</f>
        <v>41794.772789351846</v>
      </c>
      <c r="L1616" s="11">
        <f>(((I1616/60)/60)/24)+DATE(1970,1,1)+(-5/24)</f>
        <v>41854.5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0"/>
        <v>1.0269999999999999</v>
      </c>
      <c r="R1616" s="6">
        <f t="shared" si="101"/>
        <v>66.688311688311686</v>
      </c>
      <c r="S1616" s="7" t="str">
        <f t="shared" si="102"/>
        <v>music</v>
      </c>
      <c r="T1616" t="str">
        <f t="shared" si="103"/>
        <v>rock</v>
      </c>
      <c r="U1616">
        <f>YEAR(Table1[[#This Row],[Date Created Conversion]])</f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1">
        <f>(((J1617/60)/60)/24)+DATE(1970,1,1)+(-5/24)</f>
        <v>40844.842546296291</v>
      </c>
      <c r="L1617" s="11">
        <f>(((I1617/60)/60)/24)+DATE(1970,1,1)+(-5/24)</f>
        <v>40889.884212962963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0"/>
        <v>1.1412500000000001</v>
      </c>
      <c r="R1617" s="6">
        <f t="shared" si="101"/>
        <v>67.132352941176464</v>
      </c>
      <c r="S1617" s="7" t="str">
        <f t="shared" si="102"/>
        <v>music</v>
      </c>
      <c r="T1617" t="str">
        <f t="shared" si="103"/>
        <v>rock</v>
      </c>
      <c r="U1617">
        <f>YEAR(Table1[[#This Row],[Date Created Conversion]])</f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1">
        <f>(((J1618/60)/60)/24)+DATE(1970,1,1)+(-5/24)</f>
        <v>41194.507187499999</v>
      </c>
      <c r="L1618" s="11">
        <f>(((I1618/60)/60)/24)+DATE(1970,1,1)+(-5/24)</f>
        <v>41235.708333333328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0"/>
        <v>1.042</v>
      </c>
      <c r="R1618" s="6">
        <f t="shared" si="101"/>
        <v>66.369426751592357</v>
      </c>
      <c r="S1618" s="7" t="str">
        <f t="shared" si="102"/>
        <v>music</v>
      </c>
      <c r="T1618" t="str">
        <f t="shared" si="103"/>
        <v>rock</v>
      </c>
      <c r="U1618">
        <f>YEAR(Table1[[#This Row],[Date Created Conversion]])</f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1">
        <f>(((J1619/60)/60)/24)+DATE(1970,1,1)+(-5/24)</f>
        <v>41546.455879629626</v>
      </c>
      <c r="L1619" s="11">
        <f>(((I1619/60)/60)/24)+DATE(1970,1,1)+(-5/24)</f>
        <v>41579.583333333328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0"/>
        <v>1.4585714285714286</v>
      </c>
      <c r="R1619" s="6">
        <f t="shared" si="101"/>
        <v>64.620253164556956</v>
      </c>
      <c r="S1619" s="7" t="str">
        <f t="shared" si="102"/>
        <v>music</v>
      </c>
      <c r="T1619" t="str">
        <f t="shared" si="103"/>
        <v>rock</v>
      </c>
      <c r="U1619">
        <f>YEAR(Table1[[#This Row],[Date Created Conversion]])</f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1">
        <f>(((J1620/60)/60)/24)+DATE(1970,1,1)+(-5/24)</f>
        <v>41301.446006944439</v>
      </c>
      <c r="L1620" s="11">
        <f>(((I1620/60)/60)/24)+DATE(1970,1,1)+(-5/24)</f>
        <v>41341.446006944439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0"/>
        <v>1.0506666666666666</v>
      </c>
      <c r="R1620" s="6">
        <f t="shared" si="101"/>
        <v>58.370370370370374</v>
      </c>
      <c r="S1620" s="7" t="str">
        <f t="shared" si="102"/>
        <v>music</v>
      </c>
      <c r="T1620" t="str">
        <f t="shared" si="103"/>
        <v>rock</v>
      </c>
      <c r="U1620">
        <f>YEAR(Table1[[#This Row],[Date Created Conversion]])</f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1">
        <f>(((J1621/60)/60)/24)+DATE(1970,1,1)+(-5/24)</f>
        <v>41875.977847222224</v>
      </c>
      <c r="L1621" s="11">
        <f>(((I1621/60)/60)/24)+DATE(1970,1,1)+(-5/24)</f>
        <v>41896.977847222224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0"/>
        <v>1.3333333333333333</v>
      </c>
      <c r="R1621" s="6">
        <f t="shared" si="101"/>
        <v>86.956521739130437</v>
      </c>
      <c r="S1621" s="7" t="str">
        <f t="shared" si="102"/>
        <v>music</v>
      </c>
      <c r="T1621" t="str">
        <f t="shared" si="103"/>
        <v>rock</v>
      </c>
      <c r="U1621">
        <f>YEAR(Table1[[#This Row],[Date Created Conversion]])</f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1">
        <f>(((J1622/60)/60)/24)+DATE(1970,1,1)+(-5/24)</f>
        <v>41321.131249999999</v>
      </c>
      <c r="L1622" s="11">
        <f>(((I1622/60)/60)/24)+DATE(1970,1,1)+(-5/24)</f>
        <v>41328.131249999999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0"/>
        <v>1.1299999999999999</v>
      </c>
      <c r="R1622" s="6">
        <f t="shared" si="101"/>
        <v>66.470588235294116</v>
      </c>
      <c r="S1622" s="7" t="str">
        <f t="shared" si="102"/>
        <v>music</v>
      </c>
      <c r="T1622" t="str">
        <f t="shared" si="103"/>
        <v>rock</v>
      </c>
      <c r="U1622">
        <f>YEAR(Table1[[#This Row],[Date Created Conversion]])</f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1">
        <f>(((J1623/60)/60)/24)+DATE(1970,1,1)+(-5/24)</f>
        <v>41003.398321759254</v>
      </c>
      <c r="L1623" s="11">
        <f>(((I1623/60)/60)/24)+DATE(1970,1,1)+(-5/24)</f>
        <v>41056.957638888889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0"/>
        <v>1.212</v>
      </c>
      <c r="R1623" s="6">
        <f t="shared" si="101"/>
        <v>163.78378378378378</v>
      </c>
      <c r="S1623" s="7" t="str">
        <f t="shared" si="102"/>
        <v>music</v>
      </c>
      <c r="T1623" t="str">
        <f t="shared" si="103"/>
        <v>rock</v>
      </c>
      <c r="U1623">
        <f>YEAR(Table1[[#This Row],[Date Created Conversion]])</f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1">
        <f>(((J1624/60)/60)/24)+DATE(1970,1,1)+(-5/24)</f>
        <v>41950.086504629624</v>
      </c>
      <c r="L1624" s="11">
        <f>(((I1624/60)/60)/24)+DATE(1970,1,1)+(-5/24)</f>
        <v>41990.124305555553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0"/>
        <v>1.0172463768115942</v>
      </c>
      <c r="R1624" s="6">
        <f t="shared" si="101"/>
        <v>107.98461538461538</v>
      </c>
      <c r="S1624" s="7" t="str">
        <f t="shared" si="102"/>
        <v>music</v>
      </c>
      <c r="T1624" t="str">
        <f t="shared" si="103"/>
        <v>rock</v>
      </c>
      <c r="U1624">
        <f>YEAR(Table1[[#This Row],[Date Created Conversion]])</f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1">
        <f>(((J1625/60)/60)/24)+DATE(1970,1,1)+(-5/24)</f>
        <v>41453.480196759258</v>
      </c>
      <c r="L1625" s="11">
        <f>(((I1625/60)/60)/24)+DATE(1970,1,1)+(-5/24)</f>
        <v>41513.480196759258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0"/>
        <v>1.0106666666666666</v>
      </c>
      <c r="R1625" s="6">
        <f t="shared" si="101"/>
        <v>42.111111111111114</v>
      </c>
      <c r="S1625" s="7" t="str">
        <f t="shared" si="102"/>
        <v>music</v>
      </c>
      <c r="T1625" t="str">
        <f t="shared" si="103"/>
        <v>rock</v>
      </c>
      <c r="U1625">
        <f>YEAR(Table1[[#This Row],[Date Created Conversion]])</f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1">
        <f>(((J1626/60)/60)/24)+DATE(1970,1,1)+(-5/24)</f>
        <v>41243.158969907403</v>
      </c>
      <c r="L1626" s="11">
        <f>(((I1626/60)/60)/24)+DATE(1970,1,1)+(-5/24)</f>
        <v>41283.158969907403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0"/>
        <v>1.18</v>
      </c>
      <c r="R1626" s="6">
        <f t="shared" si="101"/>
        <v>47.2</v>
      </c>
      <c r="S1626" s="7" t="str">
        <f t="shared" si="102"/>
        <v>music</v>
      </c>
      <c r="T1626" t="str">
        <f t="shared" si="103"/>
        <v>rock</v>
      </c>
      <c r="U1626">
        <f>YEAR(Table1[[#This Row],[Date Created Conversion]])</f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1">
        <f>(((J1627/60)/60)/24)+DATE(1970,1,1)+(-5/24)</f>
        <v>41135.491354166668</v>
      </c>
      <c r="L1627" s="11">
        <f>(((I1627/60)/60)/24)+DATE(1970,1,1)+(-5/24)</f>
        <v>41163.491354166668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0"/>
        <v>1.5533333333333332</v>
      </c>
      <c r="R1627" s="6">
        <f t="shared" si="101"/>
        <v>112.01923076923077</v>
      </c>
      <c r="S1627" s="7" t="str">
        <f t="shared" si="102"/>
        <v>music</v>
      </c>
      <c r="T1627" t="str">
        <f t="shared" si="103"/>
        <v>rock</v>
      </c>
      <c r="U1627">
        <f>YEAR(Table1[[#This Row],[Date Created Conversion]])</f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1">
        <f>(((J1628/60)/60)/24)+DATE(1970,1,1)+(-5/24)</f>
        <v>41579.639664351853</v>
      </c>
      <c r="L1628" s="11">
        <f>(((I1628/60)/60)/24)+DATE(1970,1,1)+(-5/24)</f>
        <v>41609.681331018517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0"/>
        <v>1.0118750000000001</v>
      </c>
      <c r="R1628" s="6">
        <f t="shared" si="101"/>
        <v>74.953703703703709</v>
      </c>
      <c r="S1628" s="7" t="str">
        <f t="shared" si="102"/>
        <v>music</v>
      </c>
      <c r="T1628" t="str">
        <f t="shared" si="103"/>
        <v>rock</v>
      </c>
      <c r="U1628">
        <f>YEAR(Table1[[#This Row],[Date Created Conversion]])</f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1">
        <f>(((J1629/60)/60)/24)+DATE(1970,1,1)+(-5/24)</f>
        <v>41205.498715277776</v>
      </c>
      <c r="L1629" s="11">
        <f>(((I1629/60)/60)/24)+DATE(1970,1,1)+(-5/24)</f>
        <v>41238.999305555553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0"/>
        <v>1.17</v>
      </c>
      <c r="R1629" s="6">
        <f t="shared" si="101"/>
        <v>61.578947368421055</v>
      </c>
      <c r="S1629" s="7" t="str">
        <f t="shared" si="102"/>
        <v>music</v>
      </c>
      <c r="T1629" t="str">
        <f t="shared" si="103"/>
        <v>rock</v>
      </c>
      <c r="U1629">
        <f>YEAR(Table1[[#This Row],[Date Created Conversion]])</f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1">
        <f>(((J1630/60)/60)/24)+DATE(1970,1,1)+(-5/24)</f>
        <v>41774.528726851851</v>
      </c>
      <c r="L1630" s="11">
        <f>(((I1630/60)/60)/24)+DATE(1970,1,1)+(-5/24)</f>
        <v>41807.528726851851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0"/>
        <v>1.00925</v>
      </c>
      <c r="R1630" s="6">
        <f t="shared" si="101"/>
        <v>45.875</v>
      </c>
      <c r="S1630" s="7" t="str">
        <f t="shared" si="102"/>
        <v>music</v>
      </c>
      <c r="T1630" t="str">
        <f t="shared" si="103"/>
        <v>rock</v>
      </c>
      <c r="U1630">
        <f>YEAR(Table1[[#This Row],[Date Created Conversion]])</f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1">
        <f>(((J1631/60)/60)/24)+DATE(1970,1,1)+(-5/24)</f>
        <v>41645.658946759257</v>
      </c>
      <c r="L1631" s="11">
        <f>(((I1631/60)/60)/24)+DATE(1970,1,1)+(-5/24)</f>
        <v>41690.658946759257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0"/>
        <v>1.0366666666666666</v>
      </c>
      <c r="R1631" s="6">
        <f t="shared" si="101"/>
        <v>75.853658536585371</v>
      </c>
      <c r="S1631" s="7" t="str">
        <f t="shared" si="102"/>
        <v>music</v>
      </c>
      <c r="T1631" t="str">
        <f t="shared" si="103"/>
        <v>rock</v>
      </c>
      <c r="U1631">
        <f>YEAR(Table1[[#This Row],[Date Created Conversion]])</f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1">
        <f>(((J1632/60)/60)/24)+DATE(1970,1,1)+(-5/24)</f>
        <v>40939.629340277774</v>
      </c>
      <c r="L1632" s="11">
        <f>(((I1632/60)/60)/24)+DATE(1970,1,1)+(-5/24)</f>
        <v>40970.082638888889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0"/>
        <v>2.6524999999999999</v>
      </c>
      <c r="R1632" s="6">
        <f t="shared" si="101"/>
        <v>84.206349206349202</v>
      </c>
      <c r="S1632" s="7" t="str">
        <f t="shared" si="102"/>
        <v>music</v>
      </c>
      <c r="T1632" t="str">
        <f t="shared" si="103"/>
        <v>rock</v>
      </c>
      <c r="U1632">
        <f>YEAR(Table1[[#This Row],[Date Created Conversion]])</f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1">
        <f>(((J1633/60)/60)/24)+DATE(1970,1,1)+(-5/24)</f>
        <v>41164.65116898148</v>
      </c>
      <c r="L1633" s="11">
        <f>(((I1633/60)/60)/24)+DATE(1970,1,1)+(-5/24)</f>
        <v>41194.65116898148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0"/>
        <v>1.5590999999999999</v>
      </c>
      <c r="R1633" s="6">
        <f t="shared" si="101"/>
        <v>117.22556390977444</v>
      </c>
      <c r="S1633" s="7" t="str">
        <f t="shared" si="102"/>
        <v>music</v>
      </c>
      <c r="T1633" t="str">
        <f t="shared" si="103"/>
        <v>rock</v>
      </c>
      <c r="U1633">
        <f>YEAR(Table1[[#This Row],[Date Created Conversion]])</f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1">
        <f>(((J1634/60)/60)/24)+DATE(1970,1,1)+(-5/24)</f>
        <v>40750.132569444439</v>
      </c>
      <c r="L1634" s="11">
        <f>(((I1634/60)/60)/24)+DATE(1970,1,1)+(-5/24)</f>
        <v>40810.132569444439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0"/>
        <v>1.0162500000000001</v>
      </c>
      <c r="R1634" s="6">
        <f t="shared" si="101"/>
        <v>86.489361702127653</v>
      </c>
      <c r="S1634" s="7" t="str">
        <f t="shared" si="102"/>
        <v>music</v>
      </c>
      <c r="T1634" t="str">
        <f t="shared" si="103"/>
        <v>rock</v>
      </c>
      <c r="U1634">
        <f>YEAR(Table1[[#This Row],[Date Created Conversion]])</f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1">
        <f>(((J1635/60)/60)/24)+DATE(1970,1,1)+(-5/24)</f>
        <v>40896.675416666665</v>
      </c>
      <c r="L1635" s="11">
        <f>(((I1635/60)/60)/24)+DATE(1970,1,1)+(-5/24)</f>
        <v>40924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0"/>
        <v>1</v>
      </c>
      <c r="R1635" s="6">
        <f t="shared" si="101"/>
        <v>172.41379310344828</v>
      </c>
      <c r="S1635" s="7" t="str">
        <f t="shared" si="102"/>
        <v>music</v>
      </c>
      <c r="T1635" t="str">
        <f t="shared" si="103"/>
        <v>rock</v>
      </c>
      <c r="U1635">
        <f>YEAR(Table1[[#This Row],[Date Created Conversion]])</f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1">
        <f>(((J1636/60)/60)/24)+DATE(1970,1,1)+(-5/24)</f>
        <v>40657.981493055551</v>
      </c>
      <c r="L1636" s="11">
        <f>(((I1636/60)/60)/24)+DATE(1970,1,1)+(-5/24)</f>
        <v>40696.040972222218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0"/>
        <v>1.0049999999999999</v>
      </c>
      <c r="R1636" s="6">
        <f t="shared" si="101"/>
        <v>62.8125</v>
      </c>
      <c r="S1636" s="7" t="str">
        <f t="shared" si="102"/>
        <v>music</v>
      </c>
      <c r="T1636" t="str">
        <f t="shared" si="103"/>
        <v>rock</v>
      </c>
      <c r="U1636">
        <f>YEAR(Table1[[#This Row],[Date Created Conversion]])</f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1">
        <f>(((J1637/60)/60)/24)+DATE(1970,1,1)+(-5/24)</f>
        <v>42502.660428240742</v>
      </c>
      <c r="L1637" s="11">
        <f>(((I1637/60)/60)/24)+DATE(1970,1,1)+(-5/24)</f>
        <v>42562.660428240742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0"/>
        <v>1.2529999999999999</v>
      </c>
      <c r="R1637" s="6">
        <f t="shared" si="101"/>
        <v>67.729729729729726</v>
      </c>
      <c r="S1637" s="7" t="str">
        <f t="shared" si="102"/>
        <v>music</v>
      </c>
      <c r="T1637" t="str">
        <f t="shared" si="103"/>
        <v>rock</v>
      </c>
      <c r="U1637">
        <f>YEAR(Table1[[#This Row],[Date Created Conversion]])</f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1">
        <f>(((J1638/60)/60)/24)+DATE(1970,1,1)+(-5/24)</f>
        <v>40662.878333333334</v>
      </c>
      <c r="L1638" s="11">
        <f>(((I1638/60)/60)/24)+DATE(1970,1,1)+(-5/24)</f>
        <v>40705.958333333328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0"/>
        <v>1.0355555555555556</v>
      </c>
      <c r="R1638" s="6">
        <f t="shared" si="101"/>
        <v>53.5632183908046</v>
      </c>
      <c r="S1638" s="7" t="str">
        <f t="shared" si="102"/>
        <v>music</v>
      </c>
      <c r="T1638" t="str">
        <f t="shared" si="103"/>
        <v>rock</v>
      </c>
      <c r="U1638">
        <f>YEAR(Table1[[#This Row],[Date Created Conversion]])</f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1">
        <f>(((J1639/60)/60)/24)+DATE(1970,1,1)+(-5/24)</f>
        <v>40122.543287037035</v>
      </c>
      <c r="L1639" s="11">
        <f>(((I1639/60)/60)/24)+DATE(1970,1,1)+(-5/24)</f>
        <v>40178.777083333334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0"/>
        <v>1.038</v>
      </c>
      <c r="R1639" s="6">
        <f t="shared" si="101"/>
        <v>34.6</v>
      </c>
      <c r="S1639" s="7" t="str">
        <f t="shared" si="102"/>
        <v>music</v>
      </c>
      <c r="T1639" t="str">
        <f t="shared" si="103"/>
        <v>rock</v>
      </c>
      <c r="U1639">
        <f>YEAR(Table1[[#This Row],[Date Created Conversion]])</f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1">
        <f>(((J1640/60)/60)/24)+DATE(1970,1,1)+(-5/24)</f>
        <v>41288.478796296295</v>
      </c>
      <c r="L1640" s="11">
        <f>(((I1640/60)/60)/24)+DATE(1970,1,1)+(-5/24)</f>
        <v>41333.684027777774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0"/>
        <v>1.05</v>
      </c>
      <c r="R1640" s="6">
        <f t="shared" si="101"/>
        <v>38.888888888888886</v>
      </c>
      <c r="S1640" s="7" t="str">
        <f t="shared" si="102"/>
        <v>music</v>
      </c>
      <c r="T1640" t="str">
        <f t="shared" si="103"/>
        <v>rock</v>
      </c>
      <c r="U1640">
        <f>YEAR(Table1[[#This Row],[Date Created Conversion]])</f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1">
        <f>(((J1641/60)/60)/24)+DATE(1970,1,1)+(-5/24)</f>
        <v>40941.444039351853</v>
      </c>
      <c r="L1641" s="11">
        <f>(((I1641/60)/60)/24)+DATE(1970,1,1)+(-5/24)</f>
        <v>40971.444039351853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0"/>
        <v>1</v>
      </c>
      <c r="R1641" s="6">
        <f t="shared" si="101"/>
        <v>94.736842105263165</v>
      </c>
      <c r="S1641" s="7" t="str">
        <f t="shared" si="102"/>
        <v>music</v>
      </c>
      <c r="T1641" t="str">
        <f t="shared" si="103"/>
        <v>rock</v>
      </c>
      <c r="U1641">
        <f>YEAR(Table1[[#This Row],[Date Created Conversion]])</f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1">
        <f>(((J1642/60)/60)/24)+DATE(1970,1,1)+(-5/24)</f>
        <v>40379.022627314815</v>
      </c>
      <c r="L1642" s="11">
        <f>(((I1642/60)/60)/24)+DATE(1970,1,1)+(-5/24)</f>
        <v>40392.874305555553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0"/>
        <v>1.6986000000000001</v>
      </c>
      <c r="R1642" s="6">
        <f t="shared" si="101"/>
        <v>39.967058823529413</v>
      </c>
      <c r="S1642" s="7" t="str">
        <f t="shared" si="102"/>
        <v>music</v>
      </c>
      <c r="T1642" t="str">
        <f t="shared" si="103"/>
        <v>rock</v>
      </c>
      <c r="U1642">
        <f>YEAR(Table1[[#This Row],[Date Created Conversion]])</f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1">
        <f>(((J1643/60)/60)/24)+DATE(1970,1,1)+(-5/24)</f>
        <v>41962.388240740744</v>
      </c>
      <c r="L1643" s="11">
        <f>(((I1643/60)/60)/24)+DATE(1970,1,1)+(-5/24)</f>
        <v>41992.388240740744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0"/>
        <v>1.014</v>
      </c>
      <c r="R1643" s="6">
        <f t="shared" si="101"/>
        <v>97.5</v>
      </c>
      <c r="S1643" s="7" t="str">
        <f t="shared" si="102"/>
        <v>music</v>
      </c>
      <c r="T1643" t="str">
        <f t="shared" si="103"/>
        <v>pop</v>
      </c>
      <c r="U1643">
        <f>YEAR(Table1[[#This Row],[Date Created Conversion]])</f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1">
        <f>(((J1644/60)/60)/24)+DATE(1970,1,1)+(-5/24)</f>
        <v>40687.816284722219</v>
      </c>
      <c r="L1644" s="11">
        <f>(((I1644/60)/60)/24)+DATE(1970,1,1)+(-5/24)</f>
        <v>40707.816284722219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0"/>
        <v>1</v>
      </c>
      <c r="R1644" s="6">
        <f t="shared" si="101"/>
        <v>42.857142857142854</v>
      </c>
      <c r="S1644" s="7" t="str">
        <f t="shared" si="102"/>
        <v>music</v>
      </c>
      <c r="T1644" t="str">
        <f t="shared" si="103"/>
        <v>pop</v>
      </c>
      <c r="U1644">
        <f>YEAR(Table1[[#This Row],[Date Created Conversion]])</f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1">
        <f>(((J1645/60)/60)/24)+DATE(1970,1,1)+(-5/24)</f>
        <v>41146.615879629629</v>
      </c>
      <c r="L1645" s="11">
        <f>(((I1645/60)/60)/24)+DATE(1970,1,1)+(-5/24)</f>
        <v>41176.615879629629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0"/>
        <v>1.2470000000000001</v>
      </c>
      <c r="R1645" s="6">
        <f t="shared" si="101"/>
        <v>168.51351351351352</v>
      </c>
      <c r="S1645" s="7" t="str">
        <f t="shared" si="102"/>
        <v>music</v>
      </c>
      <c r="T1645" t="str">
        <f t="shared" si="103"/>
        <v>pop</v>
      </c>
      <c r="U1645">
        <f>YEAR(Table1[[#This Row],[Date Created Conversion]])</f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1">
        <f>(((J1646/60)/60)/24)+DATE(1970,1,1)+(-5/24)</f>
        <v>41174.851388888885</v>
      </c>
      <c r="L1646" s="11">
        <f>(((I1646/60)/60)/24)+DATE(1970,1,1)+(-5/24)</f>
        <v>41234.893055555556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0"/>
        <v>1.095</v>
      </c>
      <c r="R1646" s="6">
        <f t="shared" si="101"/>
        <v>85.546875</v>
      </c>
      <c r="S1646" s="7" t="str">
        <f t="shared" si="102"/>
        <v>music</v>
      </c>
      <c r="T1646" t="str">
        <f t="shared" si="103"/>
        <v>pop</v>
      </c>
      <c r="U1646">
        <f>YEAR(Table1[[#This Row],[Date Created Conversion]])</f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1">
        <f>(((J1647/60)/60)/24)+DATE(1970,1,1)+(-5/24)</f>
        <v>41521.409027777772</v>
      </c>
      <c r="L1647" s="11">
        <f>(((I1647/60)/60)/24)+DATE(1970,1,1)+(-5/24)</f>
        <v>41535.409027777772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0"/>
        <v>1.1080000000000001</v>
      </c>
      <c r="R1647" s="6">
        <f t="shared" si="101"/>
        <v>554</v>
      </c>
      <c r="S1647" s="7" t="str">
        <f t="shared" si="102"/>
        <v>music</v>
      </c>
      <c r="T1647" t="str">
        <f t="shared" si="103"/>
        <v>pop</v>
      </c>
      <c r="U1647">
        <f>YEAR(Table1[[#This Row],[Date Created Conversion]])</f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1">
        <f>(((J1648/60)/60)/24)+DATE(1970,1,1)+(-5/24)</f>
        <v>41833.241932870369</v>
      </c>
      <c r="L1648" s="11">
        <f>(((I1648/60)/60)/24)+DATE(1970,1,1)+(-5/24)</f>
        <v>41865.549305555556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0"/>
        <v>1.1020000000000001</v>
      </c>
      <c r="R1648" s="6">
        <f t="shared" si="101"/>
        <v>26.554216867469879</v>
      </c>
      <c r="S1648" s="7" t="str">
        <f t="shared" si="102"/>
        <v>music</v>
      </c>
      <c r="T1648" t="str">
        <f t="shared" si="103"/>
        <v>pop</v>
      </c>
      <c r="U1648">
        <f>YEAR(Table1[[#This Row],[Date Created Conversion]])</f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1">
        <f>(((J1649/60)/60)/24)+DATE(1970,1,1)+(-5/24)</f>
        <v>41039.201122685183</v>
      </c>
      <c r="L1649" s="11">
        <f>(((I1649/60)/60)/24)+DATE(1970,1,1)+(-5/24)</f>
        <v>41069.201122685183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0"/>
        <v>1.0471999999999999</v>
      </c>
      <c r="R1649" s="6">
        <f t="shared" si="101"/>
        <v>113.82608695652173</v>
      </c>
      <c r="S1649" s="7" t="str">
        <f t="shared" si="102"/>
        <v>music</v>
      </c>
      <c r="T1649" t="str">
        <f t="shared" si="103"/>
        <v>pop</v>
      </c>
      <c r="U1649">
        <f>YEAR(Table1[[#This Row],[Date Created Conversion]])</f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1">
        <f>(((J1650/60)/60)/24)+DATE(1970,1,1)+(-5/24)</f>
        <v>40592.496319444443</v>
      </c>
      <c r="L1650" s="11">
        <f>(((I1650/60)/60)/24)+DATE(1970,1,1)+(-5/24)</f>
        <v>40622.454652777778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0"/>
        <v>1.2526086956521738</v>
      </c>
      <c r="R1650" s="6">
        <f t="shared" si="101"/>
        <v>32.011111111111113</v>
      </c>
      <c r="S1650" s="7" t="str">
        <f t="shared" si="102"/>
        <v>music</v>
      </c>
      <c r="T1650" t="str">
        <f t="shared" si="103"/>
        <v>pop</v>
      </c>
      <c r="U1650">
        <f>YEAR(Table1[[#This Row],[Date Created Conversion]])</f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1">
        <f>(((J1651/60)/60)/24)+DATE(1970,1,1)+(-5/24)</f>
        <v>41737.476331018515</v>
      </c>
      <c r="L1651" s="11">
        <f>(((I1651/60)/60)/24)+DATE(1970,1,1)+(-5/24)</f>
        <v>41782.476331018515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0"/>
        <v>1.0058763157894737</v>
      </c>
      <c r="R1651" s="6">
        <f t="shared" si="101"/>
        <v>47.189259259259259</v>
      </c>
      <c r="S1651" s="7" t="str">
        <f t="shared" si="102"/>
        <v>music</v>
      </c>
      <c r="T1651" t="str">
        <f t="shared" si="103"/>
        <v>pop</v>
      </c>
      <c r="U1651">
        <f>YEAR(Table1[[#This Row],[Date Created Conversion]])</f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1">
        <f>(((J1652/60)/60)/24)+DATE(1970,1,1)+(-5/24)</f>
        <v>41526.227280092593</v>
      </c>
      <c r="L1652" s="11">
        <f>(((I1652/60)/60)/24)+DATE(1970,1,1)+(-5/24)</f>
        <v>41556.227280092593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0"/>
        <v>1.4155</v>
      </c>
      <c r="R1652" s="6">
        <f t="shared" si="101"/>
        <v>88.46875</v>
      </c>
      <c r="S1652" s="7" t="str">
        <f t="shared" si="102"/>
        <v>music</v>
      </c>
      <c r="T1652" t="str">
        <f t="shared" si="103"/>
        <v>pop</v>
      </c>
      <c r="U1652">
        <f>YEAR(Table1[[#This Row],[Date Created Conversion]])</f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1">
        <f>(((J1653/60)/60)/24)+DATE(1970,1,1)+(-5/24)</f>
        <v>40625.692361111105</v>
      </c>
      <c r="L1653" s="11">
        <f>(((I1653/60)/60)/24)+DATE(1970,1,1)+(-5/24)</f>
        <v>40659.082638888889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0"/>
        <v>1.0075000000000001</v>
      </c>
      <c r="R1653" s="6">
        <f t="shared" si="101"/>
        <v>100.75</v>
      </c>
      <c r="S1653" s="7" t="str">
        <f t="shared" si="102"/>
        <v>music</v>
      </c>
      <c r="T1653" t="str">
        <f t="shared" si="103"/>
        <v>pop</v>
      </c>
      <c r="U1653">
        <f>YEAR(Table1[[#This Row],[Date Created Conversion]])</f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1">
        <f>(((J1654/60)/60)/24)+DATE(1970,1,1)+(-5/24)</f>
        <v>41572.284641203703</v>
      </c>
      <c r="L1654" s="11">
        <f>(((I1654/60)/60)/24)+DATE(1970,1,1)+(-5/24)</f>
        <v>41602.326307870368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0"/>
        <v>1.0066666666666666</v>
      </c>
      <c r="R1654" s="6">
        <f t="shared" si="101"/>
        <v>64.714285714285708</v>
      </c>
      <c r="S1654" s="7" t="str">
        <f t="shared" si="102"/>
        <v>music</v>
      </c>
      <c r="T1654" t="str">
        <f t="shared" si="103"/>
        <v>pop</v>
      </c>
      <c r="U1654">
        <f>YEAR(Table1[[#This Row],[Date Created Conversion]])</f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1">
        <f>(((J1655/60)/60)/24)+DATE(1970,1,1)+(-5/24)</f>
        <v>40626.626111111109</v>
      </c>
      <c r="L1655" s="11">
        <f>(((I1655/60)/60)/24)+DATE(1970,1,1)+(-5/24)</f>
        <v>40657.626111111109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0"/>
        <v>1.7423040000000001</v>
      </c>
      <c r="R1655" s="6">
        <f t="shared" si="101"/>
        <v>51.854285714285716</v>
      </c>
      <c r="S1655" s="7" t="str">
        <f t="shared" si="102"/>
        <v>music</v>
      </c>
      <c r="T1655" t="str">
        <f t="shared" si="103"/>
        <v>pop</v>
      </c>
      <c r="U1655">
        <f>YEAR(Table1[[#This Row],[Date Created Conversion]])</f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1">
        <f>(((J1656/60)/60)/24)+DATE(1970,1,1)+(-5/24)</f>
        <v>40987.682407407403</v>
      </c>
      <c r="L1656" s="11">
        <f>(((I1656/60)/60)/24)+DATE(1970,1,1)+(-5/24)</f>
        <v>41017.682407407403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0"/>
        <v>1.199090909090909</v>
      </c>
      <c r="R1656" s="6">
        <f t="shared" si="101"/>
        <v>38.794117647058826</v>
      </c>
      <c r="S1656" s="7" t="str">
        <f t="shared" si="102"/>
        <v>music</v>
      </c>
      <c r="T1656" t="str">
        <f t="shared" si="103"/>
        <v>pop</v>
      </c>
      <c r="U1656">
        <f>YEAR(Table1[[#This Row],[Date Created Conversion]])</f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1">
        <f>(((J1657/60)/60)/24)+DATE(1970,1,1)+(-5/24)</f>
        <v>40974.583564814813</v>
      </c>
      <c r="L1657" s="11">
        <f>(((I1657/60)/60)/24)+DATE(1970,1,1)+(-5/24)</f>
        <v>41004.541898148142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0"/>
        <v>1.4286666666666668</v>
      </c>
      <c r="R1657" s="6">
        <f t="shared" si="101"/>
        <v>44.645833333333336</v>
      </c>
      <c r="S1657" s="7" t="str">
        <f t="shared" si="102"/>
        <v>music</v>
      </c>
      <c r="T1657" t="str">
        <f t="shared" si="103"/>
        <v>pop</v>
      </c>
      <c r="U1657">
        <f>YEAR(Table1[[#This Row],[Date Created Conversion]])</f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1">
        <f>(((J1658/60)/60)/24)+DATE(1970,1,1)+(-5/24)</f>
        <v>41226.720509259256</v>
      </c>
      <c r="L1658" s="11">
        <f>(((I1658/60)/60)/24)+DATE(1970,1,1)+(-5/24)</f>
        <v>41256.720509259256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0"/>
        <v>1.0033493333333334</v>
      </c>
      <c r="R1658" s="6">
        <f t="shared" si="101"/>
        <v>156.77333333333334</v>
      </c>
      <c r="S1658" s="7" t="str">
        <f t="shared" si="102"/>
        <v>music</v>
      </c>
      <c r="T1658" t="str">
        <f t="shared" si="103"/>
        <v>pop</v>
      </c>
      <c r="U1658">
        <f>YEAR(Table1[[#This Row],[Date Created Conversion]])</f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1">
        <f>(((J1659/60)/60)/24)+DATE(1970,1,1)+(-5/24)</f>
        <v>41023.573703703703</v>
      </c>
      <c r="L1659" s="11">
        <f>(((I1659/60)/60)/24)+DATE(1970,1,1)+(-5/24)</f>
        <v>41053.573703703703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0"/>
        <v>1.0493380000000001</v>
      </c>
      <c r="R1659" s="6">
        <f t="shared" si="101"/>
        <v>118.70339366515837</v>
      </c>
      <c r="S1659" s="7" t="str">
        <f t="shared" si="102"/>
        <v>music</v>
      </c>
      <c r="T1659" t="str">
        <f t="shared" si="103"/>
        <v>pop</v>
      </c>
      <c r="U1659">
        <f>YEAR(Table1[[#This Row],[Date Created Conversion]])</f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1">
        <f>(((J1660/60)/60)/24)+DATE(1970,1,1)+(-5/24)</f>
        <v>41223.013506944444</v>
      </c>
      <c r="L1660" s="11">
        <f>(((I1660/60)/60)/24)+DATE(1970,1,1)+(-5/24)</f>
        <v>41261.388888888883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0"/>
        <v>1.3223333333333334</v>
      </c>
      <c r="R1660" s="6">
        <f t="shared" si="101"/>
        <v>74.149532710280369</v>
      </c>
      <c r="S1660" s="7" t="str">
        <f t="shared" si="102"/>
        <v>music</v>
      </c>
      <c r="T1660" t="str">
        <f t="shared" si="103"/>
        <v>pop</v>
      </c>
      <c r="U1660">
        <f>YEAR(Table1[[#This Row],[Date Created Conversion]])</f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1">
        <f>(((J1661/60)/60)/24)+DATE(1970,1,1)+(-5/24)</f>
        <v>41596.705104166664</v>
      </c>
      <c r="L1661" s="11">
        <f>(((I1661/60)/60)/24)+DATE(1970,1,1)+(-5/24)</f>
        <v>41625.291666666664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0"/>
        <v>1.1279999999999999</v>
      </c>
      <c r="R1661" s="6">
        <f t="shared" si="101"/>
        <v>12.533333333333333</v>
      </c>
      <c r="S1661" s="7" t="str">
        <f t="shared" si="102"/>
        <v>music</v>
      </c>
      <c r="T1661" t="str">
        <f t="shared" si="103"/>
        <v>pop</v>
      </c>
      <c r="U1661">
        <f>YEAR(Table1[[#This Row],[Date Created Conversion]])</f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1">
        <f>(((J1662/60)/60)/24)+DATE(1970,1,1)+(-5/24)</f>
        <v>42459.485532407409</v>
      </c>
      <c r="L1662" s="11">
        <f>(((I1662/60)/60)/24)+DATE(1970,1,1)+(-5/24)</f>
        <v>42490.707638888889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0"/>
        <v>12.5375</v>
      </c>
      <c r="R1662" s="6">
        <f t="shared" si="101"/>
        <v>27.861111111111111</v>
      </c>
      <c r="S1662" s="7" t="str">
        <f t="shared" si="102"/>
        <v>music</v>
      </c>
      <c r="T1662" t="str">
        <f t="shared" si="103"/>
        <v>pop</v>
      </c>
      <c r="U1662">
        <f>YEAR(Table1[[#This Row],[Date Created Conversion]])</f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1">
        <f>(((J1663/60)/60)/24)+DATE(1970,1,1)+(-5/24)</f>
        <v>42343.789710648147</v>
      </c>
      <c r="L1663" s="11">
        <f>(((I1663/60)/60)/24)+DATE(1970,1,1)+(-5/24)</f>
        <v>42386.666666666664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0"/>
        <v>1.0250632911392406</v>
      </c>
      <c r="R1663" s="6">
        <f t="shared" si="101"/>
        <v>80.178217821782184</v>
      </c>
      <c r="S1663" s="7" t="str">
        <f t="shared" si="102"/>
        <v>music</v>
      </c>
      <c r="T1663" t="str">
        <f t="shared" si="103"/>
        <v>pop</v>
      </c>
      <c r="U1663">
        <f>YEAR(Table1[[#This Row],[Date Created Conversion]])</f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1">
        <f>(((J1664/60)/60)/24)+DATE(1970,1,1)+(-5/24)</f>
        <v>40847.99</v>
      </c>
      <c r="L1664" s="11">
        <f>(((I1664/60)/60)/24)+DATE(1970,1,1)+(-5/24)</f>
        <v>40908.031666666662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0"/>
        <v>1.026375</v>
      </c>
      <c r="R1664" s="6">
        <f t="shared" si="101"/>
        <v>132.43548387096774</v>
      </c>
      <c r="S1664" s="7" t="str">
        <f t="shared" si="102"/>
        <v>music</v>
      </c>
      <c r="T1664" t="str">
        <f t="shared" si="103"/>
        <v>pop</v>
      </c>
      <c r="U1664">
        <f>YEAR(Table1[[#This Row],[Date Created Conversion]])</f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1">
        <f>(((J1665/60)/60)/24)+DATE(1970,1,1)+(-5/24)</f>
        <v>42005.813738425924</v>
      </c>
      <c r="L1665" s="11">
        <f>(((I1665/60)/60)/24)+DATE(1970,1,1)+(-5/24)</f>
        <v>42035.813738425924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0"/>
        <v>1.08</v>
      </c>
      <c r="R1665" s="6">
        <f t="shared" si="101"/>
        <v>33.75</v>
      </c>
      <c r="S1665" s="7" t="str">
        <f t="shared" si="102"/>
        <v>music</v>
      </c>
      <c r="T1665" t="str">
        <f t="shared" si="103"/>
        <v>pop</v>
      </c>
      <c r="U1665">
        <f>YEAR(Table1[[#This Row],[Date Created Conversion]])</f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1">
        <f>(((J1666/60)/60)/24)+DATE(1970,1,1)+(-5/24)</f>
        <v>40939.553449074068</v>
      </c>
      <c r="L1666" s="11">
        <f>(((I1666/60)/60)/24)+DATE(1970,1,1)+(-5/24)</f>
        <v>40983.957638888889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00"/>
        <v>1.2240879999999998</v>
      </c>
      <c r="R1666" s="6">
        <f t="shared" si="101"/>
        <v>34.384494382022467</v>
      </c>
      <c r="S1666" s="7" t="str">
        <f t="shared" si="102"/>
        <v>music</v>
      </c>
      <c r="T1666" t="str">
        <f t="shared" si="103"/>
        <v>pop</v>
      </c>
      <c r="U1666">
        <f>YEAR(Table1[[#This Row],[Date Created Conversion]])</f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1">
        <f>(((J1667/60)/60)/24)+DATE(1970,1,1)+(-5/24)</f>
        <v>40564.441122685181</v>
      </c>
      <c r="L1667" s="11">
        <f>(((I1667/60)/60)/24)+DATE(1970,1,1)+(-5/24)</f>
        <v>40595.916666666664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04">E1667/D1667</f>
        <v>1.1945714285714286</v>
      </c>
      <c r="R1667" s="6">
        <f t="shared" ref="R1667:R1730" si="105">E1667/N1667</f>
        <v>44.956989247311824</v>
      </c>
      <c r="S1667" s="7" t="str">
        <f t="shared" ref="S1667:S1730" si="106">LEFT(P1667, SEARCH("/",P1667,1)-1)</f>
        <v>music</v>
      </c>
      <c r="T1667" t="str">
        <f t="shared" ref="T1667:T1730" si="107">RIGHT(P1667,LEN(P1667)-SEARCH("/",P1667,1))</f>
        <v>pop</v>
      </c>
      <c r="U1667">
        <f>YEAR(Table1[[#This Row],[Date Created Conversion]])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1">
        <f>(((J1668/60)/60)/24)+DATE(1970,1,1)+(-5/24)</f>
        <v>41331.04482638889</v>
      </c>
      <c r="L1668" s="11">
        <f>(((I1668/60)/60)/24)+DATE(1970,1,1)+(-5/24)</f>
        <v>41361.003159722219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4"/>
        <v>1.6088</v>
      </c>
      <c r="R1668" s="6">
        <f t="shared" si="105"/>
        <v>41.04081632653061</v>
      </c>
      <c r="S1668" s="7" t="str">
        <f t="shared" si="106"/>
        <v>music</v>
      </c>
      <c r="T1668" t="str">
        <f t="shared" si="107"/>
        <v>pop</v>
      </c>
      <c r="U1668">
        <f>YEAR(Table1[[#This Row],[Date Created Conversion]])</f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1">
        <f>(((J1669/60)/60)/24)+DATE(1970,1,1)+(-5/24)</f>
        <v>41681.862245370365</v>
      </c>
      <c r="L1669" s="11">
        <f>(((I1669/60)/60)/24)+DATE(1970,1,1)+(-5/24)</f>
        <v>41709.082638888889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4"/>
        <v>1.2685294117647059</v>
      </c>
      <c r="R1669" s="6">
        <f t="shared" si="105"/>
        <v>52.597560975609753</v>
      </c>
      <c r="S1669" s="7" t="str">
        <f t="shared" si="106"/>
        <v>music</v>
      </c>
      <c r="T1669" t="str">
        <f t="shared" si="107"/>
        <v>pop</v>
      </c>
      <c r="U1669">
        <f>YEAR(Table1[[#This Row],[Date Created Conversion]])</f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1">
        <f>(((J1670/60)/60)/24)+DATE(1970,1,1)+(-5/24)</f>
        <v>40844.941423611104</v>
      </c>
      <c r="L1670" s="11">
        <f>(((I1670/60)/60)/24)+DATE(1970,1,1)+(-5/24)</f>
        <v>40874.983090277776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4"/>
        <v>1.026375</v>
      </c>
      <c r="R1670" s="6">
        <f t="shared" si="105"/>
        <v>70.784482758620683</v>
      </c>
      <c r="S1670" s="7" t="str">
        <f t="shared" si="106"/>
        <v>music</v>
      </c>
      <c r="T1670" t="str">
        <f t="shared" si="107"/>
        <v>pop</v>
      </c>
      <c r="U1670">
        <f>YEAR(Table1[[#This Row],[Date Created Conversion]])</f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1">
        <f>(((J1671/60)/60)/24)+DATE(1970,1,1)+(-5/24)</f>
        <v>42461.676805555551</v>
      </c>
      <c r="L1671" s="11">
        <f>(((I1671/60)/60)/24)+DATE(1970,1,1)+(-5/24)</f>
        <v>42521.676805555551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4"/>
        <v>1.3975</v>
      </c>
      <c r="R1671" s="6">
        <f t="shared" si="105"/>
        <v>53.75</v>
      </c>
      <c r="S1671" s="7" t="str">
        <f t="shared" si="106"/>
        <v>music</v>
      </c>
      <c r="T1671" t="str">
        <f t="shared" si="107"/>
        <v>pop</v>
      </c>
      <c r="U1671">
        <f>YEAR(Table1[[#This Row],[Date Created Conversion]])</f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1">
        <f>(((J1672/60)/60)/24)+DATE(1970,1,1)+(-5/24)</f>
        <v>40313.722210648149</v>
      </c>
      <c r="L1672" s="11">
        <f>(((I1672/60)/60)/24)+DATE(1970,1,1)+(-5/24)</f>
        <v>40363.958333333328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4"/>
        <v>1.026</v>
      </c>
      <c r="R1672" s="6">
        <f t="shared" si="105"/>
        <v>44.608695652173914</v>
      </c>
      <c r="S1672" s="7" t="str">
        <f t="shared" si="106"/>
        <v>music</v>
      </c>
      <c r="T1672" t="str">
        <f t="shared" si="107"/>
        <v>pop</v>
      </c>
      <c r="U1672">
        <f>YEAR(Table1[[#This Row],[Date Created Conversion]])</f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1">
        <f>(((J1673/60)/60)/24)+DATE(1970,1,1)+(-5/24)</f>
        <v>42553.335810185185</v>
      </c>
      <c r="L1673" s="11">
        <f>(((I1673/60)/60)/24)+DATE(1970,1,1)+(-5/24)</f>
        <v>42583.335810185185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4"/>
        <v>1.0067349999999999</v>
      </c>
      <c r="R1673" s="6">
        <f t="shared" si="105"/>
        <v>26.148961038961041</v>
      </c>
      <c r="S1673" s="7" t="str">
        <f t="shared" si="106"/>
        <v>music</v>
      </c>
      <c r="T1673" t="str">
        <f t="shared" si="107"/>
        <v>pop</v>
      </c>
      <c r="U1673">
        <f>YEAR(Table1[[#This Row],[Date Created Conversion]])</f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1">
        <f>(((J1674/60)/60)/24)+DATE(1970,1,1)+(-5/24)</f>
        <v>41034.448263888888</v>
      </c>
      <c r="L1674" s="11">
        <f>(((I1674/60)/60)/24)+DATE(1970,1,1)+(-5/24)</f>
        <v>41064.448263888888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04"/>
        <v>1.1294117647058823</v>
      </c>
      <c r="R1674" s="6">
        <f t="shared" si="105"/>
        <v>39.183673469387756</v>
      </c>
      <c r="S1674" s="7" t="str">
        <f t="shared" si="106"/>
        <v>music</v>
      </c>
      <c r="T1674" t="str">
        <f t="shared" si="107"/>
        <v>pop</v>
      </c>
      <c r="U1674">
        <f>YEAR(Table1[[#This Row],[Date Created Conversion]])</f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1">
        <f>(((J1675/60)/60)/24)+DATE(1970,1,1)+(-5/24)</f>
        <v>42039.670046296298</v>
      </c>
      <c r="L1675" s="11">
        <f>(((I1675/60)/60)/24)+DATE(1970,1,1)+(-5/24)</f>
        <v>42069.670046296298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4"/>
        <v>1.2809523809523808</v>
      </c>
      <c r="R1675" s="6">
        <f t="shared" si="105"/>
        <v>45.593220338983052</v>
      </c>
      <c r="S1675" s="7" t="str">
        <f t="shared" si="106"/>
        <v>music</v>
      </c>
      <c r="T1675" t="str">
        <f t="shared" si="107"/>
        <v>pop</v>
      </c>
      <c r="U1675">
        <f>YEAR(Table1[[#This Row],[Date Created Conversion]])</f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1">
        <f>(((J1676/60)/60)/24)+DATE(1970,1,1)+(-5/24)</f>
        <v>42569.397060185183</v>
      </c>
      <c r="L1676" s="11">
        <f>(((I1676/60)/60)/24)+DATE(1970,1,1)+(-5/24)</f>
        <v>42600.082638888889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4"/>
        <v>2.0169999999999999</v>
      </c>
      <c r="R1676" s="6">
        <f t="shared" si="105"/>
        <v>89.247787610619469</v>
      </c>
      <c r="S1676" s="7" t="str">
        <f t="shared" si="106"/>
        <v>music</v>
      </c>
      <c r="T1676" t="str">
        <f t="shared" si="107"/>
        <v>pop</v>
      </c>
      <c r="U1676">
        <f>YEAR(Table1[[#This Row],[Date Created Conversion]])</f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1">
        <f>(((J1677/60)/60)/24)+DATE(1970,1,1)+(-5/24)</f>
        <v>40802.524768518517</v>
      </c>
      <c r="L1677" s="11">
        <f>(((I1677/60)/60)/24)+DATE(1970,1,1)+(-5/24)</f>
        <v>40832.710416666661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4"/>
        <v>1.37416</v>
      </c>
      <c r="R1677" s="6">
        <f t="shared" si="105"/>
        <v>40.416470588235299</v>
      </c>
      <c r="S1677" s="7" t="str">
        <f t="shared" si="106"/>
        <v>music</v>
      </c>
      <c r="T1677" t="str">
        <f t="shared" si="107"/>
        <v>pop</v>
      </c>
      <c r="U1677">
        <f>YEAR(Table1[[#This Row],[Date Created Conversion]])</f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1">
        <f>(((J1678/60)/60)/24)+DATE(1970,1,1)+(-5/24)</f>
        <v>40973.517905092594</v>
      </c>
      <c r="L1678" s="11">
        <f>(((I1678/60)/60)/24)+DATE(1970,1,1)+(-5/24)</f>
        <v>41019.957638888889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4"/>
        <v>1.1533333333333333</v>
      </c>
      <c r="R1678" s="6">
        <f t="shared" si="105"/>
        <v>82.38095238095238</v>
      </c>
      <c r="S1678" s="7" t="str">
        <f t="shared" si="106"/>
        <v>music</v>
      </c>
      <c r="T1678" t="str">
        <f t="shared" si="107"/>
        <v>pop</v>
      </c>
      <c r="U1678">
        <f>YEAR(Table1[[#This Row],[Date Created Conversion]])</f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1">
        <f>(((J1679/60)/60)/24)+DATE(1970,1,1)+(-5/24)</f>
        <v>42416.198796296296</v>
      </c>
      <c r="L1679" s="11">
        <f>(((I1679/60)/60)/24)+DATE(1970,1,1)+(-5/24)</f>
        <v>42476.040972222218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4"/>
        <v>1.1166666666666667</v>
      </c>
      <c r="R1679" s="6">
        <f t="shared" si="105"/>
        <v>159.52380952380952</v>
      </c>
      <c r="S1679" s="7" t="str">
        <f t="shared" si="106"/>
        <v>music</v>
      </c>
      <c r="T1679" t="str">
        <f t="shared" si="107"/>
        <v>pop</v>
      </c>
      <c r="U1679">
        <f>YEAR(Table1[[#This Row],[Date Created Conversion]])</f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1">
        <f>(((J1680/60)/60)/24)+DATE(1970,1,1)+(-5/24)</f>
        <v>41662.646655092591</v>
      </c>
      <c r="L1680" s="11">
        <f>(((I1680/60)/60)/24)+DATE(1970,1,1)+(-5/24)</f>
        <v>41676.646655092591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4"/>
        <v>1.1839999999999999</v>
      </c>
      <c r="R1680" s="6">
        <f t="shared" si="105"/>
        <v>36.244897959183675</v>
      </c>
      <c r="S1680" s="7" t="str">
        <f t="shared" si="106"/>
        <v>music</v>
      </c>
      <c r="T1680" t="str">
        <f t="shared" si="107"/>
        <v>pop</v>
      </c>
      <c r="U1680">
        <f>YEAR(Table1[[#This Row],[Date Created Conversion]])</f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1">
        <f>(((J1681/60)/60)/24)+DATE(1970,1,1)+(-5/24)</f>
        <v>40722.860474537032</v>
      </c>
      <c r="L1681" s="11">
        <f>(((I1681/60)/60)/24)+DATE(1970,1,1)+(-5/24)</f>
        <v>40745.860474537032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4"/>
        <v>1.75</v>
      </c>
      <c r="R1681" s="6">
        <f t="shared" si="105"/>
        <v>62.5</v>
      </c>
      <c r="S1681" s="7" t="str">
        <f t="shared" si="106"/>
        <v>music</v>
      </c>
      <c r="T1681" t="str">
        <f t="shared" si="107"/>
        <v>pop</v>
      </c>
      <c r="U1681">
        <f>YEAR(Table1[[#This Row],[Date Created Conversion]])</f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1">
        <f>(((J1682/60)/60)/24)+DATE(1970,1,1)+(-5/24)</f>
        <v>41802.549386574072</v>
      </c>
      <c r="L1682" s="11">
        <f>(((I1682/60)/60)/24)+DATE(1970,1,1)+(-5/24)</f>
        <v>41832.549386574072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4"/>
        <v>1.175</v>
      </c>
      <c r="R1682" s="6">
        <f t="shared" si="105"/>
        <v>47</v>
      </c>
      <c r="S1682" s="7" t="str">
        <f t="shared" si="106"/>
        <v>music</v>
      </c>
      <c r="T1682" t="str">
        <f t="shared" si="107"/>
        <v>pop</v>
      </c>
      <c r="U1682">
        <f>YEAR(Table1[[#This Row],[Date Created Conversion]])</f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1">
        <f>(((J1683/60)/60)/24)+DATE(1970,1,1)+(-5/24)</f>
        <v>42773.91300925926</v>
      </c>
      <c r="L1683" s="11">
        <f>(((I1683/60)/60)/24)+DATE(1970,1,1)+(-5/24)</f>
        <v>42822.874999999993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4"/>
        <v>1.0142212307692309</v>
      </c>
      <c r="R1683" s="6">
        <f t="shared" si="105"/>
        <v>74.575090497737563</v>
      </c>
      <c r="S1683" s="7" t="str">
        <f t="shared" si="106"/>
        <v>music</v>
      </c>
      <c r="T1683" t="str">
        <f t="shared" si="107"/>
        <v>faith</v>
      </c>
      <c r="U1683">
        <f>YEAR(Table1[[#This Row],[Date Created Conversion]])</f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1">
        <f>(((J1684/60)/60)/24)+DATE(1970,1,1)+(-5/24)</f>
        <v>42779.005324074074</v>
      </c>
      <c r="L1684" s="11">
        <f>(((I1684/60)/60)/24)+DATE(1970,1,1)+(-5/24)</f>
        <v>42838.963657407403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4"/>
        <v>0</v>
      </c>
      <c r="R1684" s="6" t="e">
        <f t="shared" si="105"/>
        <v>#DIV/0!</v>
      </c>
      <c r="S1684" s="7" t="str">
        <f t="shared" si="106"/>
        <v>music</v>
      </c>
      <c r="T1684" t="str">
        <f t="shared" si="107"/>
        <v>faith</v>
      </c>
      <c r="U1684">
        <f>YEAR(Table1[[#This Row],[Date Created Conversion]])</f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1">
        <f>(((J1685/60)/60)/24)+DATE(1970,1,1)+(-5/24)</f>
        <v>42808.57335648148</v>
      </c>
      <c r="L1685" s="11">
        <f>(((I1685/60)/60)/24)+DATE(1970,1,1)+(-5/24)</f>
        <v>42832.57335648148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4"/>
        <v>0.21714285714285714</v>
      </c>
      <c r="R1685" s="6">
        <f t="shared" si="105"/>
        <v>76</v>
      </c>
      <c r="S1685" s="7" t="str">
        <f t="shared" si="106"/>
        <v>music</v>
      </c>
      <c r="T1685" t="str">
        <f t="shared" si="107"/>
        <v>faith</v>
      </c>
      <c r="U1685">
        <f>YEAR(Table1[[#This Row],[Date Created Conversion]])</f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1">
        <f>(((J1686/60)/60)/24)+DATE(1970,1,1)+(-5/24)</f>
        <v>42783.606956018521</v>
      </c>
      <c r="L1686" s="11">
        <f>(((I1686/60)/60)/24)+DATE(1970,1,1)+(-5/24)</f>
        <v>42811.565289351849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4"/>
        <v>1.0912500000000001</v>
      </c>
      <c r="R1686" s="6">
        <f t="shared" si="105"/>
        <v>86.43564356435644</v>
      </c>
      <c r="S1686" s="7" t="str">
        <f t="shared" si="106"/>
        <v>music</v>
      </c>
      <c r="T1686" t="str">
        <f t="shared" si="107"/>
        <v>faith</v>
      </c>
      <c r="U1686">
        <f>YEAR(Table1[[#This Row],[Date Created Conversion]])</f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1">
        <f>(((J1687/60)/60)/24)+DATE(1970,1,1)+(-5/24)</f>
        <v>42788.041932870365</v>
      </c>
      <c r="L1687" s="11">
        <f>(((I1687/60)/60)/24)+DATE(1970,1,1)+(-5/24)</f>
        <v>42818.0002662037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4"/>
        <v>1.0285714285714285</v>
      </c>
      <c r="R1687" s="6">
        <f t="shared" si="105"/>
        <v>24</v>
      </c>
      <c r="S1687" s="7" t="str">
        <f t="shared" si="106"/>
        <v>music</v>
      </c>
      <c r="T1687" t="str">
        <f t="shared" si="107"/>
        <v>faith</v>
      </c>
      <c r="U1687">
        <f>YEAR(Table1[[#This Row],[Date Created Conversion]])</f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1">
        <f>(((J1688/60)/60)/24)+DATE(1970,1,1)+(-5/24)</f>
        <v>42792.635636574072</v>
      </c>
      <c r="L1688" s="11">
        <f>(((I1688/60)/60)/24)+DATE(1970,1,1)+(-5/24)</f>
        <v>42852.593969907401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4"/>
        <v>3.5999999999999999E-3</v>
      </c>
      <c r="R1688" s="6">
        <f t="shared" si="105"/>
        <v>18</v>
      </c>
      <c r="S1688" s="7" t="str">
        <f t="shared" si="106"/>
        <v>music</v>
      </c>
      <c r="T1688" t="str">
        <f t="shared" si="107"/>
        <v>faith</v>
      </c>
      <c r="U1688">
        <f>YEAR(Table1[[#This Row],[Date Created Conversion]])</f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1">
        <f>(((J1689/60)/60)/24)+DATE(1970,1,1)+(-5/24)</f>
        <v>42801.838483796295</v>
      </c>
      <c r="L1689" s="11">
        <f>(((I1689/60)/60)/24)+DATE(1970,1,1)+(-5/24)</f>
        <v>42835.635416666664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4"/>
        <v>0.3125</v>
      </c>
      <c r="R1689" s="6">
        <f t="shared" si="105"/>
        <v>80.128205128205124</v>
      </c>
      <c r="S1689" s="7" t="str">
        <f t="shared" si="106"/>
        <v>music</v>
      </c>
      <c r="T1689" t="str">
        <f t="shared" si="107"/>
        <v>faith</v>
      </c>
      <c r="U1689">
        <f>YEAR(Table1[[#This Row],[Date Created Conversion]])</f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1">
        <f>(((J1690/60)/60)/24)+DATE(1970,1,1)+(-5/24)</f>
        <v>42804.326319444437</v>
      </c>
      <c r="L1690" s="11">
        <f>(((I1690/60)/60)/24)+DATE(1970,1,1)+(-5/24)</f>
        <v>42834.28465277778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4"/>
        <v>0.443</v>
      </c>
      <c r="R1690" s="6">
        <f t="shared" si="105"/>
        <v>253.14285714285714</v>
      </c>
      <c r="S1690" s="7" t="str">
        <f t="shared" si="106"/>
        <v>music</v>
      </c>
      <c r="T1690" t="str">
        <f t="shared" si="107"/>
        <v>faith</v>
      </c>
      <c r="U1690">
        <f>YEAR(Table1[[#This Row],[Date Created Conversion]])</f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1">
        <f>(((J1691/60)/60)/24)+DATE(1970,1,1)+(-5/24)</f>
        <v>42780.734143518515</v>
      </c>
      <c r="L1691" s="11">
        <f>(((I1691/60)/60)/24)+DATE(1970,1,1)+(-5/24)</f>
        <v>42810.692476851851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4"/>
        <v>1</v>
      </c>
      <c r="R1691" s="6">
        <f t="shared" si="105"/>
        <v>171.42857142857142</v>
      </c>
      <c r="S1691" s="7" t="str">
        <f t="shared" si="106"/>
        <v>music</v>
      </c>
      <c r="T1691" t="str">
        <f t="shared" si="107"/>
        <v>faith</v>
      </c>
      <c r="U1691">
        <f>YEAR(Table1[[#This Row],[Date Created Conversion]])</f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1">
        <f>(((J1692/60)/60)/24)+DATE(1970,1,1)+(-5/24)</f>
        <v>42801.222708333335</v>
      </c>
      <c r="L1692" s="11">
        <f>(((I1692/60)/60)/24)+DATE(1970,1,1)+(-5/24)</f>
        <v>42831.181041666663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4"/>
        <v>0.254</v>
      </c>
      <c r="R1692" s="6">
        <f t="shared" si="105"/>
        <v>57.727272727272727</v>
      </c>
      <c r="S1692" s="7" t="str">
        <f t="shared" si="106"/>
        <v>music</v>
      </c>
      <c r="T1692" t="str">
        <f t="shared" si="107"/>
        <v>faith</v>
      </c>
      <c r="U1692">
        <f>YEAR(Table1[[#This Row],[Date Created Conversion]])</f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1">
        <f>(((J1693/60)/60)/24)+DATE(1970,1,1)+(-5/24)</f>
        <v>42795.49314814814</v>
      </c>
      <c r="L1693" s="11">
        <f>(((I1693/60)/60)/24)+DATE(1970,1,1)+(-5/24)</f>
        <v>42827.833333333336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4"/>
        <v>0.33473333333333333</v>
      </c>
      <c r="R1693" s="6">
        <f t="shared" si="105"/>
        <v>264.26315789473682</v>
      </c>
      <c r="S1693" s="7" t="str">
        <f t="shared" si="106"/>
        <v>music</v>
      </c>
      <c r="T1693" t="str">
        <f t="shared" si="107"/>
        <v>faith</v>
      </c>
      <c r="U1693">
        <f>YEAR(Table1[[#This Row],[Date Created Conversion]])</f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1">
        <f>(((J1694/60)/60)/24)+DATE(1970,1,1)+(-5/24)</f>
        <v>42787.94290509259</v>
      </c>
      <c r="L1694" s="11">
        <f>(((I1694/60)/60)/24)+DATE(1970,1,1)+(-5/24)</f>
        <v>42820.790972222218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4"/>
        <v>0.47799999999999998</v>
      </c>
      <c r="R1694" s="6">
        <f t="shared" si="105"/>
        <v>159.33333333333334</v>
      </c>
      <c r="S1694" s="7" t="str">
        <f t="shared" si="106"/>
        <v>music</v>
      </c>
      <c r="T1694" t="str">
        <f t="shared" si="107"/>
        <v>faith</v>
      </c>
      <c r="U1694">
        <f>YEAR(Table1[[#This Row],[Date Created Conversion]])</f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1">
        <f>(((J1695/60)/60)/24)+DATE(1970,1,1)+(-5/24)</f>
        <v>42803.711944444447</v>
      </c>
      <c r="L1695" s="11">
        <f>(((I1695/60)/60)/24)+DATE(1970,1,1)+(-5/24)</f>
        <v>42834.624999999993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4"/>
        <v>9.3333333333333338E-2</v>
      </c>
      <c r="R1695" s="6">
        <f t="shared" si="105"/>
        <v>35</v>
      </c>
      <c r="S1695" s="7" t="str">
        <f t="shared" si="106"/>
        <v>music</v>
      </c>
      <c r="T1695" t="str">
        <f t="shared" si="107"/>
        <v>faith</v>
      </c>
      <c r="U1695">
        <f>YEAR(Table1[[#This Row],[Date Created Conversion]])</f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1">
        <f>(((J1696/60)/60)/24)+DATE(1970,1,1)+(-5/24)</f>
        <v>42791.461504629631</v>
      </c>
      <c r="L1696" s="11">
        <f>(((I1696/60)/60)/24)+DATE(1970,1,1)+(-5/24)</f>
        <v>42820.98333333333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4"/>
        <v>5.0000000000000001E-4</v>
      </c>
      <c r="R1696" s="6">
        <f t="shared" si="105"/>
        <v>5</v>
      </c>
      <c r="S1696" s="7" t="str">
        <f t="shared" si="106"/>
        <v>music</v>
      </c>
      <c r="T1696" t="str">
        <f t="shared" si="107"/>
        <v>faith</v>
      </c>
      <c r="U1696">
        <f>YEAR(Table1[[#This Row],[Date Created Conversion]])</f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1">
        <f>(((J1697/60)/60)/24)+DATE(1970,1,1)+(-5/24)</f>
        <v>42800.823078703703</v>
      </c>
      <c r="L1697" s="11">
        <f>(((I1697/60)/60)/24)+DATE(1970,1,1)+(-5/24)</f>
        <v>42834.833333333336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4"/>
        <v>0.11708333333333333</v>
      </c>
      <c r="R1697" s="6">
        <f t="shared" si="105"/>
        <v>61.086956521739133</v>
      </c>
      <c r="S1697" s="7" t="str">
        <f t="shared" si="106"/>
        <v>music</v>
      </c>
      <c r="T1697" t="str">
        <f t="shared" si="107"/>
        <v>faith</v>
      </c>
      <c r="U1697">
        <f>YEAR(Table1[[#This Row],[Date Created Conversion]])</f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1">
        <f>(((J1698/60)/60)/24)+DATE(1970,1,1)+(-5/24)</f>
        <v>42795.861238425925</v>
      </c>
      <c r="L1698" s="11">
        <f>(((I1698/60)/60)/24)+DATE(1970,1,1)+(-5/24)</f>
        <v>42825.819571759253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4"/>
        <v>0</v>
      </c>
      <c r="R1698" s="6" t="e">
        <f t="shared" si="105"/>
        <v>#DIV/0!</v>
      </c>
      <c r="S1698" s="7" t="str">
        <f t="shared" si="106"/>
        <v>music</v>
      </c>
      <c r="T1698" t="str">
        <f t="shared" si="107"/>
        <v>faith</v>
      </c>
      <c r="U1698">
        <f>YEAR(Table1[[#This Row],[Date Created Conversion]])</f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1">
        <f>(((J1699/60)/60)/24)+DATE(1970,1,1)+(-5/24)</f>
        <v>42804.82462962962</v>
      </c>
      <c r="L1699" s="11">
        <f>(((I1699/60)/60)/24)+DATE(1970,1,1)+(-5/24)</f>
        <v>42834.782962962963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4"/>
        <v>0.20208000000000001</v>
      </c>
      <c r="R1699" s="6">
        <f t="shared" si="105"/>
        <v>114.81818181818181</v>
      </c>
      <c r="S1699" s="7" t="str">
        <f t="shared" si="106"/>
        <v>music</v>
      </c>
      <c r="T1699" t="str">
        <f t="shared" si="107"/>
        <v>faith</v>
      </c>
      <c r="U1699">
        <f>YEAR(Table1[[#This Row],[Date Created Conversion]])</f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1">
        <f>(((J1700/60)/60)/24)+DATE(1970,1,1)+(-5/24)</f>
        <v>42795.999537037038</v>
      </c>
      <c r="L1700" s="11">
        <f>(((I1700/60)/60)/24)+DATE(1970,1,1)+(-5/24)</f>
        <v>42819.939583333333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4"/>
        <v>0</v>
      </c>
      <c r="R1700" s="6" t="e">
        <f t="shared" si="105"/>
        <v>#DIV/0!</v>
      </c>
      <c r="S1700" s="7" t="str">
        <f t="shared" si="106"/>
        <v>music</v>
      </c>
      <c r="T1700" t="str">
        <f t="shared" si="107"/>
        <v>faith</v>
      </c>
      <c r="U1700">
        <f>YEAR(Table1[[#This Row],[Date Created Conversion]])</f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1">
        <f>(((J1701/60)/60)/24)+DATE(1970,1,1)+(-5/24)</f>
        <v>42806.655613425923</v>
      </c>
      <c r="L1701" s="11">
        <f>(((I1701/60)/60)/24)+DATE(1970,1,1)+(-5/24)</f>
        <v>42836.655613425923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4"/>
        <v>4.2311459353574929E-2</v>
      </c>
      <c r="R1701" s="6">
        <f t="shared" si="105"/>
        <v>54</v>
      </c>
      <c r="S1701" s="7" t="str">
        <f t="shared" si="106"/>
        <v>music</v>
      </c>
      <c r="T1701" t="str">
        <f t="shared" si="107"/>
        <v>faith</v>
      </c>
      <c r="U1701">
        <f>YEAR(Table1[[#This Row],[Date Created Conversion]])</f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1">
        <f>(((J1702/60)/60)/24)+DATE(1970,1,1)+(-5/24)</f>
        <v>42795.863310185181</v>
      </c>
      <c r="L1702" s="11">
        <f>(((I1702/60)/60)/24)+DATE(1970,1,1)+(-5/24)</f>
        <v>42825.958333333336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4"/>
        <v>0.2606</v>
      </c>
      <c r="R1702" s="6">
        <f t="shared" si="105"/>
        <v>65.974683544303801</v>
      </c>
      <c r="S1702" s="7" t="str">
        <f t="shared" si="106"/>
        <v>music</v>
      </c>
      <c r="T1702" t="str">
        <f t="shared" si="107"/>
        <v>faith</v>
      </c>
      <c r="U1702">
        <f>YEAR(Table1[[#This Row],[Date Created Conversion]])</f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1">
        <f>(((J1703/60)/60)/24)+DATE(1970,1,1)+(-5/24)</f>
        <v>41989.456076388888</v>
      </c>
      <c r="L1703" s="11">
        <f>(((I1703/60)/60)/24)+DATE(1970,1,1)+(-5/24)</f>
        <v>42019.456076388888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4"/>
        <v>1.9801980198019802E-3</v>
      </c>
      <c r="R1703" s="6">
        <f t="shared" si="105"/>
        <v>5</v>
      </c>
      <c r="S1703" s="7" t="str">
        <f t="shared" si="106"/>
        <v>music</v>
      </c>
      <c r="T1703" t="str">
        <f t="shared" si="107"/>
        <v>faith</v>
      </c>
      <c r="U1703">
        <f>YEAR(Table1[[#This Row],[Date Created Conversion]])</f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1">
        <f>(((J1704/60)/60)/24)+DATE(1970,1,1)+(-5/24)</f>
        <v>42063.661458333336</v>
      </c>
      <c r="L1704" s="11">
        <f>(((I1704/60)/60)/24)+DATE(1970,1,1)+(-5/24)</f>
        <v>42093.619791666664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4"/>
        <v>6.0606060606060605E-5</v>
      </c>
      <c r="R1704" s="6">
        <f t="shared" si="105"/>
        <v>1</v>
      </c>
      <c r="S1704" s="7" t="str">
        <f t="shared" si="106"/>
        <v>music</v>
      </c>
      <c r="T1704" t="str">
        <f t="shared" si="107"/>
        <v>faith</v>
      </c>
      <c r="U1704">
        <f>YEAR(Table1[[#This Row],[Date Created Conversion]])</f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1">
        <f>(((J1705/60)/60)/24)+DATE(1970,1,1)+(-5/24)</f>
        <v>42187.073344907411</v>
      </c>
      <c r="L1705" s="11">
        <f>(((I1705/60)/60)/24)+DATE(1970,1,1)+(-5/24)</f>
        <v>42247.073344907411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4"/>
        <v>1.0200000000000001E-2</v>
      </c>
      <c r="R1705" s="6">
        <f t="shared" si="105"/>
        <v>25.5</v>
      </c>
      <c r="S1705" s="7" t="str">
        <f t="shared" si="106"/>
        <v>music</v>
      </c>
      <c r="T1705" t="str">
        <f t="shared" si="107"/>
        <v>faith</v>
      </c>
      <c r="U1705">
        <f>YEAR(Table1[[#This Row],[Date Created Conversion]])</f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1">
        <f>(((J1706/60)/60)/24)+DATE(1970,1,1)+(-5/24)</f>
        <v>42020.931400462963</v>
      </c>
      <c r="L1706" s="11">
        <f>(((I1706/60)/60)/24)+DATE(1970,1,1)+(-5/24)</f>
        <v>42050.931400462963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4"/>
        <v>0.65100000000000002</v>
      </c>
      <c r="R1706" s="6">
        <f t="shared" si="105"/>
        <v>118.36363636363636</v>
      </c>
      <c r="S1706" s="7" t="str">
        <f t="shared" si="106"/>
        <v>music</v>
      </c>
      <c r="T1706" t="str">
        <f t="shared" si="107"/>
        <v>faith</v>
      </c>
      <c r="U1706">
        <f>YEAR(Table1[[#This Row],[Date Created Conversion]])</f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1">
        <f>(((J1707/60)/60)/24)+DATE(1970,1,1)+(-5/24)</f>
        <v>42244.808402777773</v>
      </c>
      <c r="L1707" s="11">
        <f>(((I1707/60)/60)/24)+DATE(1970,1,1)+(-5/24)</f>
        <v>42256.458333333336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4"/>
        <v>0</v>
      </c>
      <c r="R1707" s="6" t="e">
        <f t="shared" si="105"/>
        <v>#DIV/0!</v>
      </c>
      <c r="S1707" s="7" t="str">
        <f t="shared" si="106"/>
        <v>music</v>
      </c>
      <c r="T1707" t="str">
        <f t="shared" si="107"/>
        <v>faith</v>
      </c>
      <c r="U1707">
        <f>YEAR(Table1[[#This Row],[Date Created Conversion]])</f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1">
        <f>(((J1708/60)/60)/24)+DATE(1970,1,1)+(-5/24)</f>
        <v>42179.098055555551</v>
      </c>
      <c r="L1708" s="11">
        <f>(((I1708/60)/60)/24)+DATE(1970,1,1)+(-5/24)</f>
        <v>42239.098055555551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4"/>
        <v>0</v>
      </c>
      <c r="R1708" s="6" t="e">
        <f t="shared" si="105"/>
        <v>#DIV/0!</v>
      </c>
      <c r="S1708" s="7" t="str">
        <f t="shared" si="106"/>
        <v>music</v>
      </c>
      <c r="T1708" t="str">
        <f t="shared" si="107"/>
        <v>faith</v>
      </c>
      <c r="U1708">
        <f>YEAR(Table1[[#This Row],[Date Created Conversion]])</f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1">
        <f>(((J1709/60)/60)/24)+DATE(1970,1,1)+(-5/24)</f>
        <v>42427.512673611105</v>
      </c>
      <c r="L1709" s="11">
        <f>(((I1709/60)/60)/24)+DATE(1970,1,1)+(-5/24)</f>
        <v>42457.471006944441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4"/>
        <v>9.74E-2</v>
      </c>
      <c r="R1709" s="6">
        <f t="shared" si="105"/>
        <v>54.111111111111114</v>
      </c>
      <c r="S1709" s="7" t="str">
        <f t="shared" si="106"/>
        <v>music</v>
      </c>
      <c r="T1709" t="str">
        <f t="shared" si="107"/>
        <v>faith</v>
      </c>
      <c r="U1709">
        <f>YEAR(Table1[[#This Row],[Date Created Conversion]])</f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1">
        <f>(((J1710/60)/60)/24)+DATE(1970,1,1)+(-5/24)</f>
        <v>42451.658634259256</v>
      </c>
      <c r="L1710" s="11">
        <f>(((I1710/60)/60)/24)+DATE(1970,1,1)+(-5/24)</f>
        <v>42491.658634259256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4"/>
        <v>0</v>
      </c>
      <c r="R1710" s="6" t="e">
        <f t="shared" si="105"/>
        <v>#DIV/0!</v>
      </c>
      <c r="S1710" s="7" t="str">
        <f t="shared" si="106"/>
        <v>music</v>
      </c>
      <c r="T1710" t="str">
        <f t="shared" si="107"/>
        <v>faith</v>
      </c>
      <c r="U1710">
        <f>YEAR(Table1[[#This Row],[Date Created Conversion]])</f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1">
        <f>(((J1711/60)/60)/24)+DATE(1970,1,1)+(-5/24)</f>
        <v>41841.355486111104</v>
      </c>
      <c r="L1711" s="11">
        <f>(((I1711/60)/60)/24)+DATE(1970,1,1)+(-5/24)</f>
        <v>41882.610416666663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4"/>
        <v>4.8571428571428571E-2</v>
      </c>
      <c r="R1711" s="6">
        <f t="shared" si="105"/>
        <v>21.25</v>
      </c>
      <c r="S1711" s="7" t="str">
        <f t="shared" si="106"/>
        <v>music</v>
      </c>
      <c r="T1711" t="str">
        <f t="shared" si="107"/>
        <v>faith</v>
      </c>
      <c r="U1711">
        <f>YEAR(Table1[[#This Row],[Date Created Conversion]])</f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1">
        <f>(((J1712/60)/60)/24)+DATE(1970,1,1)+(-5/24)</f>
        <v>42341.382962962954</v>
      </c>
      <c r="L1712" s="11">
        <f>(((I1712/60)/60)/24)+DATE(1970,1,1)+(-5/24)</f>
        <v>42387.333333333336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4"/>
        <v>6.7999999999999996E-3</v>
      </c>
      <c r="R1712" s="6">
        <f t="shared" si="105"/>
        <v>34</v>
      </c>
      <c r="S1712" s="7" t="str">
        <f t="shared" si="106"/>
        <v>music</v>
      </c>
      <c r="T1712" t="str">
        <f t="shared" si="107"/>
        <v>faith</v>
      </c>
      <c r="U1712">
        <f>YEAR(Table1[[#This Row],[Date Created Conversion]])</f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1">
        <f>(((J1713/60)/60)/24)+DATE(1970,1,1)+(-5/24)</f>
        <v>41852.437893518516</v>
      </c>
      <c r="L1713" s="11">
        <f>(((I1713/60)/60)/24)+DATE(1970,1,1)+(-5/24)</f>
        <v>41883.437893518516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4"/>
        <v>0.105</v>
      </c>
      <c r="R1713" s="6">
        <f t="shared" si="105"/>
        <v>525</v>
      </c>
      <c r="S1713" s="7" t="str">
        <f t="shared" si="106"/>
        <v>music</v>
      </c>
      <c r="T1713" t="str">
        <f t="shared" si="107"/>
        <v>faith</v>
      </c>
      <c r="U1713">
        <f>YEAR(Table1[[#This Row],[Date Created Conversion]])</f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1">
        <f>(((J1714/60)/60)/24)+DATE(1970,1,1)+(-5/24)</f>
        <v>42125.705474537033</v>
      </c>
      <c r="L1714" s="11">
        <f>(((I1714/60)/60)/24)+DATE(1970,1,1)+(-5/24)</f>
        <v>42185.705474537033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4"/>
        <v>0</v>
      </c>
      <c r="R1714" s="6" t="e">
        <f t="shared" si="105"/>
        <v>#DIV/0!</v>
      </c>
      <c r="S1714" s="7" t="str">
        <f t="shared" si="106"/>
        <v>music</v>
      </c>
      <c r="T1714" t="str">
        <f t="shared" si="107"/>
        <v>faith</v>
      </c>
      <c r="U1714">
        <f>YEAR(Table1[[#This Row],[Date Created Conversion]])</f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1">
        <f>(((J1715/60)/60)/24)+DATE(1970,1,1)+(-5/24)</f>
        <v>41887.592731481483</v>
      </c>
      <c r="L1715" s="11">
        <f>(((I1715/60)/60)/24)+DATE(1970,1,1)+(-5/24)</f>
        <v>41917.592731481483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4"/>
        <v>1.6666666666666666E-2</v>
      </c>
      <c r="R1715" s="6">
        <f t="shared" si="105"/>
        <v>50</v>
      </c>
      <c r="S1715" s="7" t="str">
        <f t="shared" si="106"/>
        <v>music</v>
      </c>
      <c r="T1715" t="str">
        <f t="shared" si="107"/>
        <v>faith</v>
      </c>
      <c r="U1715">
        <f>YEAR(Table1[[#This Row],[Date Created Conversion]])</f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1">
        <f>(((J1716/60)/60)/24)+DATE(1970,1,1)+(-5/24)</f>
        <v>42095.710196759253</v>
      </c>
      <c r="L1716" s="11">
        <f>(((I1716/60)/60)/24)+DATE(1970,1,1)+(-5/24)</f>
        <v>42125.710196759253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4"/>
        <v>7.868E-2</v>
      </c>
      <c r="R1716" s="6">
        <f t="shared" si="105"/>
        <v>115.70588235294117</v>
      </c>
      <c r="S1716" s="7" t="str">
        <f t="shared" si="106"/>
        <v>music</v>
      </c>
      <c r="T1716" t="str">
        <f t="shared" si="107"/>
        <v>faith</v>
      </c>
      <c r="U1716">
        <f>YEAR(Table1[[#This Row],[Date Created Conversion]])</f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1">
        <f>(((J1717/60)/60)/24)+DATE(1970,1,1)+(-5/24)</f>
        <v>42064.009085648147</v>
      </c>
      <c r="L1717" s="11">
        <f>(((I1717/60)/60)/24)+DATE(1970,1,1)+(-5/24)</f>
        <v>42093.931944444441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4"/>
        <v>2.2000000000000001E-3</v>
      </c>
      <c r="R1717" s="6">
        <f t="shared" si="105"/>
        <v>5.5</v>
      </c>
      <c r="S1717" s="7" t="str">
        <f t="shared" si="106"/>
        <v>music</v>
      </c>
      <c r="T1717" t="str">
        <f t="shared" si="107"/>
        <v>faith</v>
      </c>
      <c r="U1717">
        <f>YEAR(Table1[[#This Row],[Date Created Conversion]])</f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1">
        <f>(((J1718/60)/60)/24)+DATE(1970,1,1)+(-5/24)</f>
        <v>42673.369201388887</v>
      </c>
      <c r="L1718" s="11">
        <f>(((I1718/60)/60)/24)+DATE(1970,1,1)+(-5/24)</f>
        <v>42713.410868055551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4"/>
        <v>7.4999999999999997E-2</v>
      </c>
      <c r="R1718" s="6">
        <f t="shared" si="105"/>
        <v>50</v>
      </c>
      <c r="S1718" s="7" t="str">
        <f t="shared" si="106"/>
        <v>music</v>
      </c>
      <c r="T1718" t="str">
        <f t="shared" si="107"/>
        <v>faith</v>
      </c>
      <c r="U1718">
        <f>YEAR(Table1[[#This Row],[Date Created Conversion]])</f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1">
        <f>(((J1719/60)/60)/24)+DATE(1970,1,1)+(-5/24)</f>
        <v>42460.773587962954</v>
      </c>
      <c r="L1719" s="11">
        <f>(((I1719/60)/60)/24)+DATE(1970,1,1)+(-5/24)</f>
        <v>42480.958333333336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4"/>
        <v>0.42725880551301687</v>
      </c>
      <c r="R1719" s="6">
        <f t="shared" si="105"/>
        <v>34.024390243902438</v>
      </c>
      <c r="S1719" s="7" t="str">
        <f t="shared" si="106"/>
        <v>music</v>
      </c>
      <c r="T1719" t="str">
        <f t="shared" si="107"/>
        <v>faith</v>
      </c>
      <c r="U1719">
        <f>YEAR(Table1[[#This Row],[Date Created Conversion]])</f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1">
        <f>(((J1720/60)/60)/24)+DATE(1970,1,1)+(-5/24)</f>
        <v>42460.402187499996</v>
      </c>
      <c r="L1720" s="11">
        <f>(((I1720/60)/60)/24)+DATE(1970,1,1)+(-5/24)</f>
        <v>42503.999305555553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4"/>
        <v>2.142857142857143E-3</v>
      </c>
      <c r="R1720" s="6">
        <f t="shared" si="105"/>
        <v>37.5</v>
      </c>
      <c r="S1720" s="7" t="str">
        <f t="shared" si="106"/>
        <v>music</v>
      </c>
      <c r="T1720" t="str">
        <f t="shared" si="107"/>
        <v>faith</v>
      </c>
      <c r="U1720">
        <f>YEAR(Table1[[#This Row],[Date Created Conversion]])</f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1">
        <f>(((J1721/60)/60)/24)+DATE(1970,1,1)+(-5/24)</f>
        <v>41869.326284722221</v>
      </c>
      <c r="L1721" s="11">
        <f>(((I1721/60)/60)/24)+DATE(1970,1,1)+(-5/24)</f>
        <v>41899.326284722221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4"/>
        <v>8.7500000000000008E-3</v>
      </c>
      <c r="R1721" s="6">
        <f t="shared" si="105"/>
        <v>11.666666666666666</v>
      </c>
      <c r="S1721" s="7" t="str">
        <f t="shared" si="106"/>
        <v>music</v>
      </c>
      <c r="T1721" t="str">
        <f t="shared" si="107"/>
        <v>faith</v>
      </c>
      <c r="U1721">
        <f>YEAR(Table1[[#This Row],[Date Created Conversion]])</f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1">
        <f>(((J1722/60)/60)/24)+DATE(1970,1,1)+(-5/24)</f>
        <v>41922.574895833335</v>
      </c>
      <c r="L1722" s="11">
        <f>(((I1722/60)/60)/24)+DATE(1970,1,1)+(-5/24)</f>
        <v>41952.616562499999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4"/>
        <v>5.6250000000000001E-2</v>
      </c>
      <c r="R1722" s="6">
        <f t="shared" si="105"/>
        <v>28.125</v>
      </c>
      <c r="S1722" s="7" t="str">
        <f t="shared" si="106"/>
        <v>music</v>
      </c>
      <c r="T1722" t="str">
        <f t="shared" si="107"/>
        <v>faith</v>
      </c>
      <c r="U1722">
        <f>YEAR(Table1[[#This Row],[Date Created Conversion]])</f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1">
        <f>(((J1723/60)/60)/24)+DATE(1970,1,1)+(-5/24)</f>
        <v>42319.25304398148</v>
      </c>
      <c r="L1723" s="11">
        <f>(((I1723/60)/60)/24)+DATE(1970,1,1)+(-5/24)</f>
        <v>42349.25304398148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4"/>
        <v>0</v>
      </c>
      <c r="R1723" s="6" t="e">
        <f t="shared" si="105"/>
        <v>#DIV/0!</v>
      </c>
      <c r="S1723" s="7" t="str">
        <f t="shared" si="106"/>
        <v>music</v>
      </c>
      <c r="T1723" t="str">
        <f t="shared" si="107"/>
        <v>faith</v>
      </c>
      <c r="U1723">
        <f>YEAR(Table1[[#This Row],[Date Created Conversion]])</f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1">
        <f>(((J1724/60)/60)/24)+DATE(1970,1,1)+(-5/24)</f>
        <v>42425.752650462957</v>
      </c>
      <c r="L1724" s="11">
        <f>(((I1724/60)/60)/24)+DATE(1970,1,1)+(-5/24)</f>
        <v>42462.798611111109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4"/>
        <v>3.4722222222222224E-4</v>
      </c>
      <c r="R1724" s="6">
        <f t="shared" si="105"/>
        <v>1</v>
      </c>
      <c r="S1724" s="7" t="str">
        <f t="shared" si="106"/>
        <v>music</v>
      </c>
      <c r="T1724" t="str">
        <f t="shared" si="107"/>
        <v>faith</v>
      </c>
      <c r="U1724">
        <f>YEAR(Table1[[#This Row],[Date Created Conversion]])</f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1">
        <f>(((J1725/60)/60)/24)+DATE(1970,1,1)+(-5/24)</f>
        <v>42129.617071759254</v>
      </c>
      <c r="L1725" s="11">
        <f>(((I1725/60)/60)/24)+DATE(1970,1,1)+(-5/24)</f>
        <v>42186.041666666664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4"/>
        <v>6.5000000000000002E-2</v>
      </c>
      <c r="R1725" s="6">
        <f t="shared" si="105"/>
        <v>216.66666666666666</v>
      </c>
      <c r="S1725" s="7" t="str">
        <f t="shared" si="106"/>
        <v>music</v>
      </c>
      <c r="T1725" t="str">
        <f t="shared" si="107"/>
        <v>faith</v>
      </c>
      <c r="U1725">
        <f>YEAR(Table1[[#This Row],[Date Created Conversion]])</f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1">
        <f>(((J1726/60)/60)/24)+DATE(1970,1,1)+(-5/24)</f>
        <v>41912.724097222221</v>
      </c>
      <c r="L1726" s="11">
        <f>(((I1726/60)/60)/24)+DATE(1970,1,1)+(-5/24)</f>
        <v>41942.724097222221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4"/>
        <v>5.8333333333333336E-3</v>
      </c>
      <c r="R1726" s="6">
        <f t="shared" si="105"/>
        <v>8.75</v>
      </c>
      <c r="S1726" s="7" t="str">
        <f t="shared" si="106"/>
        <v>music</v>
      </c>
      <c r="T1726" t="str">
        <f t="shared" si="107"/>
        <v>faith</v>
      </c>
      <c r="U1726">
        <f>YEAR(Table1[[#This Row],[Date Created Conversion]])</f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1">
        <f>(((J1727/60)/60)/24)+DATE(1970,1,1)+(-5/24)</f>
        <v>41845.759826388887</v>
      </c>
      <c r="L1727" s="11">
        <f>(((I1727/60)/60)/24)+DATE(1970,1,1)+(-5/24)</f>
        <v>41875.759826388887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4"/>
        <v>0.10181818181818182</v>
      </c>
      <c r="R1727" s="6">
        <f t="shared" si="105"/>
        <v>62.222222222222221</v>
      </c>
      <c r="S1727" s="7" t="str">
        <f t="shared" si="106"/>
        <v>music</v>
      </c>
      <c r="T1727" t="str">
        <f t="shared" si="107"/>
        <v>faith</v>
      </c>
      <c r="U1727">
        <f>YEAR(Table1[[#This Row],[Date Created Conversion]])</f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1">
        <f>(((J1728/60)/60)/24)+DATE(1970,1,1)+(-5/24)</f>
        <v>41788.711388888885</v>
      </c>
      <c r="L1728" s="11">
        <f>(((I1728/60)/60)/24)+DATE(1970,1,1)+(-5/24)</f>
        <v>41817.711388888885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4"/>
        <v>0.33784615384615385</v>
      </c>
      <c r="R1728" s="6">
        <f t="shared" si="105"/>
        <v>137.25</v>
      </c>
      <c r="S1728" s="7" t="str">
        <f t="shared" si="106"/>
        <v>music</v>
      </c>
      <c r="T1728" t="str">
        <f t="shared" si="107"/>
        <v>faith</v>
      </c>
      <c r="U1728">
        <f>YEAR(Table1[[#This Row],[Date Created Conversion]])</f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1">
        <f>(((J1729/60)/60)/24)+DATE(1970,1,1)+(-5/24)</f>
        <v>42044.719641203708</v>
      </c>
      <c r="L1729" s="11">
        <f>(((I1729/60)/60)/24)+DATE(1970,1,1)+(-5/24)</f>
        <v>42099.249999999993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4"/>
        <v>3.3333333333333332E-4</v>
      </c>
      <c r="R1729" s="6">
        <f t="shared" si="105"/>
        <v>1</v>
      </c>
      <c r="S1729" s="7" t="str">
        <f t="shared" si="106"/>
        <v>music</v>
      </c>
      <c r="T1729" t="str">
        <f t="shared" si="107"/>
        <v>faith</v>
      </c>
      <c r="U1729">
        <f>YEAR(Table1[[#This Row],[Date Created Conversion]])</f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1">
        <f>(((J1730/60)/60)/24)+DATE(1970,1,1)+(-5/24)</f>
        <v>42268.417523148142</v>
      </c>
      <c r="L1730" s="11">
        <f>(((I1730/60)/60)/24)+DATE(1970,1,1)+(-5/24)</f>
        <v>42298.417523148142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04"/>
        <v>0.68400000000000005</v>
      </c>
      <c r="R1730" s="6">
        <f t="shared" si="105"/>
        <v>122.14285714285714</v>
      </c>
      <c r="S1730" s="7" t="str">
        <f t="shared" si="106"/>
        <v>music</v>
      </c>
      <c r="T1730" t="str">
        <f t="shared" si="107"/>
        <v>faith</v>
      </c>
      <c r="U1730">
        <f>YEAR(Table1[[#This Row],[Date Created Conversion]])</f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1">
        <f>(((J1731/60)/60)/24)+DATE(1970,1,1)+(-5/24)</f>
        <v>42470.843819444439</v>
      </c>
      <c r="L1731" s="11">
        <f>(((I1731/60)/60)/24)+DATE(1970,1,1)+(-5/24)</f>
        <v>42530.843819444439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08">E1731/D1731</f>
        <v>0</v>
      </c>
      <c r="R1731" s="6" t="e">
        <f t="shared" ref="R1731:R1794" si="109">E1731/N1731</f>
        <v>#DIV/0!</v>
      </c>
      <c r="S1731" s="7" t="str">
        <f t="shared" ref="S1731:S1794" si="110">LEFT(P1731, SEARCH("/",P1731,1)-1)</f>
        <v>music</v>
      </c>
      <c r="T1731" t="str">
        <f t="shared" ref="T1731:T1794" si="111">RIGHT(P1731,LEN(P1731)-SEARCH("/",P1731,1))</f>
        <v>faith</v>
      </c>
      <c r="U1731">
        <f>YEAR(Table1[[#This Row],[Date Created Conversion]])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1">
        <f>(((J1732/60)/60)/24)+DATE(1970,1,1)+(-5/24)</f>
        <v>42271.879432870373</v>
      </c>
      <c r="L1732" s="11">
        <f>(((I1732/60)/60)/24)+DATE(1970,1,1)+(-5/24)</f>
        <v>42301.879432870373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08"/>
        <v>0</v>
      </c>
      <c r="R1732" s="6" t="e">
        <f t="shared" si="109"/>
        <v>#DIV/0!</v>
      </c>
      <c r="S1732" s="7" t="str">
        <f t="shared" si="110"/>
        <v>music</v>
      </c>
      <c r="T1732" t="str">
        <f t="shared" si="111"/>
        <v>faith</v>
      </c>
      <c r="U1732">
        <f>YEAR(Table1[[#This Row],[Date Created Conversion]])</f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1">
        <f>(((J1733/60)/60)/24)+DATE(1970,1,1)+(-5/24)</f>
        <v>42152.698518518511</v>
      </c>
      <c r="L1733" s="11">
        <f>(((I1733/60)/60)/24)+DATE(1970,1,1)+(-5/24)</f>
        <v>42166.416666666664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08"/>
        <v>0</v>
      </c>
      <c r="R1733" s="6" t="e">
        <f t="shared" si="109"/>
        <v>#DIV/0!</v>
      </c>
      <c r="S1733" s="7" t="str">
        <f t="shared" si="110"/>
        <v>music</v>
      </c>
      <c r="T1733" t="str">
        <f t="shared" si="111"/>
        <v>faith</v>
      </c>
      <c r="U1733">
        <f>YEAR(Table1[[#This Row],[Date Created Conversion]])</f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1">
        <f>(((J1734/60)/60)/24)+DATE(1970,1,1)+(-5/24)</f>
        <v>42325.475474537037</v>
      </c>
      <c r="L1734" s="11">
        <f>(((I1734/60)/60)/24)+DATE(1970,1,1)+(-5/24)</f>
        <v>42384.999999999993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08"/>
        <v>0</v>
      </c>
      <c r="R1734" s="6" t="e">
        <f t="shared" si="109"/>
        <v>#DIV/0!</v>
      </c>
      <c r="S1734" s="7" t="str">
        <f t="shared" si="110"/>
        <v>music</v>
      </c>
      <c r="T1734" t="str">
        <f t="shared" si="111"/>
        <v>faith</v>
      </c>
      <c r="U1734">
        <f>YEAR(Table1[[#This Row],[Date Created Conversion]])</f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1">
        <f>(((J1735/60)/60)/24)+DATE(1970,1,1)+(-5/24)</f>
        <v>42614.467291666668</v>
      </c>
      <c r="L1735" s="11">
        <f>(((I1735/60)/60)/24)+DATE(1970,1,1)+(-5/24)</f>
        <v>42626.687499999993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08"/>
        <v>0</v>
      </c>
      <c r="R1735" s="6" t="e">
        <f t="shared" si="109"/>
        <v>#DIV/0!</v>
      </c>
      <c r="S1735" s="7" t="str">
        <f t="shared" si="110"/>
        <v>music</v>
      </c>
      <c r="T1735" t="str">
        <f t="shared" si="111"/>
        <v>faith</v>
      </c>
      <c r="U1735">
        <f>YEAR(Table1[[#This Row],[Date Created Conversion]])</f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1">
        <f>(((J1736/60)/60)/24)+DATE(1970,1,1)+(-5/24)</f>
        <v>42101.828194444439</v>
      </c>
      <c r="L1736" s="11">
        <f>(((I1736/60)/60)/24)+DATE(1970,1,1)+(-5/24)</f>
        <v>42131.828194444439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08"/>
        <v>2.2222222222222223E-4</v>
      </c>
      <c r="R1736" s="6">
        <f t="shared" si="109"/>
        <v>1</v>
      </c>
      <c r="S1736" s="7" t="str">
        <f t="shared" si="110"/>
        <v>music</v>
      </c>
      <c r="T1736" t="str">
        <f t="shared" si="111"/>
        <v>faith</v>
      </c>
      <c r="U1736">
        <f>YEAR(Table1[[#This Row],[Date Created Conversion]])</f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1">
        <f>(((J1737/60)/60)/24)+DATE(1970,1,1)+(-5/24)</f>
        <v>42559.605844907412</v>
      </c>
      <c r="L1737" s="11">
        <f>(((I1737/60)/60)/24)+DATE(1970,1,1)+(-5/24)</f>
        <v>42589.605844907412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08"/>
        <v>0.11</v>
      </c>
      <c r="R1737" s="6">
        <f t="shared" si="109"/>
        <v>55</v>
      </c>
      <c r="S1737" s="7" t="str">
        <f t="shared" si="110"/>
        <v>music</v>
      </c>
      <c r="T1737" t="str">
        <f t="shared" si="111"/>
        <v>faith</v>
      </c>
      <c r="U1737">
        <f>YEAR(Table1[[#This Row],[Date Created Conversion]])</f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1">
        <f>(((J1738/60)/60)/24)+DATE(1970,1,1)+(-5/24)</f>
        <v>42286.65315972222</v>
      </c>
      <c r="L1738" s="11">
        <f>(((I1738/60)/60)/24)+DATE(1970,1,1)+(-5/24)</f>
        <v>42316.694826388884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08"/>
        <v>7.3333333333333332E-3</v>
      </c>
      <c r="R1738" s="6">
        <f t="shared" si="109"/>
        <v>22</v>
      </c>
      <c r="S1738" s="7" t="str">
        <f t="shared" si="110"/>
        <v>music</v>
      </c>
      <c r="T1738" t="str">
        <f t="shared" si="111"/>
        <v>faith</v>
      </c>
      <c r="U1738">
        <f>YEAR(Table1[[#This Row],[Date Created Conversion]])</f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1">
        <f>(((J1739/60)/60)/24)+DATE(1970,1,1)+(-5/24)</f>
        <v>42175.740648148152</v>
      </c>
      <c r="L1739" s="11">
        <f>(((I1739/60)/60)/24)+DATE(1970,1,1)+(-5/24)</f>
        <v>42205.740648148152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08"/>
        <v>0.21249999999999999</v>
      </c>
      <c r="R1739" s="6">
        <f t="shared" si="109"/>
        <v>56.666666666666664</v>
      </c>
      <c r="S1739" s="7" t="str">
        <f t="shared" si="110"/>
        <v>music</v>
      </c>
      <c r="T1739" t="str">
        <f t="shared" si="111"/>
        <v>faith</v>
      </c>
      <c r="U1739">
        <f>YEAR(Table1[[#This Row],[Date Created Conversion]])</f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1">
        <f>(((J1740/60)/60)/24)+DATE(1970,1,1)+(-5/24)</f>
        <v>41884.665995370371</v>
      </c>
      <c r="L1740" s="11">
        <f>(((I1740/60)/60)/24)+DATE(1970,1,1)+(-5/24)</f>
        <v>41914.665995370371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08"/>
        <v>4.0000000000000001E-3</v>
      </c>
      <c r="R1740" s="6">
        <f t="shared" si="109"/>
        <v>20</v>
      </c>
      <c r="S1740" s="7" t="str">
        <f t="shared" si="110"/>
        <v>music</v>
      </c>
      <c r="T1740" t="str">
        <f t="shared" si="111"/>
        <v>faith</v>
      </c>
      <c r="U1740">
        <f>YEAR(Table1[[#This Row],[Date Created Conversion]])</f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1">
        <f>(((J1741/60)/60)/24)+DATE(1970,1,1)+(-5/24)</f>
        <v>42435.665879629632</v>
      </c>
      <c r="L1741" s="11">
        <f>(((I1741/60)/60)/24)+DATE(1970,1,1)+(-5/24)</f>
        <v>42494.624212962961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08"/>
        <v>1E-3</v>
      </c>
      <c r="R1741" s="6">
        <f t="shared" si="109"/>
        <v>1</v>
      </c>
      <c r="S1741" s="7" t="str">
        <f t="shared" si="110"/>
        <v>music</v>
      </c>
      <c r="T1741" t="str">
        <f t="shared" si="111"/>
        <v>faith</v>
      </c>
      <c r="U1741">
        <f>YEAR(Table1[[#This Row],[Date Created Conversion]])</f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1">
        <f>(((J1742/60)/60)/24)+DATE(1970,1,1)+(-5/24)</f>
        <v>42171.60905092593</v>
      </c>
      <c r="L1742" s="11">
        <f>(((I1742/60)/60)/24)+DATE(1970,1,1)+(-5/24)</f>
        <v>42201.60905092593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08"/>
        <v>0</v>
      </c>
      <c r="R1742" s="6" t="e">
        <f t="shared" si="109"/>
        <v>#DIV/0!</v>
      </c>
      <c r="S1742" s="7" t="str">
        <f t="shared" si="110"/>
        <v>music</v>
      </c>
      <c r="T1742" t="str">
        <f t="shared" si="111"/>
        <v>faith</v>
      </c>
      <c r="U1742">
        <f>YEAR(Table1[[#This Row],[Date Created Conversion]])</f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1">
        <f>(((J1743/60)/60)/24)+DATE(1970,1,1)+(-5/24)</f>
        <v>42120.419803240737</v>
      </c>
      <c r="L1743" s="11">
        <f>(((I1743/60)/60)/24)+DATE(1970,1,1)+(-5/24)</f>
        <v>42165.419803240737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08"/>
        <v>1.1083333333333334</v>
      </c>
      <c r="R1743" s="6">
        <f t="shared" si="109"/>
        <v>25.576923076923077</v>
      </c>
      <c r="S1743" s="7" t="str">
        <f t="shared" si="110"/>
        <v>photography</v>
      </c>
      <c r="T1743" t="str">
        <f t="shared" si="111"/>
        <v>photobooks</v>
      </c>
      <c r="U1743">
        <f>YEAR(Table1[[#This Row],[Date Created Conversion]])</f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1">
        <f>(((J1744/60)/60)/24)+DATE(1970,1,1)+(-5/24)</f>
        <v>42710.668634259251</v>
      </c>
      <c r="L1744" s="11">
        <f>(((I1744/60)/60)/24)+DATE(1970,1,1)+(-5/24)</f>
        <v>42742.666666666664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08"/>
        <v>1.0874999999999999</v>
      </c>
      <c r="R1744" s="6">
        <f t="shared" si="109"/>
        <v>63.970588235294116</v>
      </c>
      <c r="S1744" s="7" t="str">
        <f t="shared" si="110"/>
        <v>photography</v>
      </c>
      <c r="T1744" t="str">
        <f t="shared" si="111"/>
        <v>photobooks</v>
      </c>
      <c r="U1744">
        <f>YEAR(Table1[[#This Row],[Date Created Conversion]])</f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1">
        <f>(((J1745/60)/60)/24)+DATE(1970,1,1)+(-5/24)</f>
        <v>42586.717303240737</v>
      </c>
      <c r="L1745" s="11">
        <f>(((I1745/60)/60)/24)+DATE(1970,1,1)+(-5/24)</f>
        <v>42608.957638888889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08"/>
        <v>1.0041666666666667</v>
      </c>
      <c r="R1745" s="6">
        <f t="shared" si="109"/>
        <v>89.925373134328353</v>
      </c>
      <c r="S1745" s="7" t="str">
        <f t="shared" si="110"/>
        <v>photography</v>
      </c>
      <c r="T1745" t="str">
        <f t="shared" si="111"/>
        <v>photobooks</v>
      </c>
      <c r="U1745">
        <f>YEAR(Table1[[#This Row],[Date Created Conversion]])</f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1">
        <f>(((J1746/60)/60)/24)+DATE(1970,1,1)+(-5/24)</f>
        <v>42026.396724537037</v>
      </c>
      <c r="L1746" s="11">
        <f>(((I1746/60)/60)/24)+DATE(1970,1,1)+(-5/24)</f>
        <v>42071.355057870365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08"/>
        <v>1.1845454545454546</v>
      </c>
      <c r="R1746" s="6">
        <f t="shared" si="109"/>
        <v>93.071428571428569</v>
      </c>
      <c r="S1746" s="7" t="str">
        <f t="shared" si="110"/>
        <v>photography</v>
      </c>
      <c r="T1746" t="str">
        <f t="shared" si="111"/>
        <v>photobooks</v>
      </c>
      <c r="U1746">
        <f>YEAR(Table1[[#This Row],[Date Created Conversion]])</f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1">
        <f>(((J1747/60)/60)/24)+DATE(1970,1,1)+(-5/24)</f>
        <v>42690.051365740735</v>
      </c>
      <c r="L1747" s="11">
        <f>(((I1747/60)/60)/24)+DATE(1970,1,1)+(-5/24)</f>
        <v>42725.874999999993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08"/>
        <v>1.1401428571428571</v>
      </c>
      <c r="R1747" s="6">
        <f t="shared" si="109"/>
        <v>89.674157303370791</v>
      </c>
      <c r="S1747" s="7" t="str">
        <f t="shared" si="110"/>
        <v>photography</v>
      </c>
      <c r="T1747" t="str">
        <f t="shared" si="111"/>
        <v>photobooks</v>
      </c>
      <c r="U1747">
        <f>YEAR(Table1[[#This Row],[Date Created Conversion]])</f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1">
        <f>(((J1748/60)/60)/24)+DATE(1970,1,1)+(-5/24)</f>
        <v>42667.968368055554</v>
      </c>
      <c r="L1748" s="11">
        <f>(((I1748/60)/60)/24)+DATE(1970,1,1)+(-5/24)</f>
        <v>42697.874999999993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08"/>
        <v>1.4810000000000001</v>
      </c>
      <c r="R1748" s="6">
        <f t="shared" si="109"/>
        <v>207.61682242990653</v>
      </c>
      <c r="S1748" s="7" t="str">
        <f t="shared" si="110"/>
        <v>photography</v>
      </c>
      <c r="T1748" t="str">
        <f t="shared" si="111"/>
        <v>photobooks</v>
      </c>
      <c r="U1748">
        <f>YEAR(Table1[[#This Row],[Date Created Conversion]])</f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1">
        <f>(((J1749/60)/60)/24)+DATE(1970,1,1)+(-5/24)</f>
        <v>42292.227199074077</v>
      </c>
      <c r="L1749" s="11">
        <f>(((I1749/60)/60)/24)+DATE(1970,1,1)+(-5/24)</f>
        <v>42321.416666666664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08"/>
        <v>1.0495555555555556</v>
      </c>
      <c r="R1749" s="6">
        <f t="shared" si="109"/>
        <v>59.408805031446541</v>
      </c>
      <c r="S1749" s="7" t="str">
        <f t="shared" si="110"/>
        <v>photography</v>
      </c>
      <c r="T1749" t="str">
        <f t="shared" si="111"/>
        <v>photobooks</v>
      </c>
      <c r="U1749">
        <f>YEAR(Table1[[#This Row],[Date Created Conversion]])</f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1">
        <f>(((J1750/60)/60)/24)+DATE(1970,1,1)+(-5/24)</f>
        <v>42219.742395833331</v>
      </c>
      <c r="L1750" s="11">
        <f>(((I1750/60)/60)/24)+DATE(1970,1,1)+(-5/24)</f>
        <v>42249.742395833331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08"/>
        <v>1.29948</v>
      </c>
      <c r="R1750" s="6">
        <f t="shared" si="109"/>
        <v>358.97237569060775</v>
      </c>
      <c r="S1750" s="7" t="str">
        <f t="shared" si="110"/>
        <v>photography</v>
      </c>
      <c r="T1750" t="str">
        <f t="shared" si="111"/>
        <v>photobooks</v>
      </c>
      <c r="U1750">
        <f>YEAR(Table1[[#This Row],[Date Created Conversion]])</f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1">
        <f>(((J1751/60)/60)/24)+DATE(1970,1,1)+(-5/24)</f>
        <v>42758.767604166664</v>
      </c>
      <c r="L1751" s="11">
        <f>(((I1751/60)/60)/24)+DATE(1970,1,1)+(-5/24)</f>
        <v>42795.583333333336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08"/>
        <v>1.2348756218905472</v>
      </c>
      <c r="R1751" s="6">
        <f t="shared" si="109"/>
        <v>94.736641221374043</v>
      </c>
      <c r="S1751" s="7" t="str">
        <f t="shared" si="110"/>
        <v>photography</v>
      </c>
      <c r="T1751" t="str">
        <f t="shared" si="111"/>
        <v>photobooks</v>
      </c>
      <c r="U1751">
        <f>YEAR(Table1[[#This Row],[Date Created Conversion]])</f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1">
        <f>(((J1752/60)/60)/24)+DATE(1970,1,1)+(-5/24)</f>
        <v>42454.628518518519</v>
      </c>
      <c r="L1752" s="11">
        <f>(((I1752/60)/60)/24)+DATE(1970,1,1)+(-5/24)</f>
        <v>42479.628518518519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08"/>
        <v>2.0162</v>
      </c>
      <c r="R1752" s="6">
        <f t="shared" si="109"/>
        <v>80.647999999999996</v>
      </c>
      <c r="S1752" s="7" t="str">
        <f t="shared" si="110"/>
        <v>photography</v>
      </c>
      <c r="T1752" t="str">
        <f t="shared" si="111"/>
        <v>photobooks</v>
      </c>
      <c r="U1752">
        <f>YEAR(Table1[[#This Row],[Date Created Conversion]])</f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1">
        <f>(((J1753/60)/60)/24)+DATE(1970,1,1)+(-5/24)</f>
        <v>42052.573182870365</v>
      </c>
      <c r="L1753" s="11">
        <f>(((I1753/60)/60)/24)+DATE(1970,1,1)+(-5/24)</f>
        <v>42082.5315162037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08"/>
        <v>1.0289999999999999</v>
      </c>
      <c r="R1753" s="6">
        <f t="shared" si="109"/>
        <v>168.68852459016392</v>
      </c>
      <c r="S1753" s="7" t="str">
        <f t="shared" si="110"/>
        <v>photography</v>
      </c>
      <c r="T1753" t="str">
        <f t="shared" si="111"/>
        <v>photobooks</v>
      </c>
      <c r="U1753">
        <f>YEAR(Table1[[#This Row],[Date Created Conversion]])</f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1">
        <f>(((J1754/60)/60)/24)+DATE(1970,1,1)+(-5/24)</f>
        <v>42627.044930555552</v>
      </c>
      <c r="L1754" s="11">
        <f>(((I1754/60)/60)/24)+DATE(1970,1,1)+(-5/24)</f>
        <v>42657.044930555552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08"/>
        <v>2.6016666666666666</v>
      </c>
      <c r="R1754" s="6">
        <f t="shared" si="109"/>
        <v>34.68888888888889</v>
      </c>
      <c r="S1754" s="7" t="str">
        <f t="shared" si="110"/>
        <v>photography</v>
      </c>
      <c r="T1754" t="str">
        <f t="shared" si="111"/>
        <v>photobooks</v>
      </c>
      <c r="U1754">
        <f>YEAR(Table1[[#This Row],[Date Created Conversion]])</f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1">
        <f>(((J1755/60)/60)/24)+DATE(1970,1,1)+(-5/24)</f>
        <v>42420.541296296295</v>
      </c>
      <c r="L1755" s="11">
        <f>(((I1755/60)/60)/24)+DATE(1970,1,1)+(-5/24)</f>
        <v>42450.499629629623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08"/>
        <v>1.08</v>
      </c>
      <c r="R1755" s="6">
        <f t="shared" si="109"/>
        <v>462.85714285714283</v>
      </c>
      <c r="S1755" s="7" t="str">
        <f t="shared" si="110"/>
        <v>photography</v>
      </c>
      <c r="T1755" t="str">
        <f t="shared" si="111"/>
        <v>photobooks</v>
      </c>
      <c r="U1755">
        <f>YEAR(Table1[[#This Row],[Date Created Conversion]])</f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1">
        <f>(((J1756/60)/60)/24)+DATE(1970,1,1)+(-5/24)</f>
        <v>42067.668437499997</v>
      </c>
      <c r="L1756" s="11">
        <f>(((I1756/60)/60)/24)+DATE(1970,1,1)+(-5/24)</f>
        <v>42097.626770833333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08"/>
        <v>1.1052941176470588</v>
      </c>
      <c r="R1756" s="6">
        <f t="shared" si="109"/>
        <v>104.38888888888889</v>
      </c>
      <c r="S1756" s="7" t="str">
        <f t="shared" si="110"/>
        <v>photography</v>
      </c>
      <c r="T1756" t="str">
        <f t="shared" si="111"/>
        <v>photobooks</v>
      </c>
      <c r="U1756">
        <f>YEAR(Table1[[#This Row],[Date Created Conversion]])</f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1">
        <f>(((J1757/60)/60)/24)+DATE(1970,1,1)+(-5/24)</f>
        <v>42252.580567129626</v>
      </c>
      <c r="L1757" s="11">
        <f>(((I1757/60)/60)/24)+DATE(1970,1,1)+(-5/24)</f>
        <v>42282.580567129626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08"/>
        <v>1.2</v>
      </c>
      <c r="R1757" s="6">
        <f t="shared" si="109"/>
        <v>7.5</v>
      </c>
      <c r="S1757" s="7" t="str">
        <f t="shared" si="110"/>
        <v>photography</v>
      </c>
      <c r="T1757" t="str">
        <f t="shared" si="111"/>
        <v>photobooks</v>
      </c>
      <c r="U1757">
        <f>YEAR(Table1[[#This Row],[Date Created Conversion]])</f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1">
        <f>(((J1758/60)/60)/24)+DATE(1970,1,1)+(-5/24)</f>
        <v>42570.959131944437</v>
      </c>
      <c r="L1758" s="11">
        <f>(((I1758/60)/60)/24)+DATE(1970,1,1)+(-5/24)</f>
        <v>42610.959131944437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08"/>
        <v>1.0282909090909091</v>
      </c>
      <c r="R1758" s="6">
        <f t="shared" si="109"/>
        <v>47.13</v>
      </c>
      <c r="S1758" s="7" t="str">
        <f t="shared" si="110"/>
        <v>photography</v>
      </c>
      <c r="T1758" t="str">
        <f t="shared" si="111"/>
        <v>photobooks</v>
      </c>
      <c r="U1758">
        <f>YEAR(Table1[[#This Row],[Date Created Conversion]])</f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1">
        <f>(((J1759/60)/60)/24)+DATE(1970,1,1)+(-5/24)</f>
        <v>42733.619016203702</v>
      </c>
      <c r="L1759" s="11">
        <f>(((I1759/60)/60)/24)+DATE(1970,1,1)+(-5/24)</f>
        <v>42763.603472222218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08"/>
        <v>1.1599999999999999</v>
      </c>
      <c r="R1759" s="6">
        <f t="shared" si="109"/>
        <v>414.28571428571428</v>
      </c>
      <c r="S1759" s="7" t="str">
        <f t="shared" si="110"/>
        <v>photography</v>
      </c>
      <c r="T1759" t="str">
        <f t="shared" si="111"/>
        <v>photobooks</v>
      </c>
      <c r="U1759">
        <f>YEAR(Table1[[#This Row],[Date Created Conversion]])</f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1">
        <f>(((J1760/60)/60)/24)+DATE(1970,1,1)+(-5/24)</f>
        <v>42505.74759259259</v>
      </c>
      <c r="L1760" s="11">
        <f>(((I1760/60)/60)/24)+DATE(1970,1,1)+(-5/24)</f>
        <v>42565.74759259259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08"/>
        <v>1.147</v>
      </c>
      <c r="R1760" s="6">
        <f t="shared" si="109"/>
        <v>42.481481481481481</v>
      </c>
      <c r="S1760" s="7" t="str">
        <f t="shared" si="110"/>
        <v>photography</v>
      </c>
      <c r="T1760" t="str">
        <f t="shared" si="111"/>
        <v>photobooks</v>
      </c>
      <c r="U1760">
        <f>YEAR(Table1[[#This Row],[Date Created Conversion]])</f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1">
        <f>(((J1761/60)/60)/24)+DATE(1970,1,1)+(-5/24)</f>
        <v>42068.620706018519</v>
      </c>
      <c r="L1761" s="11">
        <f>(((I1761/60)/60)/24)+DATE(1970,1,1)+(-5/24)</f>
        <v>42088.579039351847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08"/>
        <v>1.0660000000000001</v>
      </c>
      <c r="R1761" s="6">
        <f t="shared" si="109"/>
        <v>108.77551020408163</v>
      </c>
      <c r="S1761" s="7" t="str">
        <f t="shared" si="110"/>
        <v>photography</v>
      </c>
      <c r="T1761" t="str">
        <f t="shared" si="111"/>
        <v>photobooks</v>
      </c>
      <c r="U1761">
        <f>YEAR(Table1[[#This Row],[Date Created Conversion]])</f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1">
        <f>(((J1762/60)/60)/24)+DATE(1970,1,1)+(-5/24)</f>
        <v>42405.464270833334</v>
      </c>
      <c r="L1762" s="11">
        <f>(((I1762/60)/60)/24)+DATE(1970,1,1)+(-5/24)</f>
        <v>42425.464270833334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08"/>
        <v>1.6544000000000001</v>
      </c>
      <c r="R1762" s="6">
        <f t="shared" si="109"/>
        <v>81.098039215686271</v>
      </c>
      <c r="S1762" s="7" t="str">
        <f t="shared" si="110"/>
        <v>photography</v>
      </c>
      <c r="T1762" t="str">
        <f t="shared" si="111"/>
        <v>photobooks</v>
      </c>
      <c r="U1762">
        <f>YEAR(Table1[[#This Row],[Date Created Conversion]])</f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1">
        <f>(((J1763/60)/60)/24)+DATE(1970,1,1)+(-5/24)</f>
        <v>42209.359490740739</v>
      </c>
      <c r="L1763" s="11">
        <f>(((I1763/60)/60)/24)+DATE(1970,1,1)+(-5/24)</f>
        <v>42259.359490740739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08"/>
        <v>1.55</v>
      </c>
      <c r="R1763" s="6">
        <f t="shared" si="109"/>
        <v>51.666666666666664</v>
      </c>
      <c r="S1763" s="7" t="str">
        <f t="shared" si="110"/>
        <v>photography</v>
      </c>
      <c r="T1763" t="str">
        <f t="shared" si="111"/>
        <v>photobooks</v>
      </c>
      <c r="U1763">
        <f>YEAR(Table1[[#This Row],[Date Created Conversion]])</f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1">
        <f>(((J1764/60)/60)/24)+DATE(1970,1,1)+(-5/24)</f>
        <v>42410.773668981477</v>
      </c>
      <c r="L1764" s="11">
        <f>(((I1764/60)/60)/24)+DATE(1970,1,1)+(-5/24)</f>
        <v>42440.773668981477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08"/>
        <v>8.85</v>
      </c>
      <c r="R1764" s="6">
        <f t="shared" si="109"/>
        <v>35.4</v>
      </c>
      <c r="S1764" s="7" t="str">
        <f t="shared" si="110"/>
        <v>photography</v>
      </c>
      <c r="T1764" t="str">
        <f t="shared" si="111"/>
        <v>photobooks</v>
      </c>
      <c r="U1764">
        <f>YEAR(Table1[[#This Row],[Date Created Conversion]])</f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1">
        <f>(((J1765/60)/60)/24)+DATE(1970,1,1)+(-5/24)</f>
        <v>42636.660185185181</v>
      </c>
      <c r="L1765" s="11">
        <f>(((I1765/60)/60)/24)+DATE(1970,1,1)+(-5/24)</f>
        <v>42666.660185185181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08"/>
        <v>1.0190833333333333</v>
      </c>
      <c r="R1765" s="6">
        <f t="shared" si="109"/>
        <v>103.63559322033899</v>
      </c>
      <c r="S1765" s="7" t="str">
        <f t="shared" si="110"/>
        <v>photography</v>
      </c>
      <c r="T1765" t="str">
        <f t="shared" si="111"/>
        <v>photobooks</v>
      </c>
      <c r="U1765">
        <f>YEAR(Table1[[#This Row],[Date Created Conversion]])</f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1">
        <f>(((J1766/60)/60)/24)+DATE(1970,1,1)+(-5/24)</f>
        <v>41825.27753472222</v>
      </c>
      <c r="L1766" s="11">
        <f>(((I1766/60)/60)/24)+DATE(1970,1,1)+(-5/24)</f>
        <v>41854.27753472222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08"/>
        <v>0.19600000000000001</v>
      </c>
      <c r="R1766" s="6">
        <f t="shared" si="109"/>
        <v>55.282051282051285</v>
      </c>
      <c r="S1766" s="7" t="str">
        <f t="shared" si="110"/>
        <v>photography</v>
      </c>
      <c r="T1766" t="str">
        <f t="shared" si="111"/>
        <v>photobooks</v>
      </c>
      <c r="U1766">
        <f>YEAR(Table1[[#This Row],[Date Created Conversion]])</f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1">
        <f>(((J1767/60)/60)/24)+DATE(1970,1,1)+(-5/24)</f>
        <v>41834.772129629629</v>
      </c>
      <c r="L1767" s="11">
        <f>(((I1767/60)/60)/24)+DATE(1970,1,1)+(-5/24)</f>
        <v>41864.772129629629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08"/>
        <v>0.59467839999999994</v>
      </c>
      <c r="R1767" s="6">
        <f t="shared" si="109"/>
        <v>72.16970873786407</v>
      </c>
      <c r="S1767" s="7" t="str">
        <f t="shared" si="110"/>
        <v>photography</v>
      </c>
      <c r="T1767" t="str">
        <f t="shared" si="111"/>
        <v>photobooks</v>
      </c>
      <c r="U1767">
        <f>YEAR(Table1[[#This Row],[Date Created Conversion]])</f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1">
        <f>(((J1768/60)/60)/24)+DATE(1970,1,1)+(-5/24)</f>
        <v>41855.65148148148</v>
      </c>
      <c r="L1768" s="11">
        <f>(((I1768/60)/60)/24)+DATE(1970,1,1)+(-5/24)</f>
        <v>41876.65148148148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08"/>
        <v>0</v>
      </c>
      <c r="R1768" s="6" t="e">
        <f t="shared" si="109"/>
        <v>#DIV/0!</v>
      </c>
      <c r="S1768" s="7" t="str">
        <f t="shared" si="110"/>
        <v>photography</v>
      </c>
      <c r="T1768" t="str">
        <f t="shared" si="111"/>
        <v>photobooks</v>
      </c>
      <c r="U1768">
        <f>YEAR(Table1[[#This Row],[Date Created Conversion]])</f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1">
        <f>(((J1769/60)/60)/24)+DATE(1970,1,1)+(-5/24)</f>
        <v>41824.450046296297</v>
      </c>
      <c r="L1769" s="11">
        <f>(((I1769/60)/60)/24)+DATE(1970,1,1)+(-5/24)</f>
        <v>41854.450046296297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08"/>
        <v>0.4572</v>
      </c>
      <c r="R1769" s="6">
        <f t="shared" si="109"/>
        <v>58.615384615384613</v>
      </c>
      <c r="S1769" s="7" t="str">
        <f t="shared" si="110"/>
        <v>photography</v>
      </c>
      <c r="T1769" t="str">
        <f t="shared" si="111"/>
        <v>photobooks</v>
      </c>
      <c r="U1769">
        <f>YEAR(Table1[[#This Row],[Date Created Conversion]])</f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1">
        <f>(((J1770/60)/60)/24)+DATE(1970,1,1)+(-5/24)</f>
        <v>41849.352361111109</v>
      </c>
      <c r="L1770" s="11">
        <f>(((I1770/60)/60)/24)+DATE(1970,1,1)+(-5/24)</f>
        <v>41909.352361111109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08"/>
        <v>3.7400000000000003E-2</v>
      </c>
      <c r="R1770" s="6">
        <f t="shared" si="109"/>
        <v>12.466666666666667</v>
      </c>
      <c r="S1770" s="7" t="str">
        <f t="shared" si="110"/>
        <v>photography</v>
      </c>
      <c r="T1770" t="str">
        <f t="shared" si="111"/>
        <v>photobooks</v>
      </c>
      <c r="U1770">
        <f>YEAR(Table1[[#This Row],[Date Created Conversion]])</f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1">
        <f>(((J1771/60)/60)/24)+DATE(1970,1,1)+(-5/24)</f>
        <v>41987.610636574071</v>
      </c>
      <c r="L1771" s="11">
        <f>(((I1771/60)/60)/24)+DATE(1970,1,1)+(-5/24)</f>
        <v>42017.610636574071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08"/>
        <v>2.7025E-2</v>
      </c>
      <c r="R1771" s="6">
        <f t="shared" si="109"/>
        <v>49.136363636363633</v>
      </c>
      <c r="S1771" s="7" t="str">
        <f t="shared" si="110"/>
        <v>photography</v>
      </c>
      <c r="T1771" t="str">
        <f t="shared" si="111"/>
        <v>photobooks</v>
      </c>
      <c r="U1771">
        <f>YEAR(Table1[[#This Row],[Date Created Conversion]])</f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1">
        <f>(((J1772/60)/60)/24)+DATE(1970,1,1)+(-5/24)</f>
        <v>41891.571689814817</v>
      </c>
      <c r="L1772" s="11">
        <f>(((I1772/60)/60)/24)+DATE(1970,1,1)+(-5/24)</f>
        <v>41926.571689814817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08"/>
        <v>0.56514285714285717</v>
      </c>
      <c r="R1772" s="6">
        <f t="shared" si="109"/>
        <v>150.5</v>
      </c>
      <c r="S1772" s="7" t="str">
        <f t="shared" si="110"/>
        <v>photography</v>
      </c>
      <c r="T1772" t="str">
        <f t="shared" si="111"/>
        <v>photobooks</v>
      </c>
      <c r="U1772">
        <f>YEAR(Table1[[#This Row],[Date Created Conversion]])</f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1">
        <f>(((J1773/60)/60)/24)+DATE(1970,1,1)+(-5/24)</f>
        <v>41905.771296296298</v>
      </c>
      <c r="L1773" s="11">
        <f>(((I1773/60)/60)/24)+DATE(1970,1,1)+(-5/24)</f>
        <v>41935.771296296298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08"/>
        <v>0.21309523809523809</v>
      </c>
      <c r="R1773" s="6">
        <f t="shared" si="109"/>
        <v>35.799999999999997</v>
      </c>
      <c r="S1773" s="7" t="str">
        <f t="shared" si="110"/>
        <v>photography</v>
      </c>
      <c r="T1773" t="str">
        <f t="shared" si="111"/>
        <v>photobooks</v>
      </c>
      <c r="U1773">
        <f>YEAR(Table1[[#This Row],[Date Created Conversion]])</f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1">
        <f>(((J1774/60)/60)/24)+DATE(1970,1,1)+(-5/24)</f>
        <v>41766.509675925925</v>
      </c>
      <c r="L1774" s="11">
        <f>(((I1774/60)/60)/24)+DATE(1970,1,1)+(-5/24)</f>
        <v>41826.509675925925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08"/>
        <v>0.156</v>
      </c>
      <c r="R1774" s="6">
        <f t="shared" si="109"/>
        <v>45.157894736842103</v>
      </c>
      <c r="S1774" s="7" t="str">
        <f t="shared" si="110"/>
        <v>photography</v>
      </c>
      <c r="T1774" t="str">
        <f t="shared" si="111"/>
        <v>photobooks</v>
      </c>
      <c r="U1774">
        <f>YEAR(Table1[[#This Row],[Date Created Conversion]])</f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1">
        <f>(((J1775/60)/60)/24)+DATE(1970,1,1)+(-5/24)</f>
        <v>41978.552060185182</v>
      </c>
      <c r="L1775" s="11">
        <f>(((I1775/60)/60)/24)+DATE(1970,1,1)+(-5/24)</f>
        <v>42023.552060185182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08"/>
        <v>6.2566666666666673E-2</v>
      </c>
      <c r="R1775" s="6">
        <f t="shared" si="109"/>
        <v>98.78947368421052</v>
      </c>
      <c r="S1775" s="7" t="str">
        <f t="shared" si="110"/>
        <v>photography</v>
      </c>
      <c r="T1775" t="str">
        <f t="shared" si="111"/>
        <v>photobooks</v>
      </c>
      <c r="U1775">
        <f>YEAR(Table1[[#This Row],[Date Created Conversion]])</f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1">
        <f>(((J1776/60)/60)/24)+DATE(1970,1,1)+(-5/24)</f>
        <v>41930.010324074072</v>
      </c>
      <c r="L1776" s="11">
        <f>(((I1776/60)/60)/24)+DATE(1970,1,1)+(-5/24)</f>
        <v>41972.415972222218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08"/>
        <v>0.4592</v>
      </c>
      <c r="R1776" s="6">
        <f t="shared" si="109"/>
        <v>88.307692307692307</v>
      </c>
      <c r="S1776" s="7" t="str">
        <f t="shared" si="110"/>
        <v>photography</v>
      </c>
      <c r="T1776" t="str">
        <f t="shared" si="111"/>
        <v>photobooks</v>
      </c>
      <c r="U1776">
        <f>YEAR(Table1[[#This Row],[Date Created Conversion]])</f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1">
        <f>(((J1777/60)/60)/24)+DATE(1970,1,1)+(-5/24)</f>
        <v>41891.768055555556</v>
      </c>
      <c r="L1777" s="11">
        <f>(((I1777/60)/60)/24)+DATE(1970,1,1)+(-5/24)</f>
        <v>41936.768055555556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08"/>
        <v>0.65101538461538466</v>
      </c>
      <c r="R1777" s="6">
        <f t="shared" si="109"/>
        <v>170.62903225806451</v>
      </c>
      <c r="S1777" s="7" t="str">
        <f t="shared" si="110"/>
        <v>photography</v>
      </c>
      <c r="T1777" t="str">
        <f t="shared" si="111"/>
        <v>photobooks</v>
      </c>
      <c r="U1777">
        <f>YEAR(Table1[[#This Row],[Date Created Conversion]])</f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1">
        <f>(((J1778/60)/60)/24)+DATE(1970,1,1)+(-5/24)</f>
        <v>41905.748506944445</v>
      </c>
      <c r="L1778" s="11">
        <f>(((I1778/60)/60)/24)+DATE(1970,1,1)+(-5/24)</f>
        <v>41941.748506944445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08"/>
        <v>6.7000000000000004E-2</v>
      </c>
      <c r="R1778" s="6">
        <f t="shared" si="109"/>
        <v>83.75</v>
      </c>
      <c r="S1778" s="7" t="str">
        <f t="shared" si="110"/>
        <v>photography</v>
      </c>
      <c r="T1778" t="str">
        <f t="shared" si="111"/>
        <v>photobooks</v>
      </c>
      <c r="U1778">
        <f>YEAR(Table1[[#This Row],[Date Created Conversion]])</f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1">
        <f>(((J1779/60)/60)/24)+DATE(1970,1,1)+(-5/24)</f>
        <v>42025.14876157407</v>
      </c>
      <c r="L1779" s="11">
        <f>(((I1779/60)/60)/24)+DATE(1970,1,1)+(-5/24)</f>
        <v>42055.14876157407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08"/>
        <v>0.135625</v>
      </c>
      <c r="R1779" s="6">
        <f t="shared" si="109"/>
        <v>65.099999999999994</v>
      </c>
      <c r="S1779" s="7" t="str">
        <f t="shared" si="110"/>
        <v>photography</v>
      </c>
      <c r="T1779" t="str">
        <f t="shared" si="111"/>
        <v>photobooks</v>
      </c>
      <c r="U1779">
        <f>YEAR(Table1[[#This Row],[Date Created Conversion]])</f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1">
        <f>(((J1780/60)/60)/24)+DATE(1970,1,1)+(-5/24)</f>
        <v>42045.655034722215</v>
      </c>
      <c r="L1780" s="11">
        <f>(((I1780/60)/60)/24)+DATE(1970,1,1)+(-5/24)</f>
        <v>42090.613368055558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08"/>
        <v>1.9900000000000001E-2</v>
      </c>
      <c r="R1780" s="6">
        <f t="shared" si="109"/>
        <v>66.333333333333329</v>
      </c>
      <c r="S1780" s="7" t="str">
        <f t="shared" si="110"/>
        <v>photography</v>
      </c>
      <c r="T1780" t="str">
        <f t="shared" si="111"/>
        <v>photobooks</v>
      </c>
      <c r="U1780">
        <f>YEAR(Table1[[#This Row],[Date Created Conversion]])</f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1">
        <f>(((J1781/60)/60)/24)+DATE(1970,1,1)+(-5/24)</f>
        <v>42585.483564814807</v>
      </c>
      <c r="L1781" s="11">
        <f>(((I1781/60)/60)/24)+DATE(1970,1,1)+(-5/24)</f>
        <v>42615.483564814807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08"/>
        <v>0.36236363636363639</v>
      </c>
      <c r="R1781" s="6">
        <f t="shared" si="109"/>
        <v>104.89473684210526</v>
      </c>
      <c r="S1781" s="7" t="str">
        <f t="shared" si="110"/>
        <v>photography</v>
      </c>
      <c r="T1781" t="str">
        <f t="shared" si="111"/>
        <v>photobooks</v>
      </c>
      <c r="U1781">
        <f>YEAR(Table1[[#This Row],[Date Created Conversion]])</f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1">
        <f>(((J1782/60)/60)/24)+DATE(1970,1,1)+(-5/24)</f>
        <v>42493.392476851855</v>
      </c>
      <c r="L1782" s="11">
        <f>(((I1782/60)/60)/24)+DATE(1970,1,1)+(-5/24)</f>
        <v>42553.392476851855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08"/>
        <v>0.39743333333333336</v>
      </c>
      <c r="R1782" s="6">
        <f t="shared" si="109"/>
        <v>78.440789473684205</v>
      </c>
      <c r="S1782" s="7" t="str">
        <f t="shared" si="110"/>
        <v>photography</v>
      </c>
      <c r="T1782" t="str">
        <f t="shared" si="111"/>
        <v>photobooks</v>
      </c>
      <c r="U1782">
        <f>YEAR(Table1[[#This Row],[Date Created Conversion]])</f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1">
        <f>(((J1783/60)/60)/24)+DATE(1970,1,1)+(-5/24)</f>
        <v>42597.409085648142</v>
      </c>
      <c r="L1783" s="11">
        <f>(((I1783/60)/60)/24)+DATE(1970,1,1)+(-5/24)</f>
        <v>42628.409085648142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08"/>
        <v>0.25763636363636366</v>
      </c>
      <c r="R1783" s="6">
        <f t="shared" si="109"/>
        <v>59.041666666666664</v>
      </c>
      <c r="S1783" s="7" t="str">
        <f t="shared" si="110"/>
        <v>photography</v>
      </c>
      <c r="T1783" t="str">
        <f t="shared" si="111"/>
        <v>photobooks</v>
      </c>
      <c r="U1783">
        <f>YEAR(Table1[[#This Row],[Date Created Conversion]])</f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1">
        <f>(((J1784/60)/60)/24)+DATE(1970,1,1)+(-5/24)</f>
        <v>42388.366770833331</v>
      </c>
      <c r="L1784" s="11">
        <f>(((I1784/60)/60)/24)+DATE(1970,1,1)+(-5/24)</f>
        <v>42421.366770833331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08"/>
        <v>0.15491428571428573</v>
      </c>
      <c r="R1784" s="6">
        <f t="shared" si="109"/>
        <v>71.34210526315789</v>
      </c>
      <c r="S1784" s="7" t="str">
        <f t="shared" si="110"/>
        <v>photography</v>
      </c>
      <c r="T1784" t="str">
        <f t="shared" si="111"/>
        <v>photobooks</v>
      </c>
      <c r="U1784">
        <f>YEAR(Table1[[#This Row],[Date Created Conversion]])</f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1">
        <f>(((J1785/60)/60)/24)+DATE(1970,1,1)+(-5/24)</f>
        <v>42115.741643518515</v>
      </c>
      <c r="L1785" s="11">
        <f>(((I1785/60)/60)/24)+DATE(1970,1,1)+(-5/24)</f>
        <v>42145.741643518515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08"/>
        <v>0.236925</v>
      </c>
      <c r="R1785" s="6">
        <f t="shared" si="109"/>
        <v>51.227027027027027</v>
      </c>
      <c r="S1785" s="7" t="str">
        <f t="shared" si="110"/>
        <v>photography</v>
      </c>
      <c r="T1785" t="str">
        <f t="shared" si="111"/>
        <v>photobooks</v>
      </c>
      <c r="U1785">
        <f>YEAR(Table1[[#This Row],[Date Created Conversion]])</f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1">
        <f>(((J1786/60)/60)/24)+DATE(1970,1,1)+(-5/24)</f>
        <v>42003.447222222218</v>
      </c>
      <c r="L1786" s="11">
        <f>(((I1786/60)/60)/24)+DATE(1970,1,1)+(-5/24)</f>
        <v>42034.934027777774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08"/>
        <v>0.39760000000000001</v>
      </c>
      <c r="R1786" s="6">
        <f t="shared" si="109"/>
        <v>60.242424242424242</v>
      </c>
      <c r="S1786" s="7" t="str">
        <f t="shared" si="110"/>
        <v>photography</v>
      </c>
      <c r="T1786" t="str">
        <f t="shared" si="111"/>
        <v>photobooks</v>
      </c>
      <c r="U1786">
        <f>YEAR(Table1[[#This Row],[Date Created Conversion]])</f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1">
        <f>(((J1787/60)/60)/24)+DATE(1970,1,1)+(-5/24)</f>
        <v>41896.926562499997</v>
      </c>
      <c r="L1787" s="11">
        <f>(((I1787/60)/60)/24)+DATE(1970,1,1)+(-5/24)</f>
        <v>41927.791666666664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08"/>
        <v>0.20220833333333332</v>
      </c>
      <c r="R1787" s="6">
        <f t="shared" si="109"/>
        <v>44.935185185185183</v>
      </c>
      <c r="S1787" s="7" t="str">
        <f t="shared" si="110"/>
        <v>photography</v>
      </c>
      <c r="T1787" t="str">
        <f t="shared" si="111"/>
        <v>photobooks</v>
      </c>
      <c r="U1787">
        <f>YEAR(Table1[[#This Row],[Date Created Conversion]])</f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1">
        <f>(((J1788/60)/60)/24)+DATE(1970,1,1)+(-5/24)</f>
        <v>41958.342326388891</v>
      </c>
      <c r="L1788" s="11">
        <f>(((I1788/60)/60)/24)+DATE(1970,1,1)+(-5/24)</f>
        <v>41988.342326388891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08"/>
        <v>0.47631578947368419</v>
      </c>
      <c r="R1788" s="6">
        <f t="shared" si="109"/>
        <v>31.206896551724139</v>
      </c>
      <c r="S1788" s="7" t="str">
        <f t="shared" si="110"/>
        <v>photography</v>
      </c>
      <c r="T1788" t="str">
        <f t="shared" si="111"/>
        <v>photobooks</v>
      </c>
      <c r="U1788">
        <f>YEAR(Table1[[#This Row],[Date Created Conversion]])</f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1">
        <f>(((J1789/60)/60)/24)+DATE(1970,1,1)+(-5/24)</f>
        <v>42068.447187499994</v>
      </c>
      <c r="L1789" s="11">
        <f>(((I1789/60)/60)/24)+DATE(1970,1,1)+(-5/24)</f>
        <v>42098.40552083333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08"/>
        <v>0.15329999999999999</v>
      </c>
      <c r="R1789" s="6">
        <f t="shared" si="109"/>
        <v>63.875</v>
      </c>
      <c r="S1789" s="7" t="str">
        <f t="shared" si="110"/>
        <v>photography</v>
      </c>
      <c r="T1789" t="str">
        <f t="shared" si="111"/>
        <v>photobooks</v>
      </c>
      <c r="U1789">
        <f>YEAR(Table1[[#This Row],[Date Created Conversion]])</f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1">
        <f>(((J1790/60)/60)/24)+DATE(1970,1,1)+(-5/24)</f>
        <v>41913.740069444444</v>
      </c>
      <c r="L1790" s="11">
        <f>(((I1790/60)/60)/24)+DATE(1970,1,1)+(-5/24)</f>
        <v>41943.740069444444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08"/>
        <v>1.3818181818181818E-2</v>
      </c>
      <c r="R1790" s="6">
        <f t="shared" si="109"/>
        <v>19</v>
      </c>
      <c r="S1790" s="7" t="str">
        <f t="shared" si="110"/>
        <v>photography</v>
      </c>
      <c r="T1790" t="str">
        <f t="shared" si="111"/>
        <v>photobooks</v>
      </c>
      <c r="U1790">
        <f>YEAR(Table1[[#This Row],[Date Created Conversion]])</f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1">
        <f>(((J1791/60)/60)/24)+DATE(1970,1,1)+(-5/24)</f>
        <v>41956.041701388887</v>
      </c>
      <c r="L1791" s="11">
        <f>(((I1791/60)/60)/24)+DATE(1970,1,1)+(-5/24)</f>
        <v>42016.041701388887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08"/>
        <v>5.0000000000000001E-3</v>
      </c>
      <c r="R1791" s="6">
        <f t="shared" si="109"/>
        <v>10</v>
      </c>
      <c r="S1791" s="7" t="str">
        <f t="shared" si="110"/>
        <v>photography</v>
      </c>
      <c r="T1791" t="str">
        <f t="shared" si="111"/>
        <v>photobooks</v>
      </c>
      <c r="U1791">
        <f>YEAR(Table1[[#This Row],[Date Created Conversion]])</f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1">
        <f>(((J1792/60)/60)/24)+DATE(1970,1,1)+(-5/24)</f>
        <v>42010.466180555559</v>
      </c>
      <c r="L1792" s="11">
        <f>(((I1792/60)/60)/24)+DATE(1970,1,1)+(-5/24)</f>
        <v>42040.466180555559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08"/>
        <v>4.9575757575757579E-2</v>
      </c>
      <c r="R1792" s="6">
        <f t="shared" si="109"/>
        <v>109.06666666666666</v>
      </c>
      <c r="S1792" s="7" t="str">
        <f t="shared" si="110"/>
        <v>photography</v>
      </c>
      <c r="T1792" t="str">
        <f t="shared" si="111"/>
        <v>photobooks</v>
      </c>
      <c r="U1792">
        <f>YEAR(Table1[[#This Row],[Date Created Conversion]])</f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1">
        <f>(((J1793/60)/60)/24)+DATE(1970,1,1)+(-5/24)</f>
        <v>41973.532002314816</v>
      </c>
      <c r="L1793" s="11">
        <f>(((I1793/60)/60)/24)+DATE(1970,1,1)+(-5/24)</f>
        <v>42033.532002314816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08"/>
        <v>3.5666666666666666E-2</v>
      </c>
      <c r="R1793" s="6">
        <f t="shared" si="109"/>
        <v>26.75</v>
      </c>
      <c r="S1793" s="7" t="str">
        <f t="shared" si="110"/>
        <v>photography</v>
      </c>
      <c r="T1793" t="str">
        <f t="shared" si="111"/>
        <v>photobooks</v>
      </c>
      <c r="U1793">
        <f>YEAR(Table1[[#This Row],[Date Created Conversion]])</f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1">
        <f>(((J1794/60)/60)/24)+DATE(1970,1,1)+(-5/24)</f>
        <v>42188.822708333326</v>
      </c>
      <c r="L1794" s="11">
        <f>(((I1794/60)/60)/24)+DATE(1970,1,1)+(-5/24)</f>
        <v>42226.082638888889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08"/>
        <v>0.61124000000000001</v>
      </c>
      <c r="R1794" s="6">
        <f t="shared" si="109"/>
        <v>109.93525179856115</v>
      </c>
      <c r="S1794" s="7" t="str">
        <f t="shared" si="110"/>
        <v>photography</v>
      </c>
      <c r="T1794" t="str">
        <f t="shared" si="111"/>
        <v>photobooks</v>
      </c>
      <c r="U1794">
        <f>YEAR(Table1[[#This Row],[Date Created Conversion]])</f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1">
        <f>(((J1795/60)/60)/24)+DATE(1970,1,1)+(-5/24)</f>
        <v>41940.683333333334</v>
      </c>
      <c r="L1795" s="11">
        <f>(((I1795/60)/60)/24)+DATE(1970,1,1)+(-5/24)</f>
        <v>41970.724999999999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12">E1795/D1795</f>
        <v>1.3333333333333334E-2</v>
      </c>
      <c r="R1795" s="6">
        <f t="shared" ref="R1795:R1858" si="113">E1795/N1795</f>
        <v>20</v>
      </c>
      <c r="S1795" s="7" t="str">
        <f t="shared" ref="S1795:S1858" si="114">LEFT(P1795, SEARCH("/",P1795,1)-1)</f>
        <v>photography</v>
      </c>
      <c r="T1795" t="str">
        <f t="shared" ref="T1795:T1858" si="115">RIGHT(P1795,LEN(P1795)-SEARCH("/",P1795,1))</f>
        <v>photobooks</v>
      </c>
      <c r="U1795">
        <f>YEAR(Table1[[#This Row],[Date Created Conversion]])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1">
        <f>(((J1796/60)/60)/24)+DATE(1970,1,1)+(-5/24)</f>
        <v>42011.342847222222</v>
      </c>
      <c r="L1796" s="11">
        <f>(((I1796/60)/60)/24)+DATE(1970,1,1)+(-5/24)</f>
        <v>42046.342847222222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2"/>
        <v>0.11077777777777778</v>
      </c>
      <c r="R1796" s="6">
        <f t="shared" si="113"/>
        <v>55.388888888888886</v>
      </c>
      <c r="S1796" s="7" t="str">
        <f t="shared" si="114"/>
        <v>photography</v>
      </c>
      <c r="T1796" t="str">
        <f t="shared" si="115"/>
        <v>photobooks</v>
      </c>
      <c r="U1796">
        <f>YEAR(Table1[[#This Row],[Date Created Conversion]])</f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1">
        <f>(((J1797/60)/60)/24)+DATE(1970,1,1)+(-5/24)</f>
        <v>42628.080335648141</v>
      </c>
      <c r="L1797" s="11">
        <f>(((I1797/60)/60)/24)+DATE(1970,1,1)+(-5/24)</f>
        <v>42657.458333333336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2"/>
        <v>0.38735714285714284</v>
      </c>
      <c r="R1797" s="6">
        <f t="shared" si="113"/>
        <v>133.90123456790124</v>
      </c>
      <c r="S1797" s="7" t="str">
        <f t="shared" si="114"/>
        <v>photography</v>
      </c>
      <c r="T1797" t="str">
        <f t="shared" si="115"/>
        <v>photobooks</v>
      </c>
      <c r="U1797">
        <f>YEAR(Table1[[#This Row],[Date Created Conversion]])</f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1">
        <f>(((J1798/60)/60)/24)+DATE(1970,1,1)+(-5/24)</f>
        <v>42515.231087962959</v>
      </c>
      <c r="L1798" s="11">
        <f>(((I1798/60)/60)/24)+DATE(1970,1,1)+(-5/24)</f>
        <v>42575.231087962959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2"/>
        <v>0.22052631578947368</v>
      </c>
      <c r="R1798" s="6">
        <f t="shared" si="113"/>
        <v>48.720930232558139</v>
      </c>
      <c r="S1798" s="7" t="str">
        <f t="shared" si="114"/>
        <v>photography</v>
      </c>
      <c r="T1798" t="str">
        <f t="shared" si="115"/>
        <v>photobooks</v>
      </c>
      <c r="U1798">
        <f>YEAR(Table1[[#This Row],[Date Created Conversion]])</f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1">
        <f>(((J1799/60)/60)/24)+DATE(1970,1,1)+(-5/24)</f>
        <v>42689.360983796294</v>
      </c>
      <c r="L1799" s="11">
        <f>(((I1799/60)/60)/24)+DATE(1970,1,1)+(-5/24)</f>
        <v>42719.360983796294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2"/>
        <v>0.67549999999999999</v>
      </c>
      <c r="R1799" s="6">
        <f t="shared" si="113"/>
        <v>48.25</v>
      </c>
      <c r="S1799" s="7" t="str">
        <f t="shared" si="114"/>
        <v>photography</v>
      </c>
      <c r="T1799" t="str">
        <f t="shared" si="115"/>
        <v>photobooks</v>
      </c>
      <c r="U1799">
        <f>YEAR(Table1[[#This Row],[Date Created Conversion]])</f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1">
        <f>(((J1800/60)/60)/24)+DATE(1970,1,1)+(-5/24)</f>
        <v>42344.118437499994</v>
      </c>
      <c r="L1800" s="11">
        <f>(((I1800/60)/60)/24)+DATE(1970,1,1)+(-5/24)</f>
        <v>42404.118437499994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2"/>
        <v>0.136375</v>
      </c>
      <c r="R1800" s="6">
        <f t="shared" si="113"/>
        <v>58.972972972972975</v>
      </c>
      <c r="S1800" s="7" t="str">
        <f t="shared" si="114"/>
        <v>photography</v>
      </c>
      <c r="T1800" t="str">
        <f t="shared" si="115"/>
        <v>photobooks</v>
      </c>
      <c r="U1800">
        <f>YEAR(Table1[[#This Row],[Date Created Conversion]])</f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1">
        <f>(((J1801/60)/60)/24)+DATE(1970,1,1)+(-5/24)</f>
        <v>41934.634351851848</v>
      </c>
      <c r="L1801" s="11">
        <f>(((I1801/60)/60)/24)+DATE(1970,1,1)+(-5/24)</f>
        <v>41954.676018518519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2"/>
        <v>1.7457500000000001E-2</v>
      </c>
      <c r="R1801" s="6">
        <f t="shared" si="113"/>
        <v>11.638333333333334</v>
      </c>
      <c r="S1801" s="7" t="str">
        <f t="shared" si="114"/>
        <v>photography</v>
      </c>
      <c r="T1801" t="str">
        <f t="shared" si="115"/>
        <v>photobooks</v>
      </c>
      <c r="U1801">
        <f>YEAR(Table1[[#This Row],[Date Created Conversion]])</f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1">
        <f>(((J1802/60)/60)/24)+DATE(1970,1,1)+(-5/24)</f>
        <v>42623.397800925923</v>
      </c>
      <c r="L1802" s="11">
        <f>(((I1802/60)/60)/24)+DATE(1970,1,1)+(-5/24)</f>
        <v>42653.397800925923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12"/>
        <v>0.20449632511889321</v>
      </c>
      <c r="R1802" s="6">
        <f t="shared" si="113"/>
        <v>83.716814159292042</v>
      </c>
      <c r="S1802" s="7" t="str">
        <f t="shared" si="114"/>
        <v>photography</v>
      </c>
      <c r="T1802" t="str">
        <f t="shared" si="115"/>
        <v>photobooks</v>
      </c>
      <c r="U1802">
        <f>YEAR(Table1[[#This Row],[Date Created Conversion]])</f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1">
        <f>(((J1803/60)/60)/24)+DATE(1970,1,1)+(-5/24)</f>
        <v>42321.452175925922</v>
      </c>
      <c r="L1803" s="11">
        <f>(((I1803/60)/60)/24)+DATE(1970,1,1)+(-5/24)</f>
        <v>42353.298611111109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2"/>
        <v>0.13852941176470587</v>
      </c>
      <c r="R1803" s="6">
        <f t="shared" si="113"/>
        <v>63.648648648648646</v>
      </c>
      <c r="S1803" s="7" t="str">
        <f t="shared" si="114"/>
        <v>photography</v>
      </c>
      <c r="T1803" t="str">
        <f t="shared" si="115"/>
        <v>photobooks</v>
      </c>
      <c r="U1803">
        <f>YEAR(Table1[[#This Row],[Date Created Conversion]])</f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1">
        <f>(((J1804/60)/60)/24)+DATE(1970,1,1)+(-5/24)</f>
        <v>42159.264236111114</v>
      </c>
      <c r="L1804" s="11">
        <f>(((I1804/60)/60)/24)+DATE(1970,1,1)+(-5/24)</f>
        <v>42182.707638888889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2"/>
        <v>0.48485714285714288</v>
      </c>
      <c r="R1804" s="6">
        <f t="shared" si="113"/>
        <v>94.277777777777771</v>
      </c>
      <c r="S1804" s="7" t="str">
        <f t="shared" si="114"/>
        <v>photography</v>
      </c>
      <c r="T1804" t="str">
        <f t="shared" si="115"/>
        <v>photobooks</v>
      </c>
      <c r="U1804">
        <f>YEAR(Table1[[#This Row],[Date Created Conversion]])</f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1">
        <f>(((J1805/60)/60)/24)+DATE(1970,1,1)+(-5/24)</f>
        <v>42017.863217592596</v>
      </c>
      <c r="L1805" s="11">
        <f>(((I1805/60)/60)/24)+DATE(1970,1,1)+(-5/24)</f>
        <v>42048.863217592596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2"/>
        <v>0.308</v>
      </c>
      <c r="R1805" s="6">
        <f t="shared" si="113"/>
        <v>71.86666666666666</v>
      </c>
      <c r="S1805" s="7" t="str">
        <f t="shared" si="114"/>
        <v>photography</v>
      </c>
      <c r="T1805" t="str">
        <f t="shared" si="115"/>
        <v>photobooks</v>
      </c>
      <c r="U1805">
        <f>YEAR(Table1[[#This Row],[Date Created Conversion]])</f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1">
        <f>(((J1806/60)/60)/24)+DATE(1970,1,1)+(-5/24)</f>
        <v>42282.469953703701</v>
      </c>
      <c r="L1806" s="11">
        <f>(((I1806/60)/60)/24)+DATE(1970,1,1)+(-5/24)</f>
        <v>42322.511620370373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2"/>
        <v>0.35174193548387095</v>
      </c>
      <c r="R1806" s="6">
        <f t="shared" si="113"/>
        <v>104.84615384615384</v>
      </c>
      <c r="S1806" s="7" t="str">
        <f t="shared" si="114"/>
        <v>photography</v>
      </c>
      <c r="T1806" t="str">
        <f t="shared" si="115"/>
        <v>photobooks</v>
      </c>
      <c r="U1806">
        <f>YEAR(Table1[[#This Row],[Date Created Conversion]])</f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1">
        <f>(((J1807/60)/60)/24)+DATE(1970,1,1)+(-5/24)</f>
        <v>42247.595578703702</v>
      </c>
      <c r="L1807" s="11">
        <f>(((I1807/60)/60)/24)+DATE(1970,1,1)+(-5/24)</f>
        <v>42279.541666666664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2"/>
        <v>0.36404444444444445</v>
      </c>
      <c r="R1807" s="6">
        <f t="shared" si="113"/>
        <v>67.139344262295083</v>
      </c>
      <c r="S1807" s="7" t="str">
        <f t="shared" si="114"/>
        <v>photography</v>
      </c>
      <c r="T1807" t="str">
        <f t="shared" si="115"/>
        <v>photobooks</v>
      </c>
      <c r="U1807">
        <f>YEAR(Table1[[#This Row],[Date Created Conversion]])</f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1">
        <f>(((J1808/60)/60)/24)+DATE(1970,1,1)+(-5/24)</f>
        <v>41877.429965277777</v>
      </c>
      <c r="L1808" s="11">
        <f>(((I1808/60)/60)/24)+DATE(1970,1,1)+(-5/24)</f>
        <v>41912.429965277777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2"/>
        <v>2.955E-2</v>
      </c>
      <c r="R1808" s="6">
        <f t="shared" si="113"/>
        <v>73.875</v>
      </c>
      <c r="S1808" s="7" t="str">
        <f t="shared" si="114"/>
        <v>photography</v>
      </c>
      <c r="T1808" t="str">
        <f t="shared" si="115"/>
        <v>photobooks</v>
      </c>
      <c r="U1808">
        <f>YEAR(Table1[[#This Row],[Date Created Conversion]])</f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1">
        <f>(((J1809/60)/60)/24)+DATE(1970,1,1)+(-5/24)</f>
        <v>41879.860104166662</v>
      </c>
      <c r="L1809" s="11">
        <f>(((I1809/60)/60)/24)+DATE(1970,1,1)+(-5/24)</f>
        <v>41909.860104166662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2"/>
        <v>0.1106</v>
      </c>
      <c r="R1809" s="6">
        <f t="shared" si="113"/>
        <v>69.125</v>
      </c>
      <c r="S1809" s="7" t="str">
        <f t="shared" si="114"/>
        <v>photography</v>
      </c>
      <c r="T1809" t="str">
        <f t="shared" si="115"/>
        <v>photobooks</v>
      </c>
      <c r="U1809">
        <f>YEAR(Table1[[#This Row],[Date Created Conversion]])</f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1">
        <f>(((J1810/60)/60)/24)+DATE(1970,1,1)+(-5/24)</f>
        <v>42742.472569444442</v>
      </c>
      <c r="L1810" s="11">
        <f>(((I1810/60)/60)/24)+DATE(1970,1,1)+(-5/24)</f>
        <v>42777.472569444442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2"/>
        <v>0.41407142857142859</v>
      </c>
      <c r="R1810" s="6">
        <f t="shared" si="113"/>
        <v>120.77083333333333</v>
      </c>
      <c r="S1810" s="7" t="str">
        <f t="shared" si="114"/>
        <v>photography</v>
      </c>
      <c r="T1810" t="str">
        <f t="shared" si="115"/>
        <v>photobooks</v>
      </c>
      <c r="U1810">
        <f>YEAR(Table1[[#This Row],[Date Created Conversion]])</f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1">
        <f>(((J1811/60)/60)/24)+DATE(1970,1,1)+(-5/24)</f>
        <v>42029.699525462966</v>
      </c>
      <c r="L1811" s="11">
        <f>(((I1811/60)/60)/24)+DATE(1970,1,1)+(-5/24)</f>
        <v>42064.699525462966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2"/>
        <v>0.10857142857142857</v>
      </c>
      <c r="R1811" s="6">
        <f t="shared" si="113"/>
        <v>42.222222222222221</v>
      </c>
      <c r="S1811" s="7" t="str">
        <f t="shared" si="114"/>
        <v>photography</v>
      </c>
      <c r="T1811" t="str">
        <f t="shared" si="115"/>
        <v>photobooks</v>
      </c>
      <c r="U1811">
        <f>YEAR(Table1[[#This Row],[Date Created Conversion]])</f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1">
        <f>(((J1812/60)/60)/24)+DATE(1970,1,1)+(-5/24)</f>
        <v>41860.701689814814</v>
      </c>
      <c r="L1812" s="11">
        <f>(((I1812/60)/60)/24)+DATE(1970,1,1)+(-5/24)</f>
        <v>41872.701689814814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2"/>
        <v>3.3333333333333333E-2</v>
      </c>
      <c r="R1812" s="6">
        <f t="shared" si="113"/>
        <v>7.5</v>
      </c>
      <c r="S1812" s="7" t="str">
        <f t="shared" si="114"/>
        <v>photography</v>
      </c>
      <c r="T1812" t="str">
        <f t="shared" si="115"/>
        <v>photobooks</v>
      </c>
      <c r="U1812">
        <f>YEAR(Table1[[#This Row],[Date Created Conversion]])</f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1">
        <f>(((J1813/60)/60)/24)+DATE(1970,1,1)+(-5/24)</f>
        <v>41876.225347222222</v>
      </c>
      <c r="L1813" s="11">
        <f>(((I1813/60)/60)/24)+DATE(1970,1,1)+(-5/24)</f>
        <v>41935.958333333328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2"/>
        <v>7.407407407407407E-4</v>
      </c>
      <c r="R1813" s="6">
        <f t="shared" si="113"/>
        <v>1.5384615384615385</v>
      </c>
      <c r="S1813" s="7" t="str">
        <f t="shared" si="114"/>
        <v>photography</v>
      </c>
      <c r="T1813" t="str">
        <f t="shared" si="115"/>
        <v>photobooks</v>
      </c>
      <c r="U1813">
        <f>YEAR(Table1[[#This Row],[Date Created Conversion]])</f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1">
        <f>(((J1814/60)/60)/24)+DATE(1970,1,1)+(-5/24)</f>
        <v>42524.110370370363</v>
      </c>
      <c r="L1814" s="11">
        <f>(((I1814/60)/60)/24)+DATE(1970,1,1)+(-5/24)</f>
        <v>42554.110370370363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2"/>
        <v>0.13307692307692306</v>
      </c>
      <c r="R1814" s="6">
        <f t="shared" si="113"/>
        <v>37.608695652173914</v>
      </c>
      <c r="S1814" s="7" t="str">
        <f t="shared" si="114"/>
        <v>photography</v>
      </c>
      <c r="T1814" t="str">
        <f t="shared" si="115"/>
        <v>photobooks</v>
      </c>
      <c r="U1814">
        <f>YEAR(Table1[[#This Row],[Date Created Conversion]])</f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1">
        <f>(((J1815/60)/60)/24)+DATE(1970,1,1)+(-5/24)</f>
        <v>41829.68069444444</v>
      </c>
      <c r="L1815" s="11">
        <f>(((I1815/60)/60)/24)+DATE(1970,1,1)+(-5/24)</f>
        <v>41859.68069444444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2"/>
        <v>0</v>
      </c>
      <c r="R1815" s="6" t="e">
        <f t="shared" si="113"/>
        <v>#DIV/0!</v>
      </c>
      <c r="S1815" s="7" t="str">
        <f t="shared" si="114"/>
        <v>photography</v>
      </c>
      <c r="T1815" t="str">
        <f t="shared" si="115"/>
        <v>photobooks</v>
      </c>
      <c r="U1815">
        <f>YEAR(Table1[[#This Row],[Date Created Conversion]])</f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1">
        <f>(((J1816/60)/60)/24)+DATE(1970,1,1)+(-5/24)</f>
        <v>42033.105740740742</v>
      </c>
      <c r="L1816" s="11">
        <f>(((I1816/60)/60)/24)+DATE(1970,1,1)+(-5/24)</f>
        <v>42063.105740740742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2"/>
        <v>0.49183333333333334</v>
      </c>
      <c r="R1816" s="6">
        <f t="shared" si="113"/>
        <v>42.157142857142858</v>
      </c>
      <c r="S1816" s="7" t="str">
        <f t="shared" si="114"/>
        <v>photography</v>
      </c>
      <c r="T1816" t="str">
        <f t="shared" si="115"/>
        <v>photobooks</v>
      </c>
      <c r="U1816">
        <f>YEAR(Table1[[#This Row],[Date Created Conversion]])</f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1">
        <f>(((J1817/60)/60)/24)+DATE(1970,1,1)+(-5/24)</f>
        <v>42172.698344907411</v>
      </c>
      <c r="L1817" s="11">
        <f>(((I1817/60)/60)/24)+DATE(1970,1,1)+(-5/24)</f>
        <v>42186.698344907411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2"/>
        <v>0</v>
      </c>
      <c r="R1817" s="6" t="e">
        <f t="shared" si="113"/>
        <v>#DIV/0!</v>
      </c>
      <c r="S1817" s="7" t="str">
        <f t="shared" si="114"/>
        <v>photography</v>
      </c>
      <c r="T1817" t="str">
        <f t="shared" si="115"/>
        <v>photobooks</v>
      </c>
      <c r="U1817">
        <f>YEAR(Table1[[#This Row],[Date Created Conversion]])</f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1">
        <f>(((J1818/60)/60)/24)+DATE(1970,1,1)+(-5/24)</f>
        <v>42548.667858796289</v>
      </c>
      <c r="L1818" s="11">
        <f>(((I1818/60)/60)/24)+DATE(1970,1,1)+(-5/24)</f>
        <v>42576.583333333336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2"/>
        <v>2.036E-2</v>
      </c>
      <c r="R1818" s="6">
        <f t="shared" si="113"/>
        <v>84.833333333333329</v>
      </c>
      <c r="S1818" s="7" t="str">
        <f t="shared" si="114"/>
        <v>photography</v>
      </c>
      <c r="T1818" t="str">
        <f t="shared" si="115"/>
        <v>photobooks</v>
      </c>
      <c r="U1818">
        <f>YEAR(Table1[[#This Row],[Date Created Conversion]])</f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1">
        <f>(((J1819/60)/60)/24)+DATE(1970,1,1)+(-5/24)</f>
        <v>42705.453784722216</v>
      </c>
      <c r="L1819" s="11">
        <f>(((I1819/60)/60)/24)+DATE(1970,1,1)+(-5/24)</f>
        <v>42765.082638888889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2"/>
        <v>0.52327777777777773</v>
      </c>
      <c r="R1819" s="6">
        <f t="shared" si="113"/>
        <v>94.19</v>
      </c>
      <c r="S1819" s="7" t="str">
        <f t="shared" si="114"/>
        <v>photography</v>
      </c>
      <c r="T1819" t="str">
        <f t="shared" si="115"/>
        <v>photobooks</v>
      </c>
      <c r="U1819">
        <f>YEAR(Table1[[#This Row],[Date Created Conversion]])</f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1">
        <f>(((J1820/60)/60)/24)+DATE(1970,1,1)+(-5/24)</f>
        <v>42067.026041666664</v>
      </c>
      <c r="L1820" s="11">
        <f>(((I1820/60)/60)/24)+DATE(1970,1,1)+(-5/24)</f>
        <v>42096.984374999993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2"/>
        <v>0</v>
      </c>
      <c r="R1820" s="6" t="e">
        <f t="shared" si="113"/>
        <v>#DIV/0!</v>
      </c>
      <c r="S1820" s="7" t="str">
        <f t="shared" si="114"/>
        <v>photography</v>
      </c>
      <c r="T1820" t="str">
        <f t="shared" si="115"/>
        <v>photobooks</v>
      </c>
      <c r="U1820">
        <f>YEAR(Table1[[#This Row],[Date Created Conversion]])</f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1">
        <f>(((J1821/60)/60)/24)+DATE(1970,1,1)+(-5/24)</f>
        <v>41820.543935185182</v>
      </c>
      <c r="L1821" s="11">
        <f>(((I1821/60)/60)/24)+DATE(1970,1,1)+(-5/24)</f>
        <v>41850.543935185182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2"/>
        <v>2.0833333333333332E-2</v>
      </c>
      <c r="R1821" s="6">
        <f t="shared" si="113"/>
        <v>6.25</v>
      </c>
      <c r="S1821" s="7" t="str">
        <f t="shared" si="114"/>
        <v>photography</v>
      </c>
      <c r="T1821" t="str">
        <f t="shared" si="115"/>
        <v>photobooks</v>
      </c>
      <c r="U1821">
        <f>YEAR(Table1[[#This Row],[Date Created Conversion]])</f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1">
        <f>(((J1822/60)/60)/24)+DATE(1970,1,1)+(-5/24)</f>
        <v>42064.87604166667</v>
      </c>
      <c r="L1822" s="11">
        <f>(((I1822/60)/60)/24)+DATE(1970,1,1)+(-5/24)</f>
        <v>42094.834374999999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2"/>
        <v>6.565384615384616E-2</v>
      </c>
      <c r="R1822" s="6">
        <f t="shared" si="113"/>
        <v>213.375</v>
      </c>
      <c r="S1822" s="7" t="str">
        <f t="shared" si="114"/>
        <v>photography</v>
      </c>
      <c r="T1822" t="str">
        <f t="shared" si="115"/>
        <v>photobooks</v>
      </c>
      <c r="U1822">
        <f>YEAR(Table1[[#This Row],[Date Created Conversion]])</f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1">
        <f>(((J1823/60)/60)/24)+DATE(1970,1,1)+(-5/24)</f>
        <v>40926.110729166663</v>
      </c>
      <c r="L1823" s="11">
        <f>(((I1823/60)/60)/24)+DATE(1970,1,1)+(-5/24)</f>
        <v>40971.110729166663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2"/>
        <v>1.3489</v>
      </c>
      <c r="R1823" s="6">
        <f t="shared" si="113"/>
        <v>59.162280701754383</v>
      </c>
      <c r="S1823" s="7" t="str">
        <f t="shared" si="114"/>
        <v>music</v>
      </c>
      <c r="T1823" t="str">
        <f t="shared" si="115"/>
        <v>rock</v>
      </c>
      <c r="U1823">
        <f>YEAR(Table1[[#This Row],[Date Created Conversion]])</f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1">
        <f>(((J1824/60)/60)/24)+DATE(1970,1,1)+(-5/24)</f>
        <v>41634.588680555549</v>
      </c>
      <c r="L1824" s="11">
        <f>(((I1824/60)/60)/24)+DATE(1970,1,1)+(-5/24)</f>
        <v>41670.584027777775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2"/>
        <v>1</v>
      </c>
      <c r="R1824" s="6">
        <f t="shared" si="113"/>
        <v>27.272727272727273</v>
      </c>
      <c r="S1824" s="7" t="str">
        <f t="shared" si="114"/>
        <v>music</v>
      </c>
      <c r="T1824" t="str">
        <f t="shared" si="115"/>
        <v>rock</v>
      </c>
      <c r="U1824">
        <f>YEAR(Table1[[#This Row],[Date Created Conversion]])</f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1">
        <f>(((J1825/60)/60)/24)+DATE(1970,1,1)+(-5/24)</f>
        <v>41176.47657407407</v>
      </c>
      <c r="L1825" s="11">
        <f>(((I1825/60)/60)/24)+DATE(1970,1,1)+(-5/24)</f>
        <v>41206.47657407407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2"/>
        <v>1.1585714285714286</v>
      </c>
      <c r="R1825" s="6">
        <f t="shared" si="113"/>
        <v>24.575757575757574</v>
      </c>
      <c r="S1825" s="7" t="str">
        <f t="shared" si="114"/>
        <v>music</v>
      </c>
      <c r="T1825" t="str">
        <f t="shared" si="115"/>
        <v>rock</v>
      </c>
      <c r="U1825">
        <f>YEAR(Table1[[#This Row],[Date Created Conversion]])</f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1">
        <f>(((J1826/60)/60)/24)+DATE(1970,1,1)+(-5/24)</f>
        <v>41626.707951388889</v>
      </c>
      <c r="L1826" s="11">
        <f>(((I1826/60)/60)/24)+DATE(1970,1,1)+(-5/24)</f>
        <v>41646.880555555552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2"/>
        <v>1.0006666666666666</v>
      </c>
      <c r="R1826" s="6">
        <f t="shared" si="113"/>
        <v>75.05</v>
      </c>
      <c r="S1826" s="7" t="str">
        <f t="shared" si="114"/>
        <v>music</v>
      </c>
      <c r="T1826" t="str">
        <f t="shared" si="115"/>
        <v>rock</v>
      </c>
      <c r="U1826">
        <f>YEAR(Table1[[#This Row],[Date Created Conversion]])</f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1">
        <f>(((J1827/60)/60)/24)+DATE(1970,1,1)+(-5/24)</f>
        <v>41443.626192129625</v>
      </c>
      <c r="L1827" s="11">
        <f>(((I1827/60)/60)/24)+DATE(1970,1,1)+(-5/24)</f>
        <v>41466.626192129625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2"/>
        <v>1.0505</v>
      </c>
      <c r="R1827" s="6">
        <f t="shared" si="113"/>
        <v>42.02</v>
      </c>
      <c r="S1827" s="7" t="str">
        <f t="shared" si="114"/>
        <v>music</v>
      </c>
      <c r="T1827" t="str">
        <f t="shared" si="115"/>
        <v>rock</v>
      </c>
      <c r="U1827">
        <f>YEAR(Table1[[#This Row],[Date Created Conversion]])</f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1">
        <f>(((J1828/60)/60)/24)+DATE(1970,1,1)+(-5/24)</f>
        <v>41657.715474537035</v>
      </c>
      <c r="L1828" s="11">
        <f>(((I1828/60)/60)/24)+DATE(1970,1,1)+(-5/24)</f>
        <v>41687.715474537035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2"/>
        <v>1.01</v>
      </c>
      <c r="R1828" s="6">
        <f t="shared" si="113"/>
        <v>53.157894736842103</v>
      </c>
      <c r="S1828" s="7" t="str">
        <f t="shared" si="114"/>
        <v>music</v>
      </c>
      <c r="T1828" t="str">
        <f t="shared" si="115"/>
        <v>rock</v>
      </c>
      <c r="U1828">
        <f>YEAR(Table1[[#This Row],[Date Created Conversion]])</f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1">
        <f>(((J1829/60)/60)/24)+DATE(1970,1,1)+(-5/24)</f>
        <v>40555.117604166662</v>
      </c>
      <c r="L1829" s="11">
        <f>(((I1829/60)/60)/24)+DATE(1970,1,1)+(-5/24)</f>
        <v>40605.117604166662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2"/>
        <v>1.0066250000000001</v>
      </c>
      <c r="R1829" s="6">
        <f t="shared" si="113"/>
        <v>83.885416666666671</v>
      </c>
      <c r="S1829" s="7" t="str">
        <f t="shared" si="114"/>
        <v>music</v>
      </c>
      <c r="T1829" t="str">
        <f t="shared" si="115"/>
        <v>rock</v>
      </c>
      <c r="U1829">
        <f>YEAR(Table1[[#This Row],[Date Created Conversion]])</f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1">
        <f>(((J1830/60)/60)/24)+DATE(1970,1,1)+(-5/24)</f>
        <v>41736.691319444442</v>
      </c>
      <c r="L1830" s="11">
        <f>(((I1830/60)/60)/24)+DATE(1970,1,1)+(-5/24)</f>
        <v>41768.708333333328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2"/>
        <v>1.0016</v>
      </c>
      <c r="R1830" s="6">
        <f t="shared" si="113"/>
        <v>417.33333333333331</v>
      </c>
      <c r="S1830" s="7" t="str">
        <f t="shared" si="114"/>
        <v>music</v>
      </c>
      <c r="T1830" t="str">
        <f t="shared" si="115"/>
        <v>rock</v>
      </c>
      <c r="U1830">
        <f>YEAR(Table1[[#This Row],[Date Created Conversion]])</f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1">
        <f>(((J1831/60)/60)/24)+DATE(1970,1,1)+(-5/24)</f>
        <v>40515.879293981481</v>
      </c>
      <c r="L1831" s="11">
        <f>(((I1831/60)/60)/24)+DATE(1970,1,1)+(-5/24)</f>
        <v>40564.708333333328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2"/>
        <v>1.6668333333333334</v>
      </c>
      <c r="R1831" s="6">
        <f t="shared" si="113"/>
        <v>75.765151515151516</v>
      </c>
      <c r="S1831" s="7" t="str">
        <f t="shared" si="114"/>
        <v>music</v>
      </c>
      <c r="T1831" t="str">
        <f t="shared" si="115"/>
        <v>rock</v>
      </c>
      <c r="U1831">
        <f>YEAR(Table1[[#This Row],[Date Created Conversion]])</f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1">
        <f>(((J1832/60)/60)/24)+DATE(1970,1,1)+(-5/24)</f>
        <v>41664.475775462961</v>
      </c>
      <c r="L1832" s="11">
        <f>(((I1832/60)/60)/24)+DATE(1970,1,1)+(-5/24)</f>
        <v>41694.475775462961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2"/>
        <v>1.0153333333333334</v>
      </c>
      <c r="R1832" s="6">
        <f t="shared" si="113"/>
        <v>67.389380530973455</v>
      </c>
      <c r="S1832" s="7" t="str">
        <f t="shared" si="114"/>
        <v>music</v>
      </c>
      <c r="T1832" t="str">
        <f t="shared" si="115"/>
        <v>rock</v>
      </c>
      <c r="U1832">
        <f>YEAR(Table1[[#This Row],[Date Created Conversion]])</f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1">
        <f>(((J1833/60)/60)/24)+DATE(1970,1,1)+(-5/24)</f>
        <v>41026.787766203699</v>
      </c>
      <c r="L1833" s="11">
        <f>(((I1833/60)/60)/24)+DATE(1970,1,1)+(-5/24)</f>
        <v>41041.787766203699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2"/>
        <v>1.03</v>
      </c>
      <c r="R1833" s="6">
        <f t="shared" si="113"/>
        <v>73.571428571428569</v>
      </c>
      <c r="S1833" s="7" t="str">
        <f t="shared" si="114"/>
        <v>music</v>
      </c>
      <c r="T1833" t="str">
        <f t="shared" si="115"/>
        <v>rock</v>
      </c>
      <c r="U1833">
        <f>YEAR(Table1[[#This Row],[Date Created Conversion]])</f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1">
        <f>(((J1834/60)/60)/24)+DATE(1970,1,1)+(-5/24)</f>
        <v>40576.331331018519</v>
      </c>
      <c r="L1834" s="11">
        <f>(((I1834/60)/60)/24)+DATE(1970,1,1)+(-5/24)</f>
        <v>40606.331331018519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2"/>
        <v>1.4285714285714286</v>
      </c>
      <c r="R1834" s="6">
        <f t="shared" si="113"/>
        <v>25</v>
      </c>
      <c r="S1834" s="7" t="str">
        <f t="shared" si="114"/>
        <v>music</v>
      </c>
      <c r="T1834" t="str">
        <f t="shared" si="115"/>
        <v>rock</v>
      </c>
      <c r="U1834">
        <f>YEAR(Table1[[#This Row],[Date Created Conversion]])</f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1">
        <f>(((J1835/60)/60)/24)+DATE(1970,1,1)+(-5/24)</f>
        <v>41302.835682870369</v>
      </c>
      <c r="L1835" s="11">
        <f>(((I1835/60)/60)/24)+DATE(1970,1,1)+(-5/24)</f>
        <v>41335.124305555553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2"/>
        <v>2.625</v>
      </c>
      <c r="R1835" s="6">
        <f t="shared" si="113"/>
        <v>42</v>
      </c>
      <c r="S1835" s="7" t="str">
        <f t="shared" si="114"/>
        <v>music</v>
      </c>
      <c r="T1835" t="str">
        <f t="shared" si="115"/>
        <v>rock</v>
      </c>
      <c r="U1835">
        <f>YEAR(Table1[[#This Row],[Date Created Conversion]])</f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1">
        <f>(((J1836/60)/60)/24)+DATE(1970,1,1)+(-5/24)</f>
        <v>41988.755729166667</v>
      </c>
      <c r="L1836" s="11">
        <f>(((I1836/60)/60)/24)+DATE(1970,1,1)+(-5/24)</f>
        <v>42028.755729166667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2"/>
        <v>1.1805000000000001</v>
      </c>
      <c r="R1836" s="6">
        <f t="shared" si="113"/>
        <v>131.16666666666666</v>
      </c>
      <c r="S1836" s="7" t="str">
        <f t="shared" si="114"/>
        <v>music</v>
      </c>
      <c r="T1836" t="str">
        <f t="shared" si="115"/>
        <v>rock</v>
      </c>
      <c r="U1836">
        <f>YEAR(Table1[[#This Row],[Date Created Conversion]])</f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1">
        <f>(((J1837/60)/60)/24)+DATE(1970,1,1)+(-5/24)</f>
        <v>42430.49387731481</v>
      </c>
      <c r="L1837" s="11">
        <f>(((I1837/60)/60)/24)+DATE(1970,1,1)+(-5/24)</f>
        <v>42460.452210648145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2"/>
        <v>1.04</v>
      </c>
      <c r="R1837" s="6">
        <f t="shared" si="113"/>
        <v>47.272727272727273</v>
      </c>
      <c r="S1837" s="7" t="str">
        <f t="shared" si="114"/>
        <v>music</v>
      </c>
      <c r="T1837" t="str">
        <f t="shared" si="115"/>
        <v>rock</v>
      </c>
      <c r="U1837">
        <f>YEAR(Table1[[#This Row],[Date Created Conversion]])</f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1">
        <f>(((J1838/60)/60)/24)+DATE(1970,1,1)+(-5/24)</f>
        <v>41305.601030092592</v>
      </c>
      <c r="L1838" s="11">
        <f>(((I1838/60)/60)/24)+DATE(1970,1,1)+(-5/24)</f>
        <v>41322.601030092592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2"/>
        <v>2.0034000000000001</v>
      </c>
      <c r="R1838" s="6">
        <f t="shared" si="113"/>
        <v>182.12727272727273</v>
      </c>
      <c r="S1838" s="7" t="str">
        <f t="shared" si="114"/>
        <v>music</v>
      </c>
      <c r="T1838" t="str">
        <f t="shared" si="115"/>
        <v>rock</v>
      </c>
      <c r="U1838">
        <f>YEAR(Table1[[#This Row],[Date Created Conversion]])</f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1">
        <f>(((J1839/60)/60)/24)+DATE(1970,1,1)+(-5/24)</f>
        <v>40925.839525462965</v>
      </c>
      <c r="L1839" s="11">
        <f>(((I1839/60)/60)/24)+DATE(1970,1,1)+(-5/24)</f>
        <v>40985.797858796293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2"/>
        <v>3.0683333333333334</v>
      </c>
      <c r="R1839" s="6">
        <f t="shared" si="113"/>
        <v>61.366666666666667</v>
      </c>
      <c r="S1839" s="7" t="str">
        <f t="shared" si="114"/>
        <v>music</v>
      </c>
      <c r="T1839" t="str">
        <f t="shared" si="115"/>
        <v>rock</v>
      </c>
      <c r="U1839">
        <f>YEAR(Table1[[#This Row],[Date Created Conversion]])</f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1">
        <f>(((J1840/60)/60)/24)+DATE(1970,1,1)+(-5/24)</f>
        <v>40788.578206018516</v>
      </c>
      <c r="L1840" s="11">
        <f>(((I1840/60)/60)/24)+DATE(1970,1,1)+(-5/24)</f>
        <v>40816.916666666664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2"/>
        <v>1.00149</v>
      </c>
      <c r="R1840" s="6">
        <f t="shared" si="113"/>
        <v>35.767499999999998</v>
      </c>
      <c r="S1840" s="7" t="str">
        <f t="shared" si="114"/>
        <v>music</v>
      </c>
      <c r="T1840" t="str">
        <f t="shared" si="115"/>
        <v>rock</v>
      </c>
      <c r="U1840">
        <f>YEAR(Table1[[#This Row],[Date Created Conversion]])</f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1">
        <f>(((J1841/60)/60)/24)+DATE(1970,1,1)+(-5/24)</f>
        <v>42614.513680555552</v>
      </c>
      <c r="L1841" s="11">
        <f>(((I1841/60)/60)/24)+DATE(1970,1,1)+(-5/24)</f>
        <v>42644.513680555552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2"/>
        <v>2.0529999999999999</v>
      </c>
      <c r="R1841" s="6">
        <f t="shared" si="113"/>
        <v>45.62222222222222</v>
      </c>
      <c r="S1841" s="7" t="str">
        <f t="shared" si="114"/>
        <v>music</v>
      </c>
      <c r="T1841" t="str">
        <f t="shared" si="115"/>
        <v>rock</v>
      </c>
      <c r="U1841">
        <f>YEAR(Table1[[#This Row],[Date Created Conversion]])</f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1">
        <f>(((J1842/60)/60)/24)+DATE(1970,1,1)+(-5/24)</f>
        <v>41381.88784722222</v>
      </c>
      <c r="L1842" s="11">
        <f>(((I1842/60)/60)/24)+DATE(1970,1,1)+(-5/24)</f>
        <v>41400.999305555553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2"/>
        <v>1.0888888888888888</v>
      </c>
      <c r="R1842" s="6">
        <f t="shared" si="113"/>
        <v>75.384615384615387</v>
      </c>
      <c r="S1842" s="7" t="str">
        <f t="shared" si="114"/>
        <v>music</v>
      </c>
      <c r="T1842" t="str">
        <f t="shared" si="115"/>
        <v>rock</v>
      </c>
      <c r="U1842">
        <f>YEAR(Table1[[#This Row],[Date Created Conversion]])</f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1">
        <f>(((J1843/60)/60)/24)+DATE(1970,1,1)+(-5/24)</f>
        <v>41745.637094907404</v>
      </c>
      <c r="L1843" s="11">
        <f>(((I1843/60)/60)/24)+DATE(1970,1,1)+(-5/24)</f>
        <v>41778.999305555553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2"/>
        <v>1.0175000000000001</v>
      </c>
      <c r="R1843" s="6">
        <f t="shared" si="113"/>
        <v>50.875</v>
      </c>
      <c r="S1843" s="7" t="str">
        <f t="shared" si="114"/>
        <v>music</v>
      </c>
      <c r="T1843" t="str">
        <f t="shared" si="115"/>
        <v>rock</v>
      </c>
      <c r="U1843">
        <f>YEAR(Table1[[#This Row],[Date Created Conversion]])</f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1">
        <f>(((J1844/60)/60)/24)+DATE(1970,1,1)+(-5/24)</f>
        <v>42031.423391203702</v>
      </c>
      <c r="L1844" s="11">
        <f>(((I1844/60)/60)/24)+DATE(1970,1,1)+(-5/24)</f>
        <v>42065.040972222218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2"/>
        <v>1.2524999999999999</v>
      </c>
      <c r="R1844" s="6">
        <f t="shared" si="113"/>
        <v>119.28571428571429</v>
      </c>
      <c r="S1844" s="7" t="str">
        <f t="shared" si="114"/>
        <v>music</v>
      </c>
      <c r="T1844" t="str">
        <f t="shared" si="115"/>
        <v>rock</v>
      </c>
      <c r="U1844">
        <f>YEAR(Table1[[#This Row],[Date Created Conversion]])</f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1">
        <f>(((J1845/60)/60)/24)+DATE(1970,1,1)+(-5/24)</f>
        <v>40564.786504629628</v>
      </c>
      <c r="L1845" s="11">
        <f>(((I1845/60)/60)/24)+DATE(1970,1,1)+(-5/24)</f>
        <v>40594.786504629628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2"/>
        <v>1.2400610000000001</v>
      </c>
      <c r="R1845" s="6">
        <f t="shared" si="113"/>
        <v>92.541865671641801</v>
      </c>
      <c r="S1845" s="7" t="str">
        <f t="shared" si="114"/>
        <v>music</v>
      </c>
      <c r="T1845" t="str">
        <f t="shared" si="115"/>
        <v>rock</v>
      </c>
      <c r="U1845">
        <f>YEAR(Table1[[#This Row],[Date Created Conversion]])</f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1">
        <f>(((J1846/60)/60)/24)+DATE(1970,1,1)+(-5/24)</f>
        <v>40666.765208333331</v>
      </c>
      <c r="L1846" s="11">
        <f>(((I1846/60)/60)/24)+DATE(1970,1,1)+(-5/24)</f>
        <v>40704.916666666664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2"/>
        <v>1.014</v>
      </c>
      <c r="R1846" s="6">
        <f t="shared" si="113"/>
        <v>76.05</v>
      </c>
      <c r="S1846" s="7" t="str">
        <f t="shared" si="114"/>
        <v>music</v>
      </c>
      <c r="T1846" t="str">
        <f t="shared" si="115"/>
        <v>rock</v>
      </c>
      <c r="U1846">
        <f>YEAR(Table1[[#This Row],[Date Created Conversion]])</f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1">
        <f>(((J1847/60)/60)/24)+DATE(1970,1,1)+(-5/24)</f>
        <v>42523.124976851854</v>
      </c>
      <c r="L1847" s="11">
        <f>(((I1847/60)/60)/24)+DATE(1970,1,1)+(-5/24)</f>
        <v>42537.996527777774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2"/>
        <v>1</v>
      </c>
      <c r="R1847" s="6">
        <f t="shared" si="113"/>
        <v>52.631578947368418</v>
      </c>
      <c r="S1847" s="7" t="str">
        <f t="shared" si="114"/>
        <v>music</v>
      </c>
      <c r="T1847" t="str">
        <f t="shared" si="115"/>
        <v>rock</v>
      </c>
      <c r="U1847">
        <f>YEAR(Table1[[#This Row],[Date Created Conversion]])</f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1">
        <f>(((J1848/60)/60)/24)+DATE(1970,1,1)+(-5/24)</f>
        <v>41228.441863425927</v>
      </c>
      <c r="L1848" s="11">
        <f>(((I1848/60)/60)/24)+DATE(1970,1,1)+(-5/24)</f>
        <v>41258.441863425927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2"/>
        <v>1.3792666666666666</v>
      </c>
      <c r="R1848" s="6">
        <f t="shared" si="113"/>
        <v>98.990430622009569</v>
      </c>
      <c r="S1848" s="7" t="str">
        <f t="shared" si="114"/>
        <v>music</v>
      </c>
      <c r="T1848" t="str">
        <f t="shared" si="115"/>
        <v>rock</v>
      </c>
      <c r="U1848">
        <f>YEAR(Table1[[#This Row],[Date Created Conversion]])</f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1">
        <f>(((J1849/60)/60)/24)+DATE(1970,1,1)+(-5/24)</f>
        <v>42094.028148148143</v>
      </c>
      <c r="L1849" s="11">
        <f>(((I1849/60)/60)/24)+DATE(1970,1,1)+(-5/24)</f>
        <v>42115.028148148143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2"/>
        <v>1.2088000000000001</v>
      </c>
      <c r="R1849" s="6">
        <f t="shared" si="113"/>
        <v>79.526315789473685</v>
      </c>
      <c r="S1849" s="7" t="str">
        <f t="shared" si="114"/>
        <v>music</v>
      </c>
      <c r="T1849" t="str">
        <f t="shared" si="115"/>
        <v>rock</v>
      </c>
      <c r="U1849">
        <f>YEAR(Table1[[#This Row],[Date Created Conversion]])</f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1">
        <f>(((J1850/60)/60)/24)+DATE(1970,1,1)+(-5/24)</f>
        <v>40691.579722222217</v>
      </c>
      <c r="L1850" s="11">
        <f>(((I1850/60)/60)/24)+DATE(1970,1,1)+(-5/24)</f>
        <v>40755.082638888889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2"/>
        <v>1.0736666666666668</v>
      </c>
      <c r="R1850" s="6">
        <f t="shared" si="113"/>
        <v>134.20833333333334</v>
      </c>
      <c r="S1850" s="7" t="str">
        <f t="shared" si="114"/>
        <v>music</v>
      </c>
      <c r="T1850" t="str">
        <f t="shared" si="115"/>
        <v>rock</v>
      </c>
      <c r="U1850">
        <f>YEAR(Table1[[#This Row],[Date Created Conversion]])</f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1">
        <f>(((J1851/60)/60)/24)+DATE(1970,1,1)+(-5/24)</f>
        <v>41169.637256944443</v>
      </c>
      <c r="L1851" s="11">
        <f>(((I1851/60)/60)/24)+DATE(1970,1,1)+(-5/24)</f>
        <v>41199.637256944443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2"/>
        <v>1.0033333333333334</v>
      </c>
      <c r="R1851" s="6">
        <f t="shared" si="113"/>
        <v>37.625</v>
      </c>
      <c r="S1851" s="7" t="str">
        <f t="shared" si="114"/>
        <v>music</v>
      </c>
      <c r="T1851" t="str">
        <f t="shared" si="115"/>
        <v>rock</v>
      </c>
      <c r="U1851">
        <f>YEAR(Table1[[#This Row],[Date Created Conversion]])</f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1">
        <f>(((J1852/60)/60)/24)+DATE(1970,1,1)+(-5/24)</f>
        <v>41800.751157407409</v>
      </c>
      <c r="L1852" s="11">
        <f>(((I1852/60)/60)/24)+DATE(1970,1,1)+(-5/24)</f>
        <v>41830.751157407409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2"/>
        <v>1.0152222222222222</v>
      </c>
      <c r="R1852" s="6">
        <f t="shared" si="113"/>
        <v>51.044692737430168</v>
      </c>
      <c r="S1852" s="7" t="str">
        <f t="shared" si="114"/>
        <v>music</v>
      </c>
      <c r="T1852" t="str">
        <f t="shared" si="115"/>
        <v>rock</v>
      </c>
      <c r="U1852">
        <f>YEAR(Table1[[#This Row],[Date Created Conversion]])</f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1">
        <f>(((J1853/60)/60)/24)+DATE(1970,1,1)+(-5/24)</f>
        <v>41827.69835648148</v>
      </c>
      <c r="L1853" s="11">
        <f>(((I1853/60)/60)/24)+DATE(1970,1,1)+(-5/24)</f>
        <v>41847.833333333328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2"/>
        <v>1.0007692307692309</v>
      </c>
      <c r="R1853" s="6">
        <f t="shared" si="113"/>
        <v>50.03846153846154</v>
      </c>
      <c r="S1853" s="7" t="str">
        <f t="shared" si="114"/>
        <v>music</v>
      </c>
      <c r="T1853" t="str">
        <f t="shared" si="115"/>
        <v>rock</v>
      </c>
      <c r="U1853">
        <f>YEAR(Table1[[#This Row],[Date Created Conversion]])</f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1">
        <f>(((J1854/60)/60)/24)+DATE(1970,1,1)+(-5/24)</f>
        <v>42081.563101851854</v>
      </c>
      <c r="L1854" s="11">
        <f>(((I1854/60)/60)/24)+DATE(1970,1,1)+(-5/24)</f>
        <v>42118.791666666664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2"/>
        <v>1.1696666666666666</v>
      </c>
      <c r="R1854" s="6">
        <f t="shared" si="113"/>
        <v>133.93129770992365</v>
      </c>
      <c r="S1854" s="7" t="str">
        <f t="shared" si="114"/>
        <v>music</v>
      </c>
      <c r="T1854" t="str">
        <f t="shared" si="115"/>
        <v>rock</v>
      </c>
      <c r="U1854">
        <f>YEAR(Table1[[#This Row],[Date Created Conversion]])</f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1">
        <f>(((J1855/60)/60)/24)+DATE(1970,1,1)+(-5/24)</f>
        <v>41176.852048611108</v>
      </c>
      <c r="L1855" s="11">
        <f>(((I1855/60)/60)/24)+DATE(1970,1,1)+(-5/24)</f>
        <v>41226.893715277773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2"/>
        <v>1.01875</v>
      </c>
      <c r="R1855" s="6">
        <f t="shared" si="113"/>
        <v>58.214285714285715</v>
      </c>
      <c r="S1855" s="7" t="str">
        <f t="shared" si="114"/>
        <v>music</v>
      </c>
      <c r="T1855" t="str">
        <f t="shared" si="115"/>
        <v>rock</v>
      </c>
      <c r="U1855">
        <f>YEAR(Table1[[#This Row],[Date Created Conversion]])</f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1">
        <f>(((J1856/60)/60)/24)+DATE(1970,1,1)+(-5/24)</f>
        <v>41387.812928240739</v>
      </c>
      <c r="L1856" s="11">
        <f>(((I1856/60)/60)/24)+DATE(1970,1,1)+(-5/24)</f>
        <v>41417.812928240739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2"/>
        <v>1.0212366666666666</v>
      </c>
      <c r="R1856" s="6">
        <f t="shared" si="113"/>
        <v>88.037643678160919</v>
      </c>
      <c r="S1856" s="7" t="str">
        <f t="shared" si="114"/>
        <v>music</v>
      </c>
      <c r="T1856" t="str">
        <f t="shared" si="115"/>
        <v>rock</v>
      </c>
      <c r="U1856">
        <f>YEAR(Table1[[#This Row],[Date Created Conversion]])</f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1">
        <f>(((J1857/60)/60)/24)+DATE(1970,1,1)+(-5/24)</f>
        <v>41600.330324074072</v>
      </c>
      <c r="L1857" s="11">
        <f>(((I1857/60)/60)/24)+DATE(1970,1,1)+(-5/24)</f>
        <v>41645.330324074072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2"/>
        <v>1.5405897142857143</v>
      </c>
      <c r="R1857" s="6">
        <f t="shared" si="113"/>
        <v>70.576753926701571</v>
      </c>
      <c r="S1857" s="7" t="str">
        <f t="shared" si="114"/>
        <v>music</v>
      </c>
      <c r="T1857" t="str">
        <f t="shared" si="115"/>
        <v>rock</v>
      </c>
      <c r="U1857">
        <f>YEAR(Table1[[#This Row],[Date Created Conversion]])</f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1">
        <f>(((J1858/60)/60)/24)+DATE(1970,1,1)+(-5/24)</f>
        <v>41817.64666666666</v>
      </c>
      <c r="L1858" s="11">
        <f>(((I1858/60)/60)/24)+DATE(1970,1,1)+(-5/24)</f>
        <v>41838.64666666666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12"/>
        <v>1.0125</v>
      </c>
      <c r="R1858" s="6">
        <f t="shared" si="113"/>
        <v>53.289473684210527</v>
      </c>
      <c r="S1858" s="7" t="str">
        <f t="shared" si="114"/>
        <v>music</v>
      </c>
      <c r="T1858" t="str">
        <f t="shared" si="115"/>
        <v>rock</v>
      </c>
      <c r="U1858">
        <f>YEAR(Table1[[#This Row],[Date Created Conversion]])</f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1">
        <f>(((J1859/60)/60)/24)+DATE(1970,1,1)+(-5/24)</f>
        <v>41864.560335648144</v>
      </c>
      <c r="L1859" s="11">
        <f>(((I1859/60)/60)/24)+DATE(1970,1,1)+(-5/24)</f>
        <v>41894.560335648144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16">E1859/D1859</f>
        <v>1</v>
      </c>
      <c r="R1859" s="6">
        <f t="shared" ref="R1859:R1922" si="117">E1859/N1859</f>
        <v>136.36363636363637</v>
      </c>
      <c r="S1859" s="7" t="str">
        <f t="shared" ref="S1859:S1922" si="118">LEFT(P1859, SEARCH("/",P1859,1)-1)</f>
        <v>music</v>
      </c>
      <c r="T1859" t="str">
        <f t="shared" ref="T1859:T1922" si="119">RIGHT(P1859,LEN(P1859)-SEARCH("/",P1859,1))</f>
        <v>rock</v>
      </c>
      <c r="U1859">
        <f>YEAR(Table1[[#This Row],[Date Created Conversion]])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1">
        <f>(((J1860/60)/60)/24)+DATE(1970,1,1)+(-5/24)</f>
        <v>40832.9921412037</v>
      </c>
      <c r="L1860" s="11">
        <f>(((I1860/60)/60)/24)+DATE(1970,1,1)+(-5/24)</f>
        <v>40893.033807870372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6"/>
        <v>1.0874800874800874</v>
      </c>
      <c r="R1860" s="6">
        <f t="shared" si="117"/>
        <v>40.547315436241611</v>
      </c>
      <c r="S1860" s="7" t="str">
        <f t="shared" si="118"/>
        <v>music</v>
      </c>
      <c r="T1860" t="str">
        <f t="shared" si="119"/>
        <v>rock</v>
      </c>
      <c r="U1860">
        <f>YEAR(Table1[[#This Row],[Date Created Conversion]])</f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1">
        <f>(((J1861/60)/60)/24)+DATE(1970,1,1)+(-5/24)</f>
        <v>40778.561678240738</v>
      </c>
      <c r="L1861" s="11">
        <f>(((I1861/60)/60)/24)+DATE(1970,1,1)+(-5/24)</f>
        <v>40808.561678240738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6"/>
        <v>1.3183333333333334</v>
      </c>
      <c r="R1861" s="6">
        <f t="shared" si="117"/>
        <v>70.625</v>
      </c>
      <c r="S1861" s="7" t="str">
        <f t="shared" si="118"/>
        <v>music</v>
      </c>
      <c r="T1861" t="str">
        <f t="shared" si="119"/>
        <v>rock</v>
      </c>
      <c r="U1861">
        <f>YEAR(Table1[[#This Row],[Date Created Conversion]])</f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1">
        <f>(((J1862/60)/60)/24)+DATE(1970,1,1)+(-5/24)</f>
        <v>41655.500972222217</v>
      </c>
      <c r="L1862" s="11">
        <f>(((I1862/60)/60)/24)+DATE(1970,1,1)+(-5/24)</f>
        <v>41676.500972222217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6"/>
        <v>1.3346666666666667</v>
      </c>
      <c r="R1862" s="6">
        <f t="shared" si="117"/>
        <v>52.684210526315788</v>
      </c>
      <c r="S1862" s="7" t="str">
        <f t="shared" si="118"/>
        <v>music</v>
      </c>
      <c r="T1862" t="str">
        <f t="shared" si="119"/>
        <v>rock</v>
      </c>
      <c r="U1862">
        <f>YEAR(Table1[[#This Row],[Date Created Conversion]])</f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1">
        <f>(((J1863/60)/60)/24)+DATE(1970,1,1)+(-5/24)</f>
        <v>42000.091909722221</v>
      </c>
      <c r="L1863" s="11">
        <f>(((I1863/60)/60)/24)+DATE(1970,1,1)+(-5/24)</f>
        <v>42030.091909722221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6"/>
        <v>0</v>
      </c>
      <c r="R1863" s="6" t="e">
        <f t="shared" si="117"/>
        <v>#DIV/0!</v>
      </c>
      <c r="S1863" s="7" t="str">
        <f t="shared" si="118"/>
        <v>games</v>
      </c>
      <c r="T1863" t="str">
        <f t="shared" si="119"/>
        <v>mobile games</v>
      </c>
      <c r="U1863">
        <f>YEAR(Table1[[#This Row],[Date Created Conversion]])</f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1">
        <f>(((J1864/60)/60)/24)+DATE(1970,1,1)+(-5/24)</f>
        <v>42755.284421296288</v>
      </c>
      <c r="L1864" s="11">
        <f>(((I1864/60)/60)/24)+DATE(1970,1,1)+(-5/24)</f>
        <v>42802.104166666664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6"/>
        <v>8.0833333333333326E-2</v>
      </c>
      <c r="R1864" s="6">
        <f t="shared" si="117"/>
        <v>90.9375</v>
      </c>
      <c r="S1864" s="7" t="str">
        <f t="shared" si="118"/>
        <v>games</v>
      </c>
      <c r="T1864" t="str">
        <f t="shared" si="119"/>
        <v>mobile games</v>
      </c>
      <c r="U1864">
        <f>YEAR(Table1[[#This Row],[Date Created Conversion]])</f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1">
        <f>(((J1865/60)/60)/24)+DATE(1970,1,1)+(-5/24)</f>
        <v>41772.588946759257</v>
      </c>
      <c r="L1865" s="11">
        <f>(((I1865/60)/60)/24)+DATE(1970,1,1)+(-5/24)</f>
        <v>41802.588946759257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6"/>
        <v>4.0000000000000001E-3</v>
      </c>
      <c r="R1865" s="6">
        <f t="shared" si="117"/>
        <v>5</v>
      </c>
      <c r="S1865" s="7" t="str">
        <f t="shared" si="118"/>
        <v>games</v>
      </c>
      <c r="T1865" t="str">
        <f t="shared" si="119"/>
        <v>mobile games</v>
      </c>
      <c r="U1865">
        <f>YEAR(Table1[[#This Row],[Date Created Conversion]])</f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1">
        <f>(((J1866/60)/60)/24)+DATE(1970,1,1)+(-5/24)</f>
        <v>41733.508101851847</v>
      </c>
      <c r="L1866" s="11">
        <f>(((I1866/60)/60)/24)+DATE(1970,1,1)+(-5/24)</f>
        <v>41763.508101851847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16"/>
        <v>0.42892307692307691</v>
      </c>
      <c r="R1866" s="6">
        <f t="shared" si="117"/>
        <v>58.083333333333336</v>
      </c>
      <c r="S1866" s="7" t="str">
        <f t="shared" si="118"/>
        <v>games</v>
      </c>
      <c r="T1866" t="str">
        <f t="shared" si="119"/>
        <v>mobile games</v>
      </c>
      <c r="U1866">
        <f>YEAR(Table1[[#This Row],[Date Created Conversion]])</f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1">
        <f>(((J1867/60)/60)/24)+DATE(1970,1,1)+(-5/24)</f>
        <v>42645.159108796295</v>
      </c>
      <c r="L1867" s="11">
        <f>(((I1867/60)/60)/24)+DATE(1970,1,1)+(-5/24)</f>
        <v>42680.200775462967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16"/>
        <v>3.6363636363636364E-5</v>
      </c>
      <c r="R1867" s="6">
        <f t="shared" si="117"/>
        <v>2</v>
      </c>
      <c r="S1867" s="7" t="str">
        <f t="shared" si="118"/>
        <v>games</v>
      </c>
      <c r="T1867" t="str">
        <f t="shared" si="119"/>
        <v>mobile games</v>
      </c>
      <c r="U1867">
        <f>YEAR(Table1[[#This Row],[Date Created Conversion]])</f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1">
        <f>(((J1868/60)/60)/24)+DATE(1970,1,1)+(-5/24)</f>
        <v>42742.038159722222</v>
      </c>
      <c r="L1868" s="11">
        <f>(((I1868/60)/60)/24)+DATE(1970,1,1)+(-5/24)</f>
        <v>42794.958333333336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16"/>
        <v>5.0000000000000001E-3</v>
      </c>
      <c r="R1868" s="6">
        <f t="shared" si="117"/>
        <v>62.5</v>
      </c>
      <c r="S1868" s="7" t="str">
        <f t="shared" si="118"/>
        <v>games</v>
      </c>
      <c r="T1868" t="str">
        <f t="shared" si="119"/>
        <v>mobile games</v>
      </c>
      <c r="U1868">
        <f>YEAR(Table1[[#This Row],[Date Created Conversion]])</f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1">
        <f>(((J1869/60)/60)/24)+DATE(1970,1,1)+(-5/24)</f>
        <v>42649.716574074067</v>
      </c>
      <c r="L1869" s="11">
        <f>(((I1869/60)/60)/24)+DATE(1970,1,1)+(-5/24)</f>
        <v>42679.716574074067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16"/>
        <v>5.0000000000000001E-4</v>
      </c>
      <c r="R1869" s="6">
        <f t="shared" si="117"/>
        <v>10</v>
      </c>
      <c r="S1869" s="7" t="str">
        <f t="shared" si="118"/>
        <v>games</v>
      </c>
      <c r="T1869" t="str">
        <f t="shared" si="119"/>
        <v>mobile games</v>
      </c>
      <c r="U1869">
        <f>YEAR(Table1[[#This Row],[Date Created Conversion]])</f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1">
        <f>(((J1870/60)/60)/24)+DATE(1970,1,1)+(-5/24)</f>
        <v>42328.570891203701</v>
      </c>
      <c r="L1870" s="11">
        <f>(((I1870/60)/60)/24)+DATE(1970,1,1)+(-5/24)</f>
        <v>42353.124305555553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16"/>
        <v>4.8680000000000001E-2</v>
      </c>
      <c r="R1870" s="6">
        <f t="shared" si="117"/>
        <v>71.588235294117652</v>
      </c>
      <c r="S1870" s="7" t="str">
        <f t="shared" si="118"/>
        <v>games</v>
      </c>
      <c r="T1870" t="str">
        <f t="shared" si="119"/>
        <v>mobile games</v>
      </c>
      <c r="U1870">
        <f>YEAR(Table1[[#This Row],[Date Created Conversion]])</f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1">
        <f>(((J1871/60)/60)/24)+DATE(1970,1,1)+(-5/24)</f>
        <v>42708.794548611106</v>
      </c>
      <c r="L1871" s="11">
        <f>(((I1871/60)/60)/24)+DATE(1970,1,1)+(-5/24)</f>
        <v>42738.794548611106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16"/>
        <v>0</v>
      </c>
      <c r="R1871" s="6" t="e">
        <f t="shared" si="117"/>
        <v>#DIV/0!</v>
      </c>
      <c r="S1871" s="7" t="str">
        <f t="shared" si="118"/>
        <v>games</v>
      </c>
      <c r="T1871" t="str">
        <f t="shared" si="119"/>
        <v>mobile games</v>
      </c>
      <c r="U1871">
        <f>YEAR(Table1[[#This Row],[Date Created Conversion]])</f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1">
        <f>(((J1872/60)/60)/24)+DATE(1970,1,1)+(-5/24)</f>
        <v>42371.14739583333</v>
      </c>
      <c r="L1872" s="11">
        <f>(((I1872/60)/60)/24)+DATE(1970,1,1)+(-5/24)</f>
        <v>42399.970138888886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16"/>
        <v>0.10314285714285715</v>
      </c>
      <c r="R1872" s="6">
        <f t="shared" si="117"/>
        <v>32.81818181818182</v>
      </c>
      <c r="S1872" s="7" t="str">
        <f t="shared" si="118"/>
        <v>games</v>
      </c>
      <c r="T1872" t="str">
        <f t="shared" si="119"/>
        <v>mobile games</v>
      </c>
      <c r="U1872">
        <f>YEAR(Table1[[#This Row],[Date Created Conversion]])</f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1">
        <f>(((J1873/60)/60)/24)+DATE(1970,1,1)+(-5/24)</f>
        <v>41923.575243055551</v>
      </c>
      <c r="L1873" s="11">
        <f>(((I1873/60)/60)/24)+DATE(1970,1,1)+(-5/24)</f>
        <v>41963.616909722223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16"/>
        <v>0.7178461538461538</v>
      </c>
      <c r="R1873" s="6">
        <f t="shared" si="117"/>
        <v>49.11578947368421</v>
      </c>
      <c r="S1873" s="7" t="str">
        <f t="shared" si="118"/>
        <v>games</v>
      </c>
      <c r="T1873" t="str">
        <f t="shared" si="119"/>
        <v>mobile games</v>
      </c>
      <c r="U1873">
        <f>YEAR(Table1[[#This Row],[Date Created Conversion]])</f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1">
        <f>(((J1874/60)/60)/24)+DATE(1970,1,1)+(-5/24)</f>
        <v>42154.921319444438</v>
      </c>
      <c r="L1874" s="11">
        <f>(((I1874/60)/60)/24)+DATE(1970,1,1)+(-5/24)</f>
        <v>42184.921319444438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16"/>
        <v>1.06E-2</v>
      </c>
      <c r="R1874" s="6">
        <f t="shared" si="117"/>
        <v>16.307692307692307</v>
      </c>
      <c r="S1874" s="7" t="str">
        <f t="shared" si="118"/>
        <v>games</v>
      </c>
      <c r="T1874" t="str">
        <f t="shared" si="119"/>
        <v>mobile games</v>
      </c>
      <c r="U1874">
        <f>YEAR(Table1[[#This Row],[Date Created Conversion]])</f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1">
        <f>(((J1875/60)/60)/24)+DATE(1970,1,1)+(-5/24)</f>
        <v>42164.407523148147</v>
      </c>
      <c r="L1875" s="11">
        <f>(((I1875/60)/60)/24)+DATE(1970,1,1)+(-5/24)</f>
        <v>42193.489583333336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16"/>
        <v>4.4999999999999997E-3</v>
      </c>
      <c r="R1875" s="6">
        <f t="shared" si="117"/>
        <v>18</v>
      </c>
      <c r="S1875" s="7" t="str">
        <f t="shared" si="118"/>
        <v>games</v>
      </c>
      <c r="T1875" t="str">
        <f t="shared" si="119"/>
        <v>mobile games</v>
      </c>
      <c r="U1875">
        <f>YEAR(Table1[[#This Row],[Date Created Conversion]])</f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1">
        <f>(((J1876/60)/60)/24)+DATE(1970,1,1)+(-5/24)</f>
        <v>42529.760798611103</v>
      </c>
      <c r="L1876" s="11">
        <f>(((I1876/60)/60)/24)+DATE(1970,1,1)+(-5/24)</f>
        <v>42549.760798611103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16"/>
        <v>1.6249999999999999E-4</v>
      </c>
      <c r="R1876" s="6">
        <f t="shared" si="117"/>
        <v>13</v>
      </c>
      <c r="S1876" s="7" t="str">
        <f t="shared" si="118"/>
        <v>games</v>
      </c>
      <c r="T1876" t="str">
        <f t="shared" si="119"/>
        <v>mobile games</v>
      </c>
      <c r="U1876">
        <f>YEAR(Table1[[#This Row],[Date Created Conversion]])</f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1">
        <f>(((J1877/60)/60)/24)+DATE(1970,1,1)+(-5/24)</f>
        <v>42528.691064814811</v>
      </c>
      <c r="L1877" s="11">
        <f>(((I1877/60)/60)/24)+DATE(1970,1,1)+(-5/24)</f>
        <v>42588.691064814811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16"/>
        <v>5.1000000000000004E-3</v>
      </c>
      <c r="R1877" s="6">
        <f t="shared" si="117"/>
        <v>17</v>
      </c>
      <c r="S1877" s="7" t="str">
        <f t="shared" si="118"/>
        <v>games</v>
      </c>
      <c r="T1877" t="str">
        <f t="shared" si="119"/>
        <v>mobile games</v>
      </c>
      <c r="U1877">
        <f>YEAR(Table1[[#This Row],[Date Created Conversion]])</f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1">
        <f>(((J1878/60)/60)/24)+DATE(1970,1,1)+(-5/24)</f>
        <v>41776.076446759253</v>
      </c>
      <c r="L1878" s="11">
        <f>(((I1878/60)/60)/24)+DATE(1970,1,1)+(-5/24)</f>
        <v>41806.076446759253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16"/>
        <v>0</v>
      </c>
      <c r="R1878" s="6" t="e">
        <f t="shared" si="117"/>
        <v>#DIV/0!</v>
      </c>
      <c r="S1878" s="7" t="str">
        <f t="shared" si="118"/>
        <v>games</v>
      </c>
      <c r="T1878" t="str">
        <f t="shared" si="119"/>
        <v>mobile games</v>
      </c>
      <c r="U1878">
        <f>YEAR(Table1[[#This Row],[Date Created Conversion]])</f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1">
        <f>(((J1879/60)/60)/24)+DATE(1970,1,1)+(-5/24)</f>
        <v>42034.820891203701</v>
      </c>
      <c r="L1879" s="11">
        <f>(((I1879/60)/60)/24)+DATE(1970,1,1)+(-5/24)</f>
        <v>42063.820891203701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16"/>
        <v>0</v>
      </c>
      <c r="R1879" s="6" t="e">
        <f t="shared" si="117"/>
        <v>#DIV/0!</v>
      </c>
      <c r="S1879" s="7" t="str">
        <f t="shared" si="118"/>
        <v>games</v>
      </c>
      <c r="T1879" t="str">
        <f t="shared" si="119"/>
        <v>mobile games</v>
      </c>
      <c r="U1879">
        <f>YEAR(Table1[[#This Row],[Date Created Conversion]])</f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1">
        <f>(((J1880/60)/60)/24)+DATE(1970,1,1)+(-5/24)</f>
        <v>41772.800405092588</v>
      </c>
      <c r="L1880" s="11">
        <f>(((I1880/60)/60)/24)+DATE(1970,1,1)+(-5/24)</f>
        <v>41802.800405092588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16"/>
        <v>0</v>
      </c>
      <c r="R1880" s="6" t="e">
        <f t="shared" si="117"/>
        <v>#DIV/0!</v>
      </c>
      <c r="S1880" s="7" t="str">
        <f t="shared" si="118"/>
        <v>games</v>
      </c>
      <c r="T1880" t="str">
        <f t="shared" si="119"/>
        <v>mobile games</v>
      </c>
      <c r="U1880">
        <f>YEAR(Table1[[#This Row],[Date Created Conversion]])</f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1">
        <f>(((J1881/60)/60)/24)+DATE(1970,1,1)+(-5/24)</f>
        <v>42413.441307870373</v>
      </c>
      <c r="L1881" s="11">
        <f>(((I1881/60)/60)/24)+DATE(1970,1,1)+(-5/24)</f>
        <v>42443.399641203701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16"/>
        <v>1.1999999999999999E-3</v>
      </c>
      <c r="R1881" s="6">
        <f t="shared" si="117"/>
        <v>3</v>
      </c>
      <c r="S1881" s="7" t="str">
        <f t="shared" si="118"/>
        <v>games</v>
      </c>
      <c r="T1881" t="str">
        <f t="shared" si="119"/>
        <v>mobile games</v>
      </c>
      <c r="U1881">
        <f>YEAR(Table1[[#This Row],[Date Created Conversion]])</f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1">
        <f>(((J1882/60)/60)/24)+DATE(1970,1,1)+(-5/24)</f>
        <v>42430.358564814807</v>
      </c>
      <c r="L1882" s="11">
        <f>(((I1882/60)/60)/24)+DATE(1970,1,1)+(-5/24)</f>
        <v>42459.31689814815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16"/>
        <v>0.20080000000000001</v>
      </c>
      <c r="R1882" s="6">
        <f t="shared" si="117"/>
        <v>41.833333333333336</v>
      </c>
      <c r="S1882" s="7" t="str">
        <f t="shared" si="118"/>
        <v>games</v>
      </c>
      <c r="T1882" t="str">
        <f t="shared" si="119"/>
        <v>mobile games</v>
      </c>
      <c r="U1882">
        <f>YEAR(Table1[[#This Row],[Date Created Conversion]])</f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1">
        <f>(((J1883/60)/60)/24)+DATE(1970,1,1)+(-5/24)</f>
        <v>42042.944317129623</v>
      </c>
      <c r="L1883" s="11">
        <f>(((I1883/60)/60)/24)+DATE(1970,1,1)+(-5/24)</f>
        <v>42072.902650462966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16"/>
        <v>1.726845</v>
      </c>
      <c r="R1883" s="6">
        <f t="shared" si="117"/>
        <v>49.338428571428572</v>
      </c>
      <c r="S1883" s="7" t="str">
        <f t="shared" si="118"/>
        <v>music</v>
      </c>
      <c r="T1883" t="str">
        <f t="shared" si="119"/>
        <v>indie rock</v>
      </c>
      <c r="U1883">
        <f>YEAR(Table1[[#This Row],[Date Created Conversion]])</f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1">
        <f>(((J1884/60)/60)/24)+DATE(1970,1,1)+(-5/24)</f>
        <v>41067.740879629629</v>
      </c>
      <c r="L1884" s="11">
        <f>(((I1884/60)/60)/24)+DATE(1970,1,1)+(-5/24)</f>
        <v>41100.783333333333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16"/>
        <v>1.008955223880597</v>
      </c>
      <c r="R1884" s="6">
        <f t="shared" si="117"/>
        <v>41.728395061728392</v>
      </c>
      <c r="S1884" s="7" t="str">
        <f t="shared" si="118"/>
        <v>music</v>
      </c>
      <c r="T1884" t="str">
        <f t="shared" si="119"/>
        <v>indie rock</v>
      </c>
      <c r="U1884">
        <f>YEAR(Table1[[#This Row],[Date Created Conversion]])</f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1">
        <f>(((J1885/60)/60)/24)+DATE(1970,1,1)+(-5/24)</f>
        <v>40977.739675925921</v>
      </c>
      <c r="L1885" s="11">
        <f>(((I1885/60)/60)/24)+DATE(1970,1,1)+(-5/24)</f>
        <v>41007.698009259257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16"/>
        <v>1.0480480480480481</v>
      </c>
      <c r="R1885" s="6">
        <f t="shared" si="117"/>
        <v>32.71875</v>
      </c>
      <c r="S1885" s="7" t="str">
        <f t="shared" si="118"/>
        <v>music</v>
      </c>
      <c r="T1885" t="str">
        <f t="shared" si="119"/>
        <v>indie rock</v>
      </c>
      <c r="U1885">
        <f>YEAR(Table1[[#This Row],[Date Created Conversion]])</f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1">
        <f>(((J1886/60)/60)/24)+DATE(1970,1,1)+(-5/24)</f>
        <v>41204.989988425921</v>
      </c>
      <c r="L1886" s="11">
        <f>(((I1886/60)/60)/24)+DATE(1970,1,1)+(-5/24)</f>
        <v>41240.291666666664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16"/>
        <v>1.351</v>
      </c>
      <c r="R1886" s="6">
        <f t="shared" si="117"/>
        <v>51.96153846153846</v>
      </c>
      <c r="S1886" s="7" t="str">
        <f t="shared" si="118"/>
        <v>music</v>
      </c>
      <c r="T1886" t="str">
        <f t="shared" si="119"/>
        <v>indie rock</v>
      </c>
      <c r="U1886">
        <f>YEAR(Table1[[#This Row],[Date Created Conversion]])</f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1">
        <f>(((J1887/60)/60)/24)+DATE(1970,1,1)+(-5/24)</f>
        <v>41098.885532407403</v>
      </c>
      <c r="L1887" s="11">
        <f>(((I1887/60)/60)/24)+DATE(1970,1,1)+(-5/24)</f>
        <v>41131.708333333328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16"/>
        <v>1.1632786885245903</v>
      </c>
      <c r="R1887" s="6">
        <f t="shared" si="117"/>
        <v>50.685714285714283</v>
      </c>
      <c r="S1887" s="7" t="str">
        <f t="shared" si="118"/>
        <v>music</v>
      </c>
      <c r="T1887" t="str">
        <f t="shared" si="119"/>
        <v>indie rock</v>
      </c>
      <c r="U1887">
        <f>YEAR(Table1[[#This Row],[Date Created Conversion]])</f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1">
        <f>(((J1888/60)/60)/24)+DATE(1970,1,1)+(-5/24)</f>
        <v>41925.69835648148</v>
      </c>
      <c r="L1888" s="11">
        <f>(((I1888/60)/60)/24)+DATE(1970,1,1)+(-5/24)</f>
        <v>41955.740023148144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16"/>
        <v>1.0208333333333333</v>
      </c>
      <c r="R1888" s="6">
        <f t="shared" si="117"/>
        <v>42.241379310344826</v>
      </c>
      <c r="S1888" s="7" t="str">
        <f t="shared" si="118"/>
        <v>music</v>
      </c>
      <c r="T1888" t="str">
        <f t="shared" si="119"/>
        <v>indie rock</v>
      </c>
      <c r="U1888">
        <f>YEAR(Table1[[#This Row],[Date Created Conversion]])</f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1">
        <f>(((J1889/60)/60)/24)+DATE(1970,1,1)+(-5/24)</f>
        <v>42323.591805555552</v>
      </c>
      <c r="L1889" s="11">
        <f>(((I1889/60)/60)/24)+DATE(1970,1,1)+(-5/24)</f>
        <v>42341.687499999993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16"/>
        <v>1.1116666666666666</v>
      </c>
      <c r="R1889" s="6">
        <f t="shared" si="117"/>
        <v>416.875</v>
      </c>
      <c r="S1889" s="7" t="str">
        <f t="shared" si="118"/>
        <v>music</v>
      </c>
      <c r="T1889" t="str">
        <f t="shared" si="119"/>
        <v>indie rock</v>
      </c>
      <c r="U1889">
        <f>YEAR(Table1[[#This Row],[Date Created Conversion]])</f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1">
        <f>(((J1890/60)/60)/24)+DATE(1970,1,1)+(-5/24)</f>
        <v>40299.03162037037</v>
      </c>
      <c r="L1890" s="11">
        <f>(((I1890/60)/60)/24)+DATE(1970,1,1)+(-5/24)</f>
        <v>40329.999305555553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16"/>
        <v>1.6608000000000001</v>
      </c>
      <c r="R1890" s="6">
        <f t="shared" si="117"/>
        <v>46.651685393258425</v>
      </c>
      <c r="S1890" s="7" t="str">
        <f t="shared" si="118"/>
        <v>music</v>
      </c>
      <c r="T1890" t="str">
        <f t="shared" si="119"/>
        <v>indie rock</v>
      </c>
      <c r="U1890">
        <f>YEAR(Table1[[#This Row],[Date Created Conversion]])</f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1">
        <f>(((J1891/60)/60)/24)+DATE(1970,1,1)+(-5/24)</f>
        <v>41299.585023148145</v>
      </c>
      <c r="L1891" s="11">
        <f>(((I1891/60)/60)/24)+DATE(1970,1,1)+(-5/24)</f>
        <v>41344.543356481481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16"/>
        <v>1.0660000000000001</v>
      </c>
      <c r="R1891" s="6">
        <f t="shared" si="117"/>
        <v>48.454545454545453</v>
      </c>
      <c r="S1891" s="7" t="str">
        <f t="shared" si="118"/>
        <v>music</v>
      </c>
      <c r="T1891" t="str">
        <f t="shared" si="119"/>
        <v>indie rock</v>
      </c>
      <c r="U1891">
        <f>YEAR(Table1[[#This Row],[Date Created Conversion]])</f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1">
        <f>(((J1892/60)/60)/24)+DATE(1970,1,1)+(-5/24)</f>
        <v>41228.577870370369</v>
      </c>
      <c r="L1892" s="11">
        <f>(((I1892/60)/60)/24)+DATE(1970,1,1)+(-5/24)</f>
        <v>41258.577870370369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16"/>
        <v>1.4458441666666668</v>
      </c>
      <c r="R1892" s="6">
        <f t="shared" si="117"/>
        <v>70.5289837398374</v>
      </c>
      <c r="S1892" s="7" t="str">
        <f t="shared" si="118"/>
        <v>music</v>
      </c>
      <c r="T1892" t="str">
        <f t="shared" si="119"/>
        <v>indie rock</v>
      </c>
      <c r="U1892">
        <f>YEAR(Table1[[#This Row],[Date Created Conversion]])</f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1">
        <f>(((J1893/60)/60)/24)+DATE(1970,1,1)+(-5/24)</f>
        <v>40335.589745370366</v>
      </c>
      <c r="L1893" s="11">
        <f>(((I1893/60)/60)/24)+DATE(1970,1,1)+(-5/24)</f>
        <v>40381.041666666664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16"/>
        <v>1.0555000000000001</v>
      </c>
      <c r="R1893" s="6">
        <f t="shared" si="117"/>
        <v>87.958333333333329</v>
      </c>
      <c r="S1893" s="7" t="str">
        <f t="shared" si="118"/>
        <v>music</v>
      </c>
      <c r="T1893" t="str">
        <f t="shared" si="119"/>
        <v>indie rock</v>
      </c>
      <c r="U1893">
        <f>YEAR(Table1[[#This Row],[Date Created Conversion]])</f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1">
        <f>(((J1894/60)/60)/24)+DATE(1970,1,1)+(-5/24)</f>
        <v>40671.429178240738</v>
      </c>
      <c r="L1894" s="11">
        <f>(((I1894/60)/60)/24)+DATE(1970,1,1)+(-5/24)</f>
        <v>40701.429178240738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16"/>
        <v>1.3660000000000001</v>
      </c>
      <c r="R1894" s="6">
        <f t="shared" si="117"/>
        <v>26.26923076923077</v>
      </c>
      <c r="S1894" s="7" t="str">
        <f t="shared" si="118"/>
        <v>music</v>
      </c>
      <c r="T1894" t="str">
        <f t="shared" si="119"/>
        <v>indie rock</v>
      </c>
      <c r="U1894">
        <f>YEAR(Table1[[#This Row],[Date Created Conversion]])</f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1">
        <f>(((J1895/60)/60)/24)+DATE(1970,1,1)+(-5/24)</f>
        <v>40632.733622685184</v>
      </c>
      <c r="L1895" s="11">
        <f>(((I1895/60)/60)/24)+DATE(1970,1,1)+(-5/24)</f>
        <v>40648.957638888889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16"/>
        <v>1.04</v>
      </c>
      <c r="R1895" s="6">
        <f t="shared" si="117"/>
        <v>57.777777777777779</v>
      </c>
      <c r="S1895" s="7" t="str">
        <f t="shared" si="118"/>
        <v>music</v>
      </c>
      <c r="T1895" t="str">
        <f t="shared" si="119"/>
        <v>indie rock</v>
      </c>
      <c r="U1895">
        <f>YEAR(Table1[[#This Row],[Date Created Conversion]])</f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1">
        <f>(((J1896/60)/60)/24)+DATE(1970,1,1)+(-5/24)</f>
        <v>40920.696562500001</v>
      </c>
      <c r="L1896" s="11">
        <f>(((I1896/60)/60)/24)+DATE(1970,1,1)+(-5/24)</f>
        <v>40951.696562500001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16"/>
        <v>1.145</v>
      </c>
      <c r="R1896" s="6">
        <f t="shared" si="117"/>
        <v>57.25</v>
      </c>
      <c r="S1896" s="7" t="str">
        <f t="shared" si="118"/>
        <v>music</v>
      </c>
      <c r="T1896" t="str">
        <f t="shared" si="119"/>
        <v>indie rock</v>
      </c>
      <c r="U1896">
        <f>YEAR(Table1[[#This Row],[Date Created Conversion]])</f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1">
        <f>(((J1897/60)/60)/24)+DATE(1970,1,1)+(-5/24)</f>
        <v>42267.538449074076</v>
      </c>
      <c r="L1897" s="11">
        <f>(((I1897/60)/60)/24)+DATE(1970,1,1)+(-5/24)</f>
        <v>42297.538449074076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16"/>
        <v>1.0171957671957672</v>
      </c>
      <c r="R1897" s="6">
        <f t="shared" si="117"/>
        <v>196.34042553191489</v>
      </c>
      <c r="S1897" s="7" t="str">
        <f t="shared" si="118"/>
        <v>music</v>
      </c>
      <c r="T1897" t="str">
        <f t="shared" si="119"/>
        <v>indie rock</v>
      </c>
      <c r="U1897">
        <f>YEAR(Table1[[#This Row],[Date Created Conversion]])</f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1">
        <f>(((J1898/60)/60)/24)+DATE(1970,1,1)+(-5/24)</f>
        <v>40981.501909722218</v>
      </c>
      <c r="L1898" s="11">
        <f>(((I1898/60)/60)/24)+DATE(1970,1,1)+(-5/24)</f>
        <v>41011.501909722218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16"/>
        <v>1.2394678492239468</v>
      </c>
      <c r="R1898" s="6">
        <f t="shared" si="117"/>
        <v>43</v>
      </c>
      <c r="S1898" s="7" t="str">
        <f t="shared" si="118"/>
        <v>music</v>
      </c>
      <c r="T1898" t="str">
        <f t="shared" si="119"/>
        <v>indie rock</v>
      </c>
      <c r="U1898">
        <f>YEAR(Table1[[#This Row],[Date Created Conversion]])</f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1">
        <f>(((J1899/60)/60)/24)+DATE(1970,1,1)+(-5/24)</f>
        <v>41680.375069444446</v>
      </c>
      <c r="L1899" s="11">
        <f>(((I1899/60)/60)/24)+DATE(1970,1,1)+(-5/24)</f>
        <v>41702.666666666664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16"/>
        <v>1.0245669291338582</v>
      </c>
      <c r="R1899" s="6">
        <f t="shared" si="117"/>
        <v>35.551912568306008</v>
      </c>
      <c r="S1899" s="7" t="str">
        <f t="shared" si="118"/>
        <v>music</v>
      </c>
      <c r="T1899" t="str">
        <f t="shared" si="119"/>
        <v>indie rock</v>
      </c>
      <c r="U1899">
        <f>YEAR(Table1[[#This Row],[Date Created Conversion]])</f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1">
        <f>(((J1900/60)/60)/24)+DATE(1970,1,1)+(-5/24)</f>
        <v>42365.9846412037</v>
      </c>
      <c r="L1900" s="11">
        <f>(((I1900/60)/60)/24)+DATE(1970,1,1)+(-5/24)</f>
        <v>42401.541666666664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16"/>
        <v>1.4450000000000001</v>
      </c>
      <c r="R1900" s="6">
        <f t="shared" si="117"/>
        <v>68.80952380952381</v>
      </c>
      <c r="S1900" s="7" t="str">
        <f t="shared" si="118"/>
        <v>music</v>
      </c>
      <c r="T1900" t="str">
        <f t="shared" si="119"/>
        <v>indie rock</v>
      </c>
      <c r="U1900">
        <f>YEAR(Table1[[#This Row],[Date Created Conversion]])</f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1">
        <f>(((J1901/60)/60)/24)+DATE(1970,1,1)+(-5/24)</f>
        <v>42058.733402777776</v>
      </c>
      <c r="L1901" s="11">
        <f>(((I1901/60)/60)/24)+DATE(1970,1,1)+(-5/24)</f>
        <v>42088.691736111105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16"/>
        <v>1.3333333333333333</v>
      </c>
      <c r="R1901" s="6">
        <f t="shared" si="117"/>
        <v>28.571428571428573</v>
      </c>
      <c r="S1901" s="7" t="str">
        <f t="shared" si="118"/>
        <v>music</v>
      </c>
      <c r="T1901" t="str">
        <f t="shared" si="119"/>
        <v>indie rock</v>
      </c>
      <c r="U1901">
        <f>YEAR(Table1[[#This Row],[Date Created Conversion]])</f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1">
        <f>(((J1902/60)/60)/24)+DATE(1970,1,1)+(-5/24)</f>
        <v>41160.663553240738</v>
      </c>
      <c r="L1902" s="11">
        <f>(((I1902/60)/60)/24)+DATE(1970,1,1)+(-5/24)</f>
        <v>41188.207638888889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16"/>
        <v>1.0936440000000001</v>
      </c>
      <c r="R1902" s="6">
        <f t="shared" si="117"/>
        <v>50.631666666666668</v>
      </c>
      <c r="S1902" s="7" t="str">
        <f t="shared" si="118"/>
        <v>music</v>
      </c>
      <c r="T1902" t="str">
        <f t="shared" si="119"/>
        <v>indie rock</v>
      </c>
      <c r="U1902">
        <f>YEAR(Table1[[#This Row],[Date Created Conversion]])</f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1">
        <f>(((J1903/60)/60)/24)+DATE(1970,1,1)+(-5/24)</f>
        <v>42116.334826388884</v>
      </c>
      <c r="L1903" s="11">
        <f>(((I1903/60)/60)/24)+DATE(1970,1,1)+(-5/24)</f>
        <v>42146.333333333336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16"/>
        <v>2.696969696969697E-2</v>
      </c>
      <c r="R1903" s="6">
        <f t="shared" si="117"/>
        <v>106.8</v>
      </c>
      <c r="S1903" s="7" t="str">
        <f t="shared" si="118"/>
        <v>technology</v>
      </c>
      <c r="T1903" t="str">
        <f t="shared" si="119"/>
        <v>gadgets</v>
      </c>
      <c r="U1903">
        <f>YEAR(Table1[[#This Row],[Date Created Conversion]])</f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1">
        <f>(((J1904/60)/60)/24)+DATE(1970,1,1)+(-5/24)</f>
        <v>42037.581562499996</v>
      </c>
      <c r="L1904" s="11">
        <f>(((I1904/60)/60)/24)+DATE(1970,1,1)+(-5/24)</f>
        <v>42067.581562499996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16"/>
        <v>1.2E-2</v>
      </c>
      <c r="R1904" s="6">
        <f t="shared" si="117"/>
        <v>4</v>
      </c>
      <c r="S1904" s="7" t="str">
        <f t="shared" si="118"/>
        <v>technology</v>
      </c>
      <c r="T1904" t="str">
        <f t="shared" si="119"/>
        <v>gadgets</v>
      </c>
      <c r="U1904">
        <f>YEAR(Table1[[#This Row],[Date Created Conversion]])</f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1">
        <f>(((J1905/60)/60)/24)+DATE(1970,1,1)+(-5/24)</f>
        <v>42702.562395833331</v>
      </c>
      <c r="L1905" s="11">
        <f>(((I1905/60)/60)/24)+DATE(1970,1,1)+(-5/24)</f>
        <v>42762.562395833331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16"/>
        <v>0.46600000000000003</v>
      </c>
      <c r="R1905" s="6">
        <f t="shared" si="117"/>
        <v>34.097560975609753</v>
      </c>
      <c r="S1905" s="7" t="str">
        <f t="shared" si="118"/>
        <v>technology</v>
      </c>
      <c r="T1905" t="str">
        <f t="shared" si="119"/>
        <v>gadgets</v>
      </c>
      <c r="U1905">
        <f>YEAR(Table1[[#This Row],[Date Created Conversion]])</f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1">
        <f>(((J1906/60)/60)/24)+DATE(1970,1,1)+(-5/24)</f>
        <v>42326.477094907408</v>
      </c>
      <c r="L1906" s="11">
        <f>(((I1906/60)/60)/24)+DATE(1970,1,1)+(-5/24)</f>
        <v>42371.477094907408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16"/>
        <v>1E-3</v>
      </c>
      <c r="R1906" s="6">
        <f t="shared" si="117"/>
        <v>25</v>
      </c>
      <c r="S1906" s="7" t="str">
        <f t="shared" si="118"/>
        <v>technology</v>
      </c>
      <c r="T1906" t="str">
        <f t="shared" si="119"/>
        <v>gadgets</v>
      </c>
      <c r="U1906">
        <f>YEAR(Table1[[#This Row],[Date Created Conversion]])</f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1">
        <f>(((J1907/60)/60)/24)+DATE(1970,1,1)+(-5/24)</f>
        <v>41859.717523148145</v>
      </c>
      <c r="L1907" s="11">
        <f>(((I1907/60)/60)/24)+DATE(1970,1,1)+(-5/24)</f>
        <v>41889.717523148145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16"/>
        <v>1.6800000000000001E-3</v>
      </c>
      <c r="R1907" s="6">
        <f t="shared" si="117"/>
        <v>10.5</v>
      </c>
      <c r="S1907" s="7" t="str">
        <f t="shared" si="118"/>
        <v>technology</v>
      </c>
      <c r="T1907" t="str">
        <f t="shared" si="119"/>
        <v>gadgets</v>
      </c>
      <c r="U1907">
        <f>YEAR(Table1[[#This Row],[Date Created Conversion]])</f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1">
        <f>(((J1908/60)/60)/24)+DATE(1970,1,1)+(-5/24)</f>
        <v>42514.462766203702</v>
      </c>
      <c r="L1908" s="11">
        <f>(((I1908/60)/60)/24)+DATE(1970,1,1)+(-5/24)</f>
        <v>42544.462766203702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16"/>
        <v>0.42759999999999998</v>
      </c>
      <c r="R1908" s="6">
        <f t="shared" si="117"/>
        <v>215.95959595959596</v>
      </c>
      <c r="S1908" s="7" t="str">
        <f t="shared" si="118"/>
        <v>technology</v>
      </c>
      <c r="T1908" t="str">
        <f t="shared" si="119"/>
        <v>gadgets</v>
      </c>
      <c r="U1908">
        <f>YEAR(Table1[[#This Row],[Date Created Conversion]])</f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1">
        <f>(((J1909/60)/60)/24)+DATE(1970,1,1)+(-5/24)</f>
        <v>41767.378761574073</v>
      </c>
      <c r="L1909" s="11">
        <f>(((I1909/60)/60)/24)+DATE(1970,1,1)+(-5/24)</f>
        <v>41782.378761574073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16"/>
        <v>2.8333333333333335E-3</v>
      </c>
      <c r="R1909" s="6">
        <f t="shared" si="117"/>
        <v>21.25</v>
      </c>
      <c r="S1909" s="7" t="str">
        <f t="shared" si="118"/>
        <v>technology</v>
      </c>
      <c r="T1909" t="str">
        <f t="shared" si="119"/>
        <v>gadgets</v>
      </c>
      <c r="U1909">
        <f>YEAR(Table1[[#This Row],[Date Created Conversion]])</f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1">
        <f>(((J1910/60)/60)/24)+DATE(1970,1,1)+(-5/24)</f>
        <v>42703.709490740737</v>
      </c>
      <c r="L1910" s="11">
        <f>(((I1910/60)/60)/24)+DATE(1970,1,1)+(-5/24)</f>
        <v>42733.709490740737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16"/>
        <v>1.7319999999999999E-2</v>
      </c>
      <c r="R1910" s="6">
        <f t="shared" si="117"/>
        <v>108.25</v>
      </c>
      <c r="S1910" s="7" t="str">
        <f t="shared" si="118"/>
        <v>technology</v>
      </c>
      <c r="T1910" t="str">
        <f t="shared" si="119"/>
        <v>gadgets</v>
      </c>
      <c r="U1910">
        <f>YEAR(Table1[[#This Row],[Date Created Conversion]])</f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1">
        <f>(((J1911/60)/60)/24)+DATE(1970,1,1)+(-5/24)</f>
        <v>41905.220821759256</v>
      </c>
      <c r="L1911" s="11">
        <f>(((I1911/60)/60)/24)+DATE(1970,1,1)+(-5/24)</f>
        <v>41935.220821759256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16"/>
        <v>0.14111428571428572</v>
      </c>
      <c r="R1911" s="6">
        <f t="shared" si="117"/>
        <v>129.97368421052633</v>
      </c>
      <c r="S1911" s="7" t="str">
        <f t="shared" si="118"/>
        <v>technology</v>
      </c>
      <c r="T1911" t="str">
        <f t="shared" si="119"/>
        <v>gadgets</v>
      </c>
      <c r="U1911">
        <f>YEAR(Table1[[#This Row],[Date Created Conversion]])</f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1">
        <f>(((J1912/60)/60)/24)+DATE(1970,1,1)+(-5/24)</f>
        <v>42264.754826388882</v>
      </c>
      <c r="L1912" s="11">
        <f>(((I1912/60)/60)/24)+DATE(1970,1,1)+(-5/24)</f>
        <v>42308.739583333336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16"/>
        <v>0.39395294117647056</v>
      </c>
      <c r="R1912" s="6">
        <f t="shared" si="117"/>
        <v>117.49473684210527</v>
      </c>
      <c r="S1912" s="7" t="str">
        <f t="shared" si="118"/>
        <v>technology</v>
      </c>
      <c r="T1912" t="str">
        <f t="shared" si="119"/>
        <v>gadgets</v>
      </c>
      <c r="U1912">
        <f>YEAR(Table1[[#This Row],[Date Created Conversion]])</f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1">
        <f>(((J1913/60)/60)/24)+DATE(1970,1,1)+(-5/24)</f>
        <v>41829.825624999998</v>
      </c>
      <c r="L1913" s="11">
        <f>(((I1913/60)/60)/24)+DATE(1970,1,1)+(-5/24)</f>
        <v>41859.825624999998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16"/>
        <v>2.3529411764705883E-4</v>
      </c>
      <c r="R1913" s="6">
        <f t="shared" si="117"/>
        <v>10</v>
      </c>
      <c r="S1913" s="7" t="str">
        <f t="shared" si="118"/>
        <v>technology</v>
      </c>
      <c r="T1913" t="str">
        <f t="shared" si="119"/>
        <v>gadgets</v>
      </c>
      <c r="U1913">
        <f>YEAR(Table1[[#This Row],[Date Created Conversion]])</f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1">
        <f>(((J1914/60)/60)/24)+DATE(1970,1,1)+(-5/24)</f>
        <v>42129.018055555549</v>
      </c>
      <c r="L1914" s="11">
        <f>(((I1914/60)/60)/24)+DATE(1970,1,1)+(-5/24)</f>
        <v>42159.018055555549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16"/>
        <v>0.59299999999999997</v>
      </c>
      <c r="R1914" s="6">
        <f t="shared" si="117"/>
        <v>70.595238095238102</v>
      </c>
      <c r="S1914" s="7" t="str">
        <f t="shared" si="118"/>
        <v>technology</v>
      </c>
      <c r="T1914" t="str">
        <f t="shared" si="119"/>
        <v>gadgets</v>
      </c>
      <c r="U1914">
        <f>YEAR(Table1[[#This Row],[Date Created Conversion]])</f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1">
        <f>(((J1915/60)/60)/24)+DATE(1970,1,1)+(-5/24)</f>
        <v>41890.302986111106</v>
      </c>
      <c r="L1915" s="11">
        <f>(((I1915/60)/60)/24)+DATE(1970,1,1)+(-5/24)</f>
        <v>41920.302986111106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16"/>
        <v>1.3270833333333334E-2</v>
      </c>
      <c r="R1915" s="6">
        <f t="shared" si="117"/>
        <v>24.5</v>
      </c>
      <c r="S1915" s="7" t="str">
        <f t="shared" si="118"/>
        <v>technology</v>
      </c>
      <c r="T1915" t="str">
        <f t="shared" si="119"/>
        <v>gadgets</v>
      </c>
      <c r="U1915">
        <f>YEAR(Table1[[#This Row],[Date Created Conversion]])</f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1">
        <f>(((J1916/60)/60)/24)+DATE(1970,1,1)+(-5/24)</f>
        <v>41928.966122685182</v>
      </c>
      <c r="L1916" s="11">
        <f>(((I1916/60)/60)/24)+DATE(1970,1,1)+(-5/24)</f>
        <v>41943.957638888889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16"/>
        <v>9.0090090090090086E-2</v>
      </c>
      <c r="R1916" s="6">
        <f t="shared" si="117"/>
        <v>30</v>
      </c>
      <c r="S1916" s="7" t="str">
        <f t="shared" si="118"/>
        <v>technology</v>
      </c>
      <c r="T1916" t="str">
        <f t="shared" si="119"/>
        <v>gadgets</v>
      </c>
      <c r="U1916">
        <f>YEAR(Table1[[#This Row],[Date Created Conversion]])</f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1">
        <f>(((J1917/60)/60)/24)+DATE(1970,1,1)+(-5/24)</f>
        <v>41863.840532407405</v>
      </c>
      <c r="L1917" s="11">
        <f>(((I1917/60)/60)/24)+DATE(1970,1,1)+(-5/24)</f>
        <v>41883.840532407405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16"/>
        <v>1.6E-2</v>
      </c>
      <c r="R1917" s="6">
        <f t="shared" si="117"/>
        <v>2</v>
      </c>
      <c r="S1917" s="7" t="str">
        <f t="shared" si="118"/>
        <v>technology</v>
      </c>
      <c r="T1917" t="str">
        <f t="shared" si="119"/>
        <v>gadgets</v>
      </c>
      <c r="U1917">
        <f>YEAR(Table1[[#This Row],[Date Created Conversion]])</f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1">
        <f>(((J1918/60)/60)/24)+DATE(1970,1,1)+(-5/24)</f>
        <v>42656.508969907409</v>
      </c>
      <c r="L1918" s="11">
        <f>(((I1918/60)/60)/24)+DATE(1970,1,1)+(-5/24)</f>
        <v>42681.550636574073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16"/>
        <v>5.1000000000000004E-3</v>
      </c>
      <c r="R1918" s="6">
        <f t="shared" si="117"/>
        <v>17</v>
      </c>
      <c r="S1918" s="7" t="str">
        <f t="shared" si="118"/>
        <v>technology</v>
      </c>
      <c r="T1918" t="str">
        <f t="shared" si="119"/>
        <v>gadgets</v>
      </c>
      <c r="U1918">
        <f>YEAR(Table1[[#This Row],[Date Created Conversion]])</f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1">
        <f>(((J1919/60)/60)/24)+DATE(1970,1,1)+(-5/24)</f>
        <v>42746.06172453703</v>
      </c>
      <c r="L1919" s="11">
        <f>(((I1919/60)/60)/24)+DATE(1970,1,1)+(-5/24)</f>
        <v>42776.06172453703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16"/>
        <v>0.52570512820512816</v>
      </c>
      <c r="R1919" s="6">
        <f t="shared" si="117"/>
        <v>2928.9285714285716</v>
      </c>
      <c r="S1919" s="7" t="str">
        <f t="shared" si="118"/>
        <v>technology</v>
      </c>
      <c r="T1919" t="str">
        <f t="shared" si="119"/>
        <v>gadgets</v>
      </c>
      <c r="U1919">
        <f>YEAR(Table1[[#This Row],[Date Created Conversion]])</f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1">
        <f>(((J1920/60)/60)/24)+DATE(1970,1,1)+(-5/24)</f>
        <v>41828.581608796296</v>
      </c>
      <c r="L1920" s="11">
        <f>(((I1920/60)/60)/24)+DATE(1970,1,1)+(-5/24)</f>
        <v>41863.581608796296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16"/>
        <v>1.04E-2</v>
      </c>
      <c r="R1920" s="6">
        <f t="shared" si="117"/>
        <v>28.888888888888889</v>
      </c>
      <c r="S1920" s="7" t="str">
        <f t="shared" si="118"/>
        <v>technology</v>
      </c>
      <c r="T1920" t="str">
        <f t="shared" si="119"/>
        <v>gadgets</v>
      </c>
      <c r="U1920">
        <f>YEAR(Table1[[#This Row],[Date Created Conversion]])</f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1">
        <f>(((J1921/60)/60)/24)+DATE(1970,1,1)+(-5/24)</f>
        <v>42113.667233796288</v>
      </c>
      <c r="L1921" s="11">
        <f>(((I1921/60)/60)/24)+DATE(1970,1,1)+(-5/24)</f>
        <v>42143.667233796288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16"/>
        <v>0.47399999999999998</v>
      </c>
      <c r="R1921" s="6">
        <f t="shared" si="117"/>
        <v>29.625</v>
      </c>
      <c r="S1921" s="7" t="str">
        <f t="shared" si="118"/>
        <v>technology</v>
      </c>
      <c r="T1921" t="str">
        <f t="shared" si="119"/>
        <v>gadgets</v>
      </c>
      <c r="U1921">
        <f>YEAR(Table1[[#This Row],[Date Created Conversion]])</f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1">
        <f>(((J1922/60)/60)/24)+DATE(1970,1,1)+(-5/24)</f>
        <v>42270.66737268518</v>
      </c>
      <c r="L1922" s="11">
        <f>(((I1922/60)/60)/24)+DATE(1970,1,1)+(-5/24)</f>
        <v>42298.749999999993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16"/>
        <v>0.43030000000000002</v>
      </c>
      <c r="R1922" s="6">
        <f t="shared" si="117"/>
        <v>40.980952380952381</v>
      </c>
      <c r="S1922" s="7" t="str">
        <f t="shared" si="118"/>
        <v>technology</v>
      </c>
      <c r="T1922" t="str">
        <f t="shared" si="119"/>
        <v>gadgets</v>
      </c>
      <c r="U1922">
        <f>YEAR(Table1[[#This Row],[Date Created Conversion]])</f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1">
        <f>(((J1923/60)/60)/24)+DATE(1970,1,1)+(-5/24)</f>
        <v>41074.013229166667</v>
      </c>
      <c r="L1923" s="11">
        <f>(((I1923/60)/60)/24)+DATE(1970,1,1)+(-5/24)</f>
        <v>41104.013229166667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20">E1923/D1923</f>
        <v>1.3680000000000001</v>
      </c>
      <c r="R1923" s="6">
        <f t="shared" ref="R1923:R1986" si="121">E1923/N1923</f>
        <v>54</v>
      </c>
      <c r="S1923" s="7" t="str">
        <f t="shared" ref="S1923:S1986" si="122">LEFT(P1923, SEARCH("/",P1923,1)-1)</f>
        <v>music</v>
      </c>
      <c r="T1923" t="str">
        <f t="shared" ref="T1923:T1986" si="123">RIGHT(P1923,LEN(P1923)-SEARCH("/",P1923,1))</f>
        <v>indie rock</v>
      </c>
      <c r="U1923">
        <f>YEAR(Table1[[#This Row],[Date Created Conversion]])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1">
        <f>(((J1924/60)/60)/24)+DATE(1970,1,1)+(-5/24)</f>
        <v>41590.047534722216</v>
      </c>
      <c r="L1924" s="11">
        <f>(((I1924/60)/60)/24)+DATE(1970,1,1)+(-5/24)</f>
        <v>41620.047534722216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0"/>
        <v>1.1555</v>
      </c>
      <c r="R1924" s="6">
        <f t="shared" si="121"/>
        <v>36.109375</v>
      </c>
      <c r="S1924" s="7" t="str">
        <f t="shared" si="122"/>
        <v>music</v>
      </c>
      <c r="T1924" t="str">
        <f t="shared" si="123"/>
        <v>indie rock</v>
      </c>
      <c r="U1924">
        <f>YEAR(Table1[[#This Row],[Date Created Conversion]])</f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1">
        <f>(((J1925/60)/60)/24)+DATE(1970,1,1)+(-5/24)</f>
        <v>40772.640416666662</v>
      </c>
      <c r="L1925" s="11">
        <f>(((I1925/60)/60)/24)+DATE(1970,1,1)+(-5/24)</f>
        <v>40812.999305555553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0"/>
        <v>2.4079999999999999</v>
      </c>
      <c r="R1925" s="6">
        <f t="shared" si="121"/>
        <v>23.153846153846153</v>
      </c>
      <c r="S1925" s="7" t="str">
        <f t="shared" si="122"/>
        <v>music</v>
      </c>
      <c r="T1925" t="str">
        <f t="shared" si="123"/>
        <v>indie rock</v>
      </c>
      <c r="U1925">
        <f>YEAR(Table1[[#This Row],[Date Created Conversion]])</f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1">
        <f>(((J1926/60)/60)/24)+DATE(1970,1,1)+(-5/24)</f>
        <v>41626.552719907406</v>
      </c>
      <c r="L1926" s="11">
        <f>(((I1926/60)/60)/24)+DATE(1970,1,1)+(-5/24)</f>
        <v>41654.606249999997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0"/>
        <v>1.1439999999999999</v>
      </c>
      <c r="R1926" s="6">
        <f t="shared" si="121"/>
        <v>104</v>
      </c>
      <c r="S1926" s="7" t="str">
        <f t="shared" si="122"/>
        <v>music</v>
      </c>
      <c r="T1926" t="str">
        <f t="shared" si="123"/>
        <v>indie rock</v>
      </c>
      <c r="U1926">
        <f>YEAR(Table1[[#This Row],[Date Created Conversion]])</f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1">
        <f>(((J1927/60)/60)/24)+DATE(1970,1,1)+(-5/24)</f>
        <v>41535.693148148144</v>
      </c>
      <c r="L1927" s="11">
        <f>(((I1927/60)/60)/24)+DATE(1970,1,1)+(-5/24)</f>
        <v>41557.791666666664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0"/>
        <v>1.1033333333333333</v>
      </c>
      <c r="R1927" s="6">
        <f t="shared" si="121"/>
        <v>31.826923076923077</v>
      </c>
      <c r="S1927" s="7" t="str">
        <f t="shared" si="122"/>
        <v>music</v>
      </c>
      <c r="T1927" t="str">
        <f t="shared" si="123"/>
        <v>indie rock</v>
      </c>
      <c r="U1927">
        <f>YEAR(Table1[[#This Row],[Date Created Conversion]])</f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1">
        <f>(((J1928/60)/60)/24)+DATE(1970,1,1)+(-5/24)</f>
        <v>40456.746018518512</v>
      </c>
      <c r="L1928" s="11">
        <f>(((I1928/60)/60)/24)+DATE(1970,1,1)+(-5/24)</f>
        <v>40483.80972222222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0"/>
        <v>1.9537933333333333</v>
      </c>
      <c r="R1928" s="6">
        <f t="shared" si="121"/>
        <v>27.3896261682243</v>
      </c>
      <c r="S1928" s="7" t="str">
        <f t="shared" si="122"/>
        <v>music</v>
      </c>
      <c r="T1928" t="str">
        <f t="shared" si="123"/>
        <v>indie rock</v>
      </c>
      <c r="U1928">
        <f>YEAR(Table1[[#This Row],[Date Created Conversion]])</f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1">
        <f>(((J1929/60)/60)/24)+DATE(1970,1,1)+(-5/24)</f>
        <v>40960.653229166666</v>
      </c>
      <c r="L1929" s="11">
        <f>(((I1929/60)/60)/24)+DATE(1970,1,1)+(-5/24)</f>
        <v>40975.999305555553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0"/>
        <v>1.0333333333333334</v>
      </c>
      <c r="R1929" s="6">
        <f t="shared" si="121"/>
        <v>56.363636363636367</v>
      </c>
      <c r="S1929" s="7" t="str">
        <f t="shared" si="122"/>
        <v>music</v>
      </c>
      <c r="T1929" t="str">
        <f t="shared" si="123"/>
        <v>indie rock</v>
      </c>
      <c r="U1929">
        <f>YEAR(Table1[[#This Row],[Date Created Conversion]])</f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1">
        <f>(((J1930/60)/60)/24)+DATE(1970,1,1)+(-5/24)</f>
        <v>41371.439745370371</v>
      </c>
      <c r="L1930" s="11">
        <f>(((I1930/60)/60)/24)+DATE(1970,1,1)+(-5/24)</f>
        <v>41401.439745370371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20"/>
        <v>1.031372549019608</v>
      </c>
      <c r="R1930" s="6">
        <f t="shared" si="121"/>
        <v>77.352941176470594</v>
      </c>
      <c r="S1930" s="7" t="str">
        <f t="shared" si="122"/>
        <v>music</v>
      </c>
      <c r="T1930" t="str">
        <f t="shared" si="123"/>
        <v>indie rock</v>
      </c>
      <c r="U1930">
        <f>YEAR(Table1[[#This Row],[Date Created Conversion]])</f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1">
        <f>(((J1931/60)/60)/24)+DATE(1970,1,1)+(-5/24)</f>
        <v>40686.813263888886</v>
      </c>
      <c r="L1931" s="11">
        <f>(((I1931/60)/60)/24)+DATE(1970,1,1)+(-5/24)</f>
        <v>40728.813263888886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0"/>
        <v>1.003125</v>
      </c>
      <c r="R1931" s="6">
        <f t="shared" si="121"/>
        <v>42.8</v>
      </c>
      <c r="S1931" s="7" t="str">
        <f t="shared" si="122"/>
        <v>music</v>
      </c>
      <c r="T1931" t="str">
        <f t="shared" si="123"/>
        <v>indie rock</v>
      </c>
      <c r="U1931">
        <f>YEAR(Table1[[#This Row],[Date Created Conversion]])</f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1">
        <f>(((J1932/60)/60)/24)+DATE(1970,1,1)+(-5/24)</f>
        <v>41402.350486111107</v>
      </c>
      <c r="L1932" s="11">
        <f>(((I1932/60)/60)/24)+DATE(1970,1,1)+(-5/24)</f>
        <v>41462.350486111107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0"/>
        <v>1.27</v>
      </c>
      <c r="R1932" s="6">
        <f t="shared" si="121"/>
        <v>48.846153846153847</v>
      </c>
      <c r="S1932" s="7" t="str">
        <f t="shared" si="122"/>
        <v>music</v>
      </c>
      <c r="T1932" t="str">
        <f t="shared" si="123"/>
        <v>indie rock</v>
      </c>
      <c r="U1932">
        <f>YEAR(Table1[[#This Row],[Date Created Conversion]])</f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1">
        <f>(((J1933/60)/60)/24)+DATE(1970,1,1)+(-5/24)</f>
        <v>41037.684131944443</v>
      </c>
      <c r="L1933" s="11">
        <f>(((I1933/60)/60)/24)+DATE(1970,1,1)+(-5/24)</f>
        <v>41050.9375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0"/>
        <v>1.20601</v>
      </c>
      <c r="R1933" s="6">
        <f t="shared" si="121"/>
        <v>48.240400000000001</v>
      </c>
      <c r="S1933" s="7" t="str">
        <f t="shared" si="122"/>
        <v>music</v>
      </c>
      <c r="T1933" t="str">
        <f t="shared" si="123"/>
        <v>indie rock</v>
      </c>
      <c r="U1933">
        <f>YEAR(Table1[[#This Row],[Date Created Conversion]])</f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1">
        <f>(((J1934/60)/60)/24)+DATE(1970,1,1)+(-5/24)</f>
        <v>40911.601539351846</v>
      </c>
      <c r="L1934" s="11">
        <f>(((I1934/60)/60)/24)+DATE(1970,1,1)+(-5/24)</f>
        <v>40932.601539351846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0"/>
        <v>1.0699047619047619</v>
      </c>
      <c r="R1934" s="6">
        <f t="shared" si="121"/>
        <v>70.212500000000006</v>
      </c>
      <c r="S1934" s="7" t="str">
        <f t="shared" si="122"/>
        <v>music</v>
      </c>
      <c r="T1934" t="str">
        <f t="shared" si="123"/>
        <v>indie rock</v>
      </c>
      <c r="U1934">
        <f>YEAR(Table1[[#This Row],[Date Created Conversion]])</f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1">
        <f>(((J1935/60)/60)/24)+DATE(1970,1,1)+(-5/24)</f>
        <v>41878.922534722216</v>
      </c>
      <c r="L1935" s="11">
        <f>(((I1935/60)/60)/24)+DATE(1970,1,1)+(-5/24)</f>
        <v>41908.922534722216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0"/>
        <v>1.7243333333333333</v>
      </c>
      <c r="R1935" s="6">
        <f t="shared" si="121"/>
        <v>94.054545454545448</v>
      </c>
      <c r="S1935" s="7" t="str">
        <f t="shared" si="122"/>
        <v>music</v>
      </c>
      <c r="T1935" t="str">
        <f t="shared" si="123"/>
        <v>indie rock</v>
      </c>
      <c r="U1935">
        <f>YEAR(Table1[[#This Row],[Date Created Conversion]])</f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1">
        <f>(((J1936/60)/60)/24)+DATE(1970,1,1)+(-5/24)</f>
        <v>40865.658807870372</v>
      </c>
      <c r="L1936" s="11">
        <f>(((I1936/60)/60)/24)+DATE(1970,1,1)+(-5/24)</f>
        <v>40902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0"/>
        <v>1.2362</v>
      </c>
      <c r="R1936" s="6">
        <f t="shared" si="121"/>
        <v>80.272727272727266</v>
      </c>
      <c r="S1936" s="7" t="str">
        <f t="shared" si="122"/>
        <v>music</v>
      </c>
      <c r="T1936" t="str">
        <f t="shared" si="123"/>
        <v>indie rock</v>
      </c>
      <c r="U1936">
        <f>YEAR(Table1[[#This Row],[Date Created Conversion]])</f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1">
        <f>(((J1937/60)/60)/24)+DATE(1970,1,1)+(-5/24)</f>
        <v>41773.72420138889</v>
      </c>
      <c r="L1937" s="11">
        <f>(((I1937/60)/60)/24)+DATE(1970,1,1)+(-5/24)</f>
        <v>41810.999305555553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0"/>
        <v>1.0840000000000001</v>
      </c>
      <c r="R1937" s="6">
        <f t="shared" si="121"/>
        <v>54.2</v>
      </c>
      <c r="S1937" s="7" t="str">
        <f t="shared" si="122"/>
        <v>music</v>
      </c>
      <c r="T1937" t="str">
        <f t="shared" si="123"/>
        <v>indie rock</v>
      </c>
      <c r="U1937">
        <f>YEAR(Table1[[#This Row],[Date Created Conversion]])</f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1">
        <f>(((J1938/60)/60)/24)+DATE(1970,1,1)+(-5/24)</f>
        <v>40852.68136574074</v>
      </c>
      <c r="L1938" s="11">
        <f>(((I1938/60)/60)/24)+DATE(1970,1,1)+(-5/24)</f>
        <v>40883.040972222218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0"/>
        <v>1.1652013333333333</v>
      </c>
      <c r="R1938" s="6">
        <f t="shared" si="121"/>
        <v>60.26903448275862</v>
      </c>
      <c r="S1938" s="7" t="str">
        <f t="shared" si="122"/>
        <v>music</v>
      </c>
      <c r="T1938" t="str">
        <f t="shared" si="123"/>
        <v>indie rock</v>
      </c>
      <c r="U1938">
        <f>YEAR(Table1[[#This Row],[Date Created Conversion]])</f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1">
        <f>(((J1939/60)/60)/24)+DATE(1970,1,1)+(-5/24)</f>
        <v>41058.91065972222</v>
      </c>
      <c r="L1939" s="11">
        <f>(((I1939/60)/60)/24)+DATE(1970,1,1)+(-5/24)</f>
        <v>41074.957638888889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0"/>
        <v>1.8724499999999999</v>
      </c>
      <c r="R1939" s="6">
        <f t="shared" si="121"/>
        <v>38.740344827586206</v>
      </c>
      <c r="S1939" s="7" t="str">
        <f t="shared" si="122"/>
        <v>music</v>
      </c>
      <c r="T1939" t="str">
        <f t="shared" si="123"/>
        <v>indie rock</v>
      </c>
      <c r="U1939">
        <f>YEAR(Table1[[#This Row],[Date Created Conversion]])</f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1">
        <f>(((J1940/60)/60)/24)+DATE(1970,1,1)+(-5/24)</f>
        <v>41426.05128472222</v>
      </c>
      <c r="L1940" s="11">
        <f>(((I1940/60)/60)/24)+DATE(1970,1,1)+(-5/24)</f>
        <v>41457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0"/>
        <v>1.1593333333333333</v>
      </c>
      <c r="R1940" s="6">
        <f t="shared" si="121"/>
        <v>152.54385964912279</v>
      </c>
      <c r="S1940" s="7" t="str">
        <f t="shared" si="122"/>
        <v>music</v>
      </c>
      <c r="T1940" t="str">
        <f t="shared" si="123"/>
        <v>indie rock</v>
      </c>
      <c r="U1940">
        <f>YEAR(Table1[[#This Row],[Date Created Conversion]])</f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1">
        <f>(((J1941/60)/60)/24)+DATE(1970,1,1)+(-5/24)</f>
        <v>41313.776712962957</v>
      </c>
      <c r="L1941" s="11">
        <f>(((I1941/60)/60)/24)+DATE(1970,1,1)+(-5/24)</f>
        <v>41343.735046296293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0"/>
        <v>1.107</v>
      </c>
      <c r="R1941" s="6">
        <f t="shared" si="121"/>
        <v>115.3125</v>
      </c>
      <c r="S1941" s="7" t="str">
        <f t="shared" si="122"/>
        <v>music</v>
      </c>
      <c r="T1941" t="str">
        <f t="shared" si="123"/>
        <v>indie rock</v>
      </c>
      <c r="U1941">
        <f>YEAR(Table1[[#This Row],[Date Created Conversion]])</f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1">
        <f>(((J1942/60)/60)/24)+DATE(1970,1,1)+(-5/24)</f>
        <v>40670.298993055556</v>
      </c>
      <c r="L1942" s="11">
        <f>(((I1942/60)/60)/24)+DATE(1970,1,1)+(-5/24)</f>
        <v>40708.957638888889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0"/>
        <v>1.7092307692307693</v>
      </c>
      <c r="R1942" s="6">
        <f t="shared" si="121"/>
        <v>35.838709677419352</v>
      </c>
      <c r="S1942" s="7" t="str">
        <f t="shared" si="122"/>
        <v>music</v>
      </c>
      <c r="T1942" t="str">
        <f t="shared" si="123"/>
        <v>indie rock</v>
      </c>
      <c r="U1942">
        <f>YEAR(Table1[[#This Row],[Date Created Conversion]])</f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1">
        <f>(((J1943/60)/60)/24)+DATE(1970,1,1)+(-5/24)</f>
        <v>41744.08253472222</v>
      </c>
      <c r="L1943" s="11">
        <f>(((I1943/60)/60)/24)+DATE(1970,1,1)+(-5/24)</f>
        <v>41774.08253472222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0"/>
        <v>1.2611835600000001</v>
      </c>
      <c r="R1943" s="6">
        <f t="shared" si="121"/>
        <v>64.570118779438872</v>
      </c>
      <c r="S1943" s="7" t="str">
        <f t="shared" si="122"/>
        <v>technology</v>
      </c>
      <c r="T1943" t="str">
        <f t="shared" si="123"/>
        <v>hardware</v>
      </c>
      <c r="U1943">
        <f>YEAR(Table1[[#This Row],[Date Created Conversion]])</f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1">
        <f>(((J1944/60)/60)/24)+DATE(1970,1,1)+(-5/24)</f>
        <v>40638.619675925926</v>
      </c>
      <c r="L1944" s="11">
        <f>(((I1944/60)/60)/24)+DATE(1970,1,1)+(-5/24)</f>
        <v>40728.619675925926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0"/>
        <v>1.3844033333333334</v>
      </c>
      <c r="R1944" s="6">
        <f t="shared" si="121"/>
        <v>87.436000000000007</v>
      </c>
      <c r="S1944" s="7" t="str">
        <f t="shared" si="122"/>
        <v>technology</v>
      </c>
      <c r="T1944" t="str">
        <f t="shared" si="123"/>
        <v>hardware</v>
      </c>
      <c r="U1944">
        <f>YEAR(Table1[[#This Row],[Date Created Conversion]])</f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1">
        <f>(((J1945/60)/60)/24)+DATE(1970,1,1)+(-5/24)</f>
        <v>42548.061527777776</v>
      </c>
      <c r="L1945" s="11">
        <f>(((I1945/60)/60)/24)+DATE(1970,1,1)+(-5/24)</f>
        <v>42593.061527777776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0"/>
        <v>17.052499999999998</v>
      </c>
      <c r="R1945" s="6">
        <f t="shared" si="121"/>
        <v>68.815577078288939</v>
      </c>
      <c r="S1945" s="7" t="str">
        <f t="shared" si="122"/>
        <v>technology</v>
      </c>
      <c r="T1945" t="str">
        <f t="shared" si="123"/>
        <v>hardware</v>
      </c>
      <c r="U1945">
        <f>YEAR(Table1[[#This Row],[Date Created Conversion]])</f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1">
        <f>(((J1946/60)/60)/24)+DATE(1970,1,1)+(-5/24)</f>
        <v>41730.376041666663</v>
      </c>
      <c r="L1946" s="11">
        <f>(((I1946/60)/60)/24)+DATE(1970,1,1)+(-5/24)</f>
        <v>41760.376041666663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0"/>
        <v>7.8805550000000002</v>
      </c>
      <c r="R1946" s="6">
        <f t="shared" si="121"/>
        <v>176.200223588597</v>
      </c>
      <c r="S1946" s="7" t="str">
        <f t="shared" si="122"/>
        <v>technology</v>
      </c>
      <c r="T1946" t="str">
        <f t="shared" si="123"/>
        <v>hardware</v>
      </c>
      <c r="U1946">
        <f>YEAR(Table1[[#This Row],[Date Created Conversion]])</f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1">
        <f>(((J1947/60)/60)/24)+DATE(1970,1,1)+(-5/24)</f>
        <v>42157.043495370373</v>
      </c>
      <c r="L1947" s="11">
        <f>(((I1947/60)/60)/24)+DATE(1970,1,1)+(-5/24)</f>
        <v>42197.043495370373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0"/>
        <v>3.4801799999999998</v>
      </c>
      <c r="R1947" s="6">
        <f t="shared" si="121"/>
        <v>511.79117647058825</v>
      </c>
      <c r="S1947" s="7" t="str">
        <f t="shared" si="122"/>
        <v>technology</v>
      </c>
      <c r="T1947" t="str">
        <f t="shared" si="123"/>
        <v>hardware</v>
      </c>
      <c r="U1947">
        <f>YEAR(Table1[[#This Row],[Date Created Conversion]])</f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1">
        <f>(((J1948/60)/60)/24)+DATE(1970,1,1)+(-5/24)</f>
        <v>41688.941678240735</v>
      </c>
      <c r="L1948" s="11">
        <f>(((I1948/60)/60)/24)+DATE(1970,1,1)+(-5/24)</f>
        <v>41748.900011574071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0"/>
        <v>1.4974666666666667</v>
      </c>
      <c r="R1948" s="6">
        <f t="shared" si="121"/>
        <v>160.44285714285715</v>
      </c>
      <c r="S1948" s="7" t="str">
        <f t="shared" si="122"/>
        <v>technology</v>
      </c>
      <c r="T1948" t="str">
        <f t="shared" si="123"/>
        <v>hardware</v>
      </c>
      <c r="U1948">
        <f>YEAR(Table1[[#This Row],[Date Created Conversion]])</f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1">
        <f>(((J1949/60)/60)/24)+DATE(1970,1,1)+(-5/24)</f>
        <v>40102.709722222222</v>
      </c>
      <c r="L1949" s="11">
        <f>(((I1949/60)/60)/24)+DATE(1970,1,1)+(-5/24)</f>
        <v>40140.040972222218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0"/>
        <v>1.0063375000000001</v>
      </c>
      <c r="R1949" s="6">
        <f t="shared" si="121"/>
        <v>35.003043478260871</v>
      </c>
      <c r="S1949" s="7" t="str">
        <f t="shared" si="122"/>
        <v>technology</v>
      </c>
      <c r="T1949" t="str">
        <f t="shared" si="123"/>
        <v>hardware</v>
      </c>
      <c r="U1949">
        <f>YEAR(Table1[[#This Row],[Date Created Conversion]])</f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1">
        <f>(((J1950/60)/60)/24)+DATE(1970,1,1)+(-5/24)</f>
        <v>42473.395937499998</v>
      </c>
      <c r="L1950" s="11">
        <f>(((I1950/60)/60)/24)+DATE(1970,1,1)+(-5/24)</f>
        <v>42527.501388888886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0"/>
        <v>8.0021100000000001</v>
      </c>
      <c r="R1950" s="6">
        <f t="shared" si="121"/>
        <v>188.50671378091872</v>
      </c>
      <c r="S1950" s="7" t="str">
        <f t="shared" si="122"/>
        <v>technology</v>
      </c>
      <c r="T1950" t="str">
        <f t="shared" si="123"/>
        <v>hardware</v>
      </c>
      <c r="U1950">
        <f>YEAR(Table1[[#This Row],[Date Created Conversion]])</f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1">
        <f>(((J1951/60)/60)/24)+DATE(1970,1,1)+(-5/24)</f>
        <v>41800.214710648142</v>
      </c>
      <c r="L1951" s="11">
        <f>(((I1951/60)/60)/24)+DATE(1970,1,1)+(-5/24)</f>
        <v>41830.214710648142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0"/>
        <v>1.0600260000000001</v>
      </c>
      <c r="R1951" s="6">
        <f t="shared" si="121"/>
        <v>56.204984093319197</v>
      </c>
      <c r="S1951" s="7" t="str">
        <f t="shared" si="122"/>
        <v>technology</v>
      </c>
      <c r="T1951" t="str">
        <f t="shared" si="123"/>
        <v>hardware</v>
      </c>
      <c r="U1951">
        <f>YEAR(Table1[[#This Row],[Date Created Conversion]])</f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1">
        <f>(((J1952/60)/60)/24)+DATE(1970,1,1)+(-5/24)</f>
        <v>40623.973067129627</v>
      </c>
      <c r="L1952" s="11">
        <f>(((I1952/60)/60)/24)+DATE(1970,1,1)+(-5/24)</f>
        <v>40654.973067129627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0"/>
        <v>2.0051866666666669</v>
      </c>
      <c r="R1952" s="6">
        <f t="shared" si="121"/>
        <v>51.3054157782516</v>
      </c>
      <c r="S1952" s="7" t="str">
        <f t="shared" si="122"/>
        <v>technology</v>
      </c>
      <c r="T1952" t="str">
        <f t="shared" si="123"/>
        <v>hardware</v>
      </c>
      <c r="U1952">
        <f>YEAR(Table1[[#This Row],[Date Created Conversion]])</f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1">
        <f>(((J1953/60)/60)/24)+DATE(1970,1,1)+(-5/24)</f>
        <v>42651.212233796294</v>
      </c>
      <c r="L1953" s="11">
        <f>(((I1953/60)/60)/24)+DATE(1970,1,1)+(-5/24)</f>
        <v>42681.253900462958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0"/>
        <v>2.1244399999999999</v>
      </c>
      <c r="R1953" s="6">
        <f t="shared" si="121"/>
        <v>127.36450839328538</v>
      </c>
      <c r="S1953" s="7" t="str">
        <f t="shared" si="122"/>
        <v>technology</v>
      </c>
      <c r="T1953" t="str">
        <f t="shared" si="123"/>
        <v>hardware</v>
      </c>
      <c r="U1953">
        <f>YEAR(Table1[[#This Row],[Date Created Conversion]])</f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1">
        <f>(((J1954/60)/60)/24)+DATE(1970,1,1)+(-5/24)</f>
        <v>41526.398321759254</v>
      </c>
      <c r="L1954" s="11">
        <f>(((I1954/60)/60)/24)+DATE(1970,1,1)+(-5/24)</f>
        <v>41563.398321759254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0"/>
        <v>1.9847237142857144</v>
      </c>
      <c r="R1954" s="6">
        <f t="shared" si="121"/>
        <v>101.85532258064516</v>
      </c>
      <c r="S1954" s="7" t="str">
        <f t="shared" si="122"/>
        <v>technology</v>
      </c>
      <c r="T1954" t="str">
        <f t="shared" si="123"/>
        <v>hardware</v>
      </c>
      <c r="U1954">
        <f>YEAR(Table1[[#This Row],[Date Created Conversion]])</f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1">
        <f>(((J1955/60)/60)/24)+DATE(1970,1,1)+(-5/24)</f>
        <v>40940.991493055553</v>
      </c>
      <c r="L1955" s="11">
        <f>(((I1955/60)/60)/24)+DATE(1970,1,1)+(-5/24)</f>
        <v>40969.916666666664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0"/>
        <v>2.2594666666666665</v>
      </c>
      <c r="R1955" s="6">
        <f t="shared" si="121"/>
        <v>230.55782312925169</v>
      </c>
      <c r="S1955" s="7" t="str">
        <f t="shared" si="122"/>
        <v>technology</v>
      </c>
      <c r="T1955" t="str">
        <f t="shared" si="123"/>
        <v>hardware</v>
      </c>
      <c r="U1955">
        <f>YEAR(Table1[[#This Row],[Date Created Conversion]])</f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1">
        <f>(((J1956/60)/60)/24)+DATE(1970,1,1)+(-5/24)</f>
        <v>42394.372407407405</v>
      </c>
      <c r="L1956" s="11">
        <f>(((I1956/60)/60)/24)+DATE(1970,1,1)+(-5/24)</f>
        <v>42440.999999999993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0"/>
        <v>6.9894800000000004</v>
      </c>
      <c r="R1956" s="6">
        <f t="shared" si="121"/>
        <v>842.10602409638557</v>
      </c>
      <c r="S1956" s="7" t="str">
        <f t="shared" si="122"/>
        <v>technology</v>
      </c>
      <c r="T1956" t="str">
        <f t="shared" si="123"/>
        <v>hardware</v>
      </c>
      <c r="U1956">
        <f>YEAR(Table1[[#This Row],[Date Created Conversion]])</f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1">
        <f>(((J1957/60)/60)/24)+DATE(1970,1,1)+(-5/24)</f>
        <v>41020.063437500001</v>
      </c>
      <c r="L1957" s="11">
        <f>(((I1957/60)/60)/24)+DATE(1970,1,1)+(-5/24)</f>
        <v>41052.583333333328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0"/>
        <v>3.9859528571428569</v>
      </c>
      <c r="R1957" s="6">
        <f t="shared" si="121"/>
        <v>577.27593103448271</v>
      </c>
      <c r="S1957" s="7" t="str">
        <f t="shared" si="122"/>
        <v>technology</v>
      </c>
      <c r="T1957" t="str">
        <f t="shared" si="123"/>
        <v>hardware</v>
      </c>
      <c r="U1957">
        <f>YEAR(Table1[[#This Row],[Date Created Conversion]])</f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1">
        <f>(((J1958/60)/60)/24)+DATE(1970,1,1)+(-5/24)</f>
        <v>42067.71533564815</v>
      </c>
      <c r="L1958" s="11">
        <f>(((I1958/60)/60)/24)+DATE(1970,1,1)+(-5/24)</f>
        <v>42112.673668981479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0"/>
        <v>2.9403333333333332</v>
      </c>
      <c r="R1958" s="6">
        <f t="shared" si="121"/>
        <v>483.34246575342468</v>
      </c>
      <c r="S1958" s="7" t="str">
        <f t="shared" si="122"/>
        <v>technology</v>
      </c>
      <c r="T1958" t="str">
        <f t="shared" si="123"/>
        <v>hardware</v>
      </c>
      <c r="U1958">
        <f>YEAR(Table1[[#This Row],[Date Created Conversion]])</f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1">
        <f>(((J1959/60)/60)/24)+DATE(1970,1,1)+(-5/24)</f>
        <v>41178.890196759254</v>
      </c>
      <c r="L1959" s="11">
        <f>(((I1959/60)/60)/24)+DATE(1970,1,1)+(-5/24)</f>
        <v>41208.890196759254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0"/>
        <v>1.6750470000000002</v>
      </c>
      <c r="R1959" s="6">
        <f t="shared" si="121"/>
        <v>76.138500000000008</v>
      </c>
      <c r="S1959" s="7" t="str">
        <f t="shared" si="122"/>
        <v>technology</v>
      </c>
      <c r="T1959" t="str">
        <f t="shared" si="123"/>
        <v>hardware</v>
      </c>
      <c r="U1959">
        <f>YEAR(Table1[[#This Row],[Date Created Conversion]])</f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1">
        <f>(((J1960/60)/60)/24)+DATE(1970,1,1)+(-5/24)</f>
        <v>41326.779641203699</v>
      </c>
      <c r="L1960" s="11">
        <f>(((I1960/60)/60)/24)+DATE(1970,1,1)+(-5/24)</f>
        <v>41356.737974537034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0"/>
        <v>14.355717142857143</v>
      </c>
      <c r="R1960" s="6">
        <f t="shared" si="121"/>
        <v>74.107684365781708</v>
      </c>
      <c r="S1960" s="7" t="str">
        <f t="shared" si="122"/>
        <v>technology</v>
      </c>
      <c r="T1960" t="str">
        <f t="shared" si="123"/>
        <v>hardware</v>
      </c>
      <c r="U1960">
        <f>YEAR(Table1[[#This Row],[Date Created Conversion]])</f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1">
        <f>(((J1961/60)/60)/24)+DATE(1970,1,1)+(-5/24)</f>
        <v>41871.63726851852</v>
      </c>
      <c r="L1961" s="11">
        <f>(((I1961/60)/60)/24)+DATE(1970,1,1)+(-5/24)</f>
        <v>41912.791666666664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0"/>
        <v>1.5673440000000001</v>
      </c>
      <c r="R1961" s="6">
        <f t="shared" si="121"/>
        <v>36.965660377358489</v>
      </c>
      <c r="S1961" s="7" t="str">
        <f t="shared" si="122"/>
        <v>technology</v>
      </c>
      <c r="T1961" t="str">
        <f t="shared" si="123"/>
        <v>hardware</v>
      </c>
      <c r="U1961">
        <f>YEAR(Table1[[#This Row],[Date Created Conversion]])</f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1">
        <f>(((J1962/60)/60)/24)+DATE(1970,1,1)+(-5/24)</f>
        <v>41964.154409722221</v>
      </c>
      <c r="L1962" s="11">
        <f>(((I1962/60)/60)/24)+DATE(1970,1,1)+(-5/24)</f>
        <v>41994.154409722221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0"/>
        <v>1.1790285714285715</v>
      </c>
      <c r="R1962" s="6">
        <f t="shared" si="121"/>
        <v>2500.969696969697</v>
      </c>
      <c r="S1962" s="7" t="str">
        <f t="shared" si="122"/>
        <v>technology</v>
      </c>
      <c r="T1962" t="str">
        <f t="shared" si="123"/>
        <v>hardware</v>
      </c>
      <c r="U1962">
        <f>YEAR(Table1[[#This Row],[Date Created Conversion]])</f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1">
        <f>(((J1963/60)/60)/24)+DATE(1970,1,1)+(-5/24)</f>
        <v>41147.986307870371</v>
      </c>
      <c r="L1963" s="11">
        <f>(((I1963/60)/60)/24)+DATE(1970,1,1)+(-5/24)</f>
        <v>41187.957638888889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0"/>
        <v>11.053811999999999</v>
      </c>
      <c r="R1963" s="6">
        <f t="shared" si="121"/>
        <v>67.690214329454989</v>
      </c>
      <c r="S1963" s="7" t="str">
        <f t="shared" si="122"/>
        <v>technology</v>
      </c>
      <c r="T1963" t="str">
        <f t="shared" si="123"/>
        <v>hardware</v>
      </c>
      <c r="U1963">
        <f>YEAR(Table1[[#This Row],[Date Created Conversion]])</f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1">
        <f>(((J1964/60)/60)/24)+DATE(1970,1,1)+(-5/24)</f>
        <v>41742.572175925925</v>
      </c>
      <c r="L1964" s="11">
        <f>(((I1964/60)/60)/24)+DATE(1970,1,1)+(-5/24)</f>
        <v>41772.572175925925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0"/>
        <v>1.9292499999999999</v>
      </c>
      <c r="R1964" s="6">
        <f t="shared" si="121"/>
        <v>63.04738562091503</v>
      </c>
      <c r="S1964" s="7" t="str">
        <f t="shared" si="122"/>
        <v>technology</v>
      </c>
      <c r="T1964" t="str">
        <f t="shared" si="123"/>
        <v>hardware</v>
      </c>
      <c r="U1964">
        <f>YEAR(Table1[[#This Row],[Date Created Conversion]])</f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1">
        <f>(((J1965/60)/60)/24)+DATE(1970,1,1)+(-5/24)</f>
        <v>41863.221458333333</v>
      </c>
      <c r="L1965" s="11">
        <f>(((I1965/60)/60)/24)+DATE(1970,1,1)+(-5/24)</f>
        <v>41898.221458333333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0"/>
        <v>1.268842105263158</v>
      </c>
      <c r="R1965" s="6">
        <f t="shared" si="121"/>
        <v>117.6</v>
      </c>
      <c r="S1965" s="7" t="str">
        <f t="shared" si="122"/>
        <v>technology</v>
      </c>
      <c r="T1965" t="str">
        <f t="shared" si="123"/>
        <v>hardware</v>
      </c>
      <c r="U1965">
        <f>YEAR(Table1[[#This Row],[Date Created Conversion]])</f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1">
        <f>(((J1966/60)/60)/24)+DATE(1970,1,1)+(-5/24)</f>
        <v>42452.064490740733</v>
      </c>
      <c r="L1966" s="11">
        <f>(((I1966/60)/60)/24)+DATE(1970,1,1)+(-5/24)</f>
        <v>42482.064490740733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0"/>
        <v>2.5957748878923765</v>
      </c>
      <c r="R1966" s="6">
        <f t="shared" si="121"/>
        <v>180.75185011709601</v>
      </c>
      <c r="S1966" s="7" t="str">
        <f t="shared" si="122"/>
        <v>technology</v>
      </c>
      <c r="T1966" t="str">
        <f t="shared" si="123"/>
        <v>hardware</v>
      </c>
      <c r="U1966">
        <f>YEAR(Table1[[#This Row],[Date Created Conversion]])</f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1">
        <f>(((J1967/60)/60)/24)+DATE(1970,1,1)+(-5/24)</f>
        <v>40897.880902777775</v>
      </c>
      <c r="L1967" s="11">
        <f>(((I1967/60)/60)/24)+DATE(1970,1,1)+(-5/24)</f>
        <v>40919.833333333328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0"/>
        <v>2.6227999999999998</v>
      </c>
      <c r="R1967" s="6">
        <f t="shared" si="121"/>
        <v>127.32038834951456</v>
      </c>
      <c r="S1967" s="7" t="str">
        <f t="shared" si="122"/>
        <v>technology</v>
      </c>
      <c r="T1967" t="str">
        <f t="shared" si="123"/>
        <v>hardware</v>
      </c>
      <c r="U1967">
        <f>YEAR(Table1[[#This Row],[Date Created Conversion]])</f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1">
        <f>(((J1968/60)/60)/24)+DATE(1970,1,1)+(-5/24)</f>
        <v>41835.332152777773</v>
      </c>
      <c r="L1968" s="11">
        <f>(((I1968/60)/60)/24)+DATE(1970,1,1)+(-5/24)</f>
        <v>41865.332152777773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0"/>
        <v>2.0674309000000002</v>
      </c>
      <c r="R1968" s="6">
        <f t="shared" si="121"/>
        <v>136.6444745538665</v>
      </c>
      <c r="S1968" s="7" t="str">
        <f t="shared" si="122"/>
        <v>technology</v>
      </c>
      <c r="T1968" t="str">
        <f t="shared" si="123"/>
        <v>hardware</v>
      </c>
      <c r="U1968">
        <f>YEAR(Table1[[#This Row],[Date Created Conversion]])</f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1">
        <f>(((J1969/60)/60)/24)+DATE(1970,1,1)+(-5/24)</f>
        <v>41730.455196759256</v>
      </c>
      <c r="L1969" s="11">
        <f>(((I1969/60)/60)/24)+DATE(1970,1,1)+(-5/24)</f>
        <v>41760.455196759256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0"/>
        <v>3.7012999999999998</v>
      </c>
      <c r="R1969" s="6">
        <f t="shared" si="121"/>
        <v>182.78024691358024</v>
      </c>
      <c r="S1969" s="7" t="str">
        <f t="shared" si="122"/>
        <v>technology</v>
      </c>
      <c r="T1969" t="str">
        <f t="shared" si="123"/>
        <v>hardware</v>
      </c>
      <c r="U1969">
        <f>YEAR(Table1[[#This Row],[Date Created Conversion]])</f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1">
        <f>(((J1970/60)/60)/24)+DATE(1970,1,1)+(-5/24)</f>
        <v>42676.378645833327</v>
      </c>
      <c r="L1970" s="11">
        <f>(((I1970/60)/60)/24)+DATE(1970,1,1)+(-5/24)</f>
        <v>42707.420312499999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0"/>
        <v>2.8496600000000001</v>
      </c>
      <c r="R1970" s="6">
        <f t="shared" si="121"/>
        <v>279.37843137254902</v>
      </c>
      <c r="S1970" s="7" t="str">
        <f t="shared" si="122"/>
        <v>technology</v>
      </c>
      <c r="T1970" t="str">
        <f t="shared" si="123"/>
        <v>hardware</v>
      </c>
      <c r="U1970">
        <f>YEAR(Table1[[#This Row],[Date Created Conversion]])</f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1">
        <f>(((J1971/60)/60)/24)+DATE(1970,1,1)+(-5/24)</f>
        <v>42557.584120370368</v>
      </c>
      <c r="L1971" s="11">
        <f>(((I1971/60)/60)/24)+DATE(1970,1,1)+(-5/24)</f>
        <v>42587.584120370368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0"/>
        <v>5.7907999999999999</v>
      </c>
      <c r="R1971" s="6">
        <f t="shared" si="121"/>
        <v>61.375728669846318</v>
      </c>
      <c r="S1971" s="7" t="str">
        <f t="shared" si="122"/>
        <v>technology</v>
      </c>
      <c r="T1971" t="str">
        <f t="shared" si="123"/>
        <v>hardware</v>
      </c>
      <c r="U1971">
        <f>YEAR(Table1[[#This Row],[Date Created Conversion]])</f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1">
        <f>(((J1972/60)/60)/24)+DATE(1970,1,1)+(-5/24)</f>
        <v>41323.984965277778</v>
      </c>
      <c r="L1972" s="11">
        <f>(((I1972/60)/60)/24)+DATE(1970,1,1)+(-5/24)</f>
        <v>41383.943298611113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0"/>
        <v>11.318</v>
      </c>
      <c r="R1972" s="6">
        <f t="shared" si="121"/>
        <v>80.727532097004286</v>
      </c>
      <c r="S1972" s="7" t="str">
        <f t="shared" si="122"/>
        <v>technology</v>
      </c>
      <c r="T1972" t="str">
        <f t="shared" si="123"/>
        <v>hardware</v>
      </c>
      <c r="U1972">
        <f>YEAR(Table1[[#This Row],[Date Created Conversion]])</f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1">
        <f>(((J1973/60)/60)/24)+DATE(1970,1,1)+(-5/24)</f>
        <v>41561.29237268518</v>
      </c>
      <c r="L1973" s="11">
        <f>(((I1973/60)/60)/24)+DATE(1970,1,1)+(-5/24)</f>
        <v>41592.958333333328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0"/>
        <v>2.6302771750000002</v>
      </c>
      <c r="R1973" s="6">
        <f t="shared" si="121"/>
        <v>272.35590732591254</v>
      </c>
      <c r="S1973" s="7" t="str">
        <f t="shared" si="122"/>
        <v>technology</v>
      </c>
      <c r="T1973" t="str">
        <f t="shared" si="123"/>
        <v>hardware</v>
      </c>
      <c r="U1973">
        <f>YEAR(Table1[[#This Row],[Date Created Conversion]])</f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1">
        <f>(((J1974/60)/60)/24)+DATE(1970,1,1)+(-5/24)</f>
        <v>41200.803749999999</v>
      </c>
      <c r="L1974" s="11">
        <f>(((I1974/60)/60)/24)+DATE(1970,1,1)+(-5/24)</f>
        <v>41230.845416666663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0"/>
        <v>6.7447999999999997</v>
      </c>
      <c r="R1974" s="6">
        <f t="shared" si="121"/>
        <v>70.848739495798313</v>
      </c>
      <c r="S1974" s="7" t="str">
        <f t="shared" si="122"/>
        <v>technology</v>
      </c>
      <c r="T1974" t="str">
        <f t="shared" si="123"/>
        <v>hardware</v>
      </c>
      <c r="U1974">
        <f>YEAR(Table1[[#This Row],[Date Created Conversion]])</f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1">
        <f>(((J1975/60)/60)/24)+DATE(1970,1,1)+(-5/24)</f>
        <v>42549.514629629623</v>
      </c>
      <c r="L1975" s="11">
        <f>(((I1975/60)/60)/24)+DATE(1970,1,1)+(-5/24)</f>
        <v>42588.083333333336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0"/>
        <v>2.5683081313131315</v>
      </c>
      <c r="R1975" s="6">
        <f t="shared" si="121"/>
        <v>247.94003412969283</v>
      </c>
      <c r="S1975" s="7" t="str">
        <f t="shared" si="122"/>
        <v>technology</v>
      </c>
      <c r="T1975" t="str">
        <f t="shared" si="123"/>
        <v>hardware</v>
      </c>
      <c r="U1975">
        <f>YEAR(Table1[[#This Row],[Date Created Conversion]])</f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1">
        <f>(((J1976/60)/60)/24)+DATE(1970,1,1)+(-5/24)</f>
        <v>41445.125798611109</v>
      </c>
      <c r="L1976" s="11">
        <f>(((I1976/60)/60)/24)+DATE(1970,1,1)+(-5/24)</f>
        <v>41505.125798611109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0"/>
        <v>3.7549600000000001</v>
      </c>
      <c r="R1976" s="6">
        <f t="shared" si="121"/>
        <v>186.81393034825871</v>
      </c>
      <c r="S1976" s="7" t="str">
        <f t="shared" si="122"/>
        <v>technology</v>
      </c>
      <c r="T1976" t="str">
        <f t="shared" si="123"/>
        <v>hardware</v>
      </c>
      <c r="U1976">
        <f>YEAR(Table1[[#This Row],[Date Created Conversion]])</f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1">
        <f>(((J1977/60)/60)/24)+DATE(1970,1,1)+(-5/24)</f>
        <v>41313.54688657407</v>
      </c>
      <c r="L1977" s="11">
        <f>(((I1977/60)/60)/24)+DATE(1970,1,1)+(-5/24)</f>
        <v>41343.54688657407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0"/>
        <v>2.0870837499999997</v>
      </c>
      <c r="R1977" s="6">
        <f t="shared" si="121"/>
        <v>131.98948616600788</v>
      </c>
      <c r="S1977" s="7" t="str">
        <f t="shared" si="122"/>
        <v>technology</v>
      </c>
      <c r="T1977" t="str">
        <f t="shared" si="123"/>
        <v>hardware</v>
      </c>
      <c r="U1977">
        <f>YEAR(Table1[[#This Row],[Date Created Conversion]])</f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1">
        <f>(((J1978/60)/60)/24)+DATE(1970,1,1)+(-5/24)</f>
        <v>41438.691261574073</v>
      </c>
      <c r="L1978" s="11">
        <f>(((I1978/60)/60)/24)+DATE(1970,1,1)+(-5/24)</f>
        <v>41468.691261574073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0"/>
        <v>3.4660000000000002</v>
      </c>
      <c r="R1978" s="6">
        <f t="shared" si="121"/>
        <v>29.310782241014799</v>
      </c>
      <c r="S1978" s="7" t="str">
        <f t="shared" si="122"/>
        <v>technology</v>
      </c>
      <c r="T1978" t="str">
        <f t="shared" si="123"/>
        <v>hardware</v>
      </c>
      <c r="U1978">
        <f>YEAR(Table1[[#This Row],[Date Created Conversion]])</f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1">
        <f>(((J1979/60)/60)/24)+DATE(1970,1,1)+(-5/24)</f>
        <v>42311.008564814816</v>
      </c>
      <c r="L1979" s="11">
        <f>(((I1979/60)/60)/24)+DATE(1970,1,1)+(-5/24)</f>
        <v>42357.124305555553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0"/>
        <v>4.0232999999999999</v>
      </c>
      <c r="R1979" s="6">
        <f t="shared" si="121"/>
        <v>245.02436053593178</v>
      </c>
      <c r="S1979" s="7" t="str">
        <f t="shared" si="122"/>
        <v>technology</v>
      </c>
      <c r="T1979" t="str">
        <f t="shared" si="123"/>
        <v>hardware</v>
      </c>
      <c r="U1979">
        <f>YEAR(Table1[[#This Row],[Date Created Conversion]])</f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1">
        <f>(((J1980/60)/60)/24)+DATE(1970,1,1)+(-5/24)</f>
        <v>41039.017268518517</v>
      </c>
      <c r="L1980" s="11">
        <f>(((I1980/60)/60)/24)+DATE(1970,1,1)+(-5/24)</f>
        <v>41072.083333333328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0"/>
        <v>10.2684514</v>
      </c>
      <c r="R1980" s="6">
        <f t="shared" si="121"/>
        <v>1323.2540463917526</v>
      </c>
      <c r="S1980" s="7" t="str">
        <f t="shared" si="122"/>
        <v>technology</v>
      </c>
      <c r="T1980" t="str">
        <f t="shared" si="123"/>
        <v>hardware</v>
      </c>
      <c r="U1980">
        <f>YEAR(Table1[[#This Row],[Date Created Conversion]])</f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1">
        <f>(((J1981/60)/60)/24)+DATE(1970,1,1)+(-5/24)</f>
        <v>42290.25168981481</v>
      </c>
      <c r="L1981" s="11">
        <f>(((I1981/60)/60)/24)+DATE(1970,1,1)+(-5/24)</f>
        <v>42326.999305555553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0"/>
        <v>1.14901155</v>
      </c>
      <c r="R1981" s="6">
        <f t="shared" si="121"/>
        <v>282.65966789667897</v>
      </c>
      <c r="S1981" s="7" t="str">
        <f t="shared" si="122"/>
        <v>technology</v>
      </c>
      <c r="T1981" t="str">
        <f t="shared" si="123"/>
        <v>hardware</v>
      </c>
      <c r="U1981">
        <f>YEAR(Table1[[#This Row],[Date Created Conversion]])</f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1">
        <f>(((J1982/60)/60)/24)+DATE(1970,1,1)+(-5/24)</f>
        <v>42423.334050925921</v>
      </c>
      <c r="L1982" s="11">
        <f>(((I1982/60)/60)/24)+DATE(1970,1,1)+(-5/24)</f>
        <v>42463.292384259257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0"/>
        <v>3.5482402000000004</v>
      </c>
      <c r="R1982" s="6">
        <f t="shared" si="121"/>
        <v>91.214401028277635</v>
      </c>
      <c r="S1982" s="7" t="str">
        <f t="shared" si="122"/>
        <v>technology</v>
      </c>
      <c r="T1982" t="str">
        <f t="shared" si="123"/>
        <v>hardware</v>
      </c>
      <c r="U1982">
        <f>YEAR(Table1[[#This Row],[Date Created Conversion]])</f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1">
        <f>(((J1983/60)/60)/24)+DATE(1970,1,1)+(-5/24)</f>
        <v>41799.516956018517</v>
      </c>
      <c r="L1983" s="11">
        <f>(((I1983/60)/60)/24)+DATE(1970,1,1)+(-5/24)</f>
        <v>41829.516956018517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0"/>
        <v>5.0799999999999998E-2</v>
      </c>
      <c r="R1983" s="6">
        <f t="shared" si="121"/>
        <v>31.75</v>
      </c>
      <c r="S1983" s="7" t="str">
        <f t="shared" si="122"/>
        <v>photography</v>
      </c>
      <c r="T1983" t="str">
        <f t="shared" si="123"/>
        <v>people</v>
      </c>
      <c r="U1983">
        <f>YEAR(Table1[[#This Row],[Date Created Conversion]])</f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1">
        <f>(((J1984/60)/60)/24)+DATE(1970,1,1)+(-5/24)</f>
        <v>42678.378321759257</v>
      </c>
      <c r="L1984" s="11">
        <f>(((I1984/60)/60)/24)+DATE(1970,1,1)+(-5/24)</f>
        <v>42708.419988425921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0"/>
        <v>0</v>
      </c>
      <c r="R1984" s="6" t="e">
        <f t="shared" si="121"/>
        <v>#DIV/0!</v>
      </c>
      <c r="S1984" s="7" t="str">
        <f t="shared" si="122"/>
        <v>photography</v>
      </c>
      <c r="T1984" t="str">
        <f t="shared" si="123"/>
        <v>people</v>
      </c>
      <c r="U1984">
        <f>YEAR(Table1[[#This Row],[Date Created Conversion]])</f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1">
        <f>(((J1985/60)/60)/24)+DATE(1970,1,1)+(-5/24)</f>
        <v>42592.803449074076</v>
      </c>
      <c r="L1985" s="11">
        <f>(((I1985/60)/60)/24)+DATE(1970,1,1)+(-5/24)</f>
        <v>42615.083333333336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0"/>
        <v>4.2999999999999997E-2</v>
      </c>
      <c r="R1985" s="6">
        <f t="shared" si="121"/>
        <v>88.6875</v>
      </c>
      <c r="S1985" s="7" t="str">
        <f t="shared" si="122"/>
        <v>photography</v>
      </c>
      <c r="T1985" t="str">
        <f t="shared" si="123"/>
        <v>people</v>
      </c>
      <c r="U1985">
        <f>YEAR(Table1[[#This Row],[Date Created Conversion]])</f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1">
        <f>(((J1986/60)/60)/24)+DATE(1970,1,1)+(-5/24)</f>
        <v>41913.581956018512</v>
      </c>
      <c r="L1986" s="11">
        <f>(((I1986/60)/60)/24)+DATE(1970,1,1)+(-5/24)</f>
        <v>41973.623622685183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20"/>
        <v>0.21146666666666666</v>
      </c>
      <c r="R1986" s="6">
        <f t="shared" si="121"/>
        <v>453.14285714285717</v>
      </c>
      <c r="S1986" s="7" t="str">
        <f t="shared" si="122"/>
        <v>photography</v>
      </c>
      <c r="T1986" t="str">
        <f t="shared" si="123"/>
        <v>people</v>
      </c>
      <c r="U1986">
        <f>YEAR(Table1[[#This Row],[Date Created Conversion]])</f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1">
        <f>(((J1987/60)/60)/24)+DATE(1970,1,1)+(-5/24)</f>
        <v>42555.490405092591</v>
      </c>
      <c r="L1987" s="11">
        <f>(((I1987/60)/60)/24)+DATE(1970,1,1)+(-5/24)</f>
        <v>42584.749999999993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24">E1987/D1987</f>
        <v>3.1875000000000001E-2</v>
      </c>
      <c r="R1987" s="6">
        <f t="shared" ref="R1987:R2050" si="125">E1987/N1987</f>
        <v>12.75</v>
      </c>
      <c r="S1987" s="7" t="str">
        <f t="shared" ref="S1987:S2050" si="126">LEFT(P1987, SEARCH("/",P1987,1)-1)</f>
        <v>photography</v>
      </c>
      <c r="T1987" t="str">
        <f t="shared" ref="T1987:T2050" si="127">RIGHT(P1987,LEN(P1987)-SEARCH("/",P1987,1))</f>
        <v>people</v>
      </c>
      <c r="U1987">
        <f>YEAR(Table1[[#This Row],[Date Created Conversion]])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1">
        <f>(((J1988/60)/60)/24)+DATE(1970,1,1)+(-5/24)</f>
        <v>42413.225497685176</v>
      </c>
      <c r="L1988" s="11">
        <f>(((I1988/60)/60)/24)+DATE(1970,1,1)+(-5/24)</f>
        <v>42443.183831018519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4"/>
        <v>5.0000000000000001E-4</v>
      </c>
      <c r="R1988" s="6">
        <f t="shared" si="125"/>
        <v>1</v>
      </c>
      <c r="S1988" s="7" t="str">
        <f t="shared" si="126"/>
        <v>photography</v>
      </c>
      <c r="T1988" t="str">
        <f t="shared" si="127"/>
        <v>people</v>
      </c>
      <c r="U1988">
        <f>YEAR(Table1[[#This Row],[Date Created Conversion]])</f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1">
        <f>(((J1989/60)/60)/24)+DATE(1970,1,1)+(-5/24)</f>
        <v>42034.431435185186</v>
      </c>
      <c r="L1989" s="11">
        <f>(((I1989/60)/60)/24)+DATE(1970,1,1)+(-5/24)</f>
        <v>42064.431435185186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4"/>
        <v>0.42472727272727273</v>
      </c>
      <c r="R1989" s="6">
        <f t="shared" si="125"/>
        <v>83.428571428571431</v>
      </c>
      <c r="S1989" s="7" t="str">
        <f t="shared" si="126"/>
        <v>photography</v>
      </c>
      <c r="T1989" t="str">
        <f t="shared" si="127"/>
        <v>people</v>
      </c>
      <c r="U1989">
        <f>YEAR(Table1[[#This Row],[Date Created Conversion]])</f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1">
        <f>(((J1990/60)/60)/24)+DATE(1970,1,1)+(-5/24)</f>
        <v>42206.554884259262</v>
      </c>
      <c r="L1990" s="11">
        <f>(((I1990/60)/60)/24)+DATE(1970,1,1)+(-5/24)</f>
        <v>42236.554884259262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4"/>
        <v>4.1666666666666666E-3</v>
      </c>
      <c r="R1990" s="6">
        <f t="shared" si="125"/>
        <v>25</v>
      </c>
      <c r="S1990" s="7" t="str">
        <f t="shared" si="126"/>
        <v>photography</v>
      </c>
      <c r="T1990" t="str">
        <f t="shared" si="127"/>
        <v>people</v>
      </c>
      <c r="U1990">
        <f>YEAR(Table1[[#This Row],[Date Created Conversion]])</f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1">
        <f>(((J1991/60)/60)/24)+DATE(1970,1,1)+(-5/24)</f>
        <v>42685.472314814811</v>
      </c>
      <c r="L1991" s="11">
        <f>(((I1991/60)/60)/24)+DATE(1970,1,1)+(-5/24)</f>
        <v>42715.472314814811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4"/>
        <v>0.01</v>
      </c>
      <c r="R1991" s="6">
        <f t="shared" si="125"/>
        <v>50</v>
      </c>
      <c r="S1991" s="7" t="str">
        <f t="shared" si="126"/>
        <v>photography</v>
      </c>
      <c r="T1991" t="str">
        <f t="shared" si="127"/>
        <v>people</v>
      </c>
      <c r="U1991">
        <f>YEAR(Table1[[#This Row],[Date Created Conversion]])</f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1">
        <f>(((J1992/60)/60)/24)+DATE(1970,1,1)+(-5/24)</f>
        <v>42397.987638888888</v>
      </c>
      <c r="L1992" s="11">
        <f>(((I1992/60)/60)/24)+DATE(1970,1,1)+(-5/24)</f>
        <v>42412.987638888888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4"/>
        <v>0.16966666666666666</v>
      </c>
      <c r="R1992" s="6">
        <f t="shared" si="125"/>
        <v>101.8</v>
      </c>
      <c r="S1992" s="7" t="str">
        <f t="shared" si="126"/>
        <v>photography</v>
      </c>
      <c r="T1992" t="str">
        <f t="shared" si="127"/>
        <v>people</v>
      </c>
      <c r="U1992">
        <f>YEAR(Table1[[#This Row],[Date Created Conversion]])</f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1">
        <f>(((J1993/60)/60)/24)+DATE(1970,1,1)+(-5/24)</f>
        <v>42167.685023148144</v>
      </c>
      <c r="L1993" s="11">
        <f>(((I1993/60)/60)/24)+DATE(1970,1,1)+(-5/24)</f>
        <v>42188.685023148144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4"/>
        <v>7.0000000000000007E-2</v>
      </c>
      <c r="R1993" s="6">
        <f t="shared" si="125"/>
        <v>46.666666666666664</v>
      </c>
      <c r="S1993" s="7" t="str">
        <f t="shared" si="126"/>
        <v>photography</v>
      </c>
      <c r="T1993" t="str">
        <f t="shared" si="127"/>
        <v>people</v>
      </c>
      <c r="U1993">
        <f>YEAR(Table1[[#This Row],[Date Created Conversion]])</f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1">
        <f>(((J1994/60)/60)/24)+DATE(1970,1,1)+(-5/24)</f>
        <v>42022.935081018521</v>
      </c>
      <c r="L1994" s="11">
        <f>(((I1994/60)/60)/24)+DATE(1970,1,1)+(-5/24)</f>
        <v>42052.935081018521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24"/>
        <v>1.3333333333333333E-3</v>
      </c>
      <c r="R1994" s="6">
        <f t="shared" si="125"/>
        <v>1</v>
      </c>
      <c r="S1994" s="7" t="str">
        <f t="shared" si="126"/>
        <v>photography</v>
      </c>
      <c r="T1994" t="str">
        <f t="shared" si="127"/>
        <v>people</v>
      </c>
      <c r="U1994">
        <f>YEAR(Table1[[#This Row],[Date Created Conversion]])</f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1">
        <f>(((J1995/60)/60)/24)+DATE(1970,1,1)+(-5/24)</f>
        <v>42329.380057870374</v>
      </c>
      <c r="L1995" s="11">
        <f>(((I1995/60)/60)/24)+DATE(1970,1,1)+(-5/24)</f>
        <v>42359.380057870374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4"/>
        <v>0</v>
      </c>
      <c r="R1995" s="6" t="e">
        <f t="shared" si="125"/>
        <v>#DIV/0!</v>
      </c>
      <c r="S1995" s="7" t="str">
        <f t="shared" si="126"/>
        <v>photography</v>
      </c>
      <c r="T1995" t="str">
        <f t="shared" si="127"/>
        <v>people</v>
      </c>
      <c r="U1995">
        <f>YEAR(Table1[[#This Row],[Date Created Conversion]])</f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1">
        <f>(((J1996/60)/60)/24)+DATE(1970,1,1)+(-5/24)</f>
        <v>42650.797939814809</v>
      </c>
      <c r="L1996" s="11">
        <f>(((I1996/60)/60)/24)+DATE(1970,1,1)+(-5/24)</f>
        <v>42710.839606481481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4"/>
        <v>0</v>
      </c>
      <c r="R1996" s="6" t="e">
        <f t="shared" si="125"/>
        <v>#DIV/0!</v>
      </c>
      <c r="S1996" s="7" t="str">
        <f t="shared" si="126"/>
        <v>photography</v>
      </c>
      <c r="T1996" t="str">
        <f t="shared" si="127"/>
        <v>people</v>
      </c>
      <c r="U1996">
        <f>YEAR(Table1[[#This Row],[Date Created Conversion]])</f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1">
        <f>(((J1997/60)/60)/24)+DATE(1970,1,1)+(-5/24)</f>
        <v>42181.693703703706</v>
      </c>
      <c r="L1997" s="11">
        <f>(((I1997/60)/60)/24)+DATE(1970,1,1)+(-5/24)</f>
        <v>42201.693703703706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4"/>
        <v>7.8E-2</v>
      </c>
      <c r="R1997" s="6">
        <f t="shared" si="125"/>
        <v>26</v>
      </c>
      <c r="S1997" s="7" t="str">
        <f t="shared" si="126"/>
        <v>photography</v>
      </c>
      <c r="T1997" t="str">
        <f t="shared" si="127"/>
        <v>people</v>
      </c>
      <c r="U1997">
        <f>YEAR(Table1[[#This Row],[Date Created Conversion]])</f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1">
        <f>(((J1998/60)/60)/24)+DATE(1970,1,1)+(-5/24)</f>
        <v>41800.611238425925</v>
      </c>
      <c r="L1998" s="11">
        <f>(((I1998/60)/60)/24)+DATE(1970,1,1)+(-5/24)</f>
        <v>41830.611238425925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4"/>
        <v>0</v>
      </c>
      <c r="R1998" s="6" t="e">
        <f t="shared" si="125"/>
        <v>#DIV/0!</v>
      </c>
      <c r="S1998" s="7" t="str">
        <f t="shared" si="126"/>
        <v>photography</v>
      </c>
      <c r="T1998" t="str">
        <f t="shared" si="127"/>
        <v>people</v>
      </c>
      <c r="U1998">
        <f>YEAR(Table1[[#This Row],[Date Created Conversion]])</f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1">
        <f>(((J1999/60)/60)/24)+DATE(1970,1,1)+(-5/24)</f>
        <v>41847.722361111111</v>
      </c>
      <c r="L1999" s="11">
        <f>(((I1999/60)/60)/24)+DATE(1970,1,1)+(-5/24)</f>
        <v>41877.722361111111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4"/>
        <v>0</v>
      </c>
      <c r="R1999" s="6" t="e">
        <f t="shared" si="125"/>
        <v>#DIV/0!</v>
      </c>
      <c r="S1999" s="7" t="str">
        <f t="shared" si="126"/>
        <v>photography</v>
      </c>
      <c r="T1999" t="str">
        <f t="shared" si="127"/>
        <v>people</v>
      </c>
      <c r="U1999">
        <f>YEAR(Table1[[#This Row],[Date Created Conversion]])</f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1">
        <f>(((J2000/60)/60)/24)+DATE(1970,1,1)+(-5/24)</f>
        <v>41806.910162037035</v>
      </c>
      <c r="L2000" s="11">
        <f>(((I2000/60)/60)/24)+DATE(1970,1,1)+(-5/24)</f>
        <v>41851.910162037035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4"/>
        <v>0.26200000000000001</v>
      </c>
      <c r="R2000" s="6">
        <f t="shared" si="125"/>
        <v>218.33333333333334</v>
      </c>
      <c r="S2000" s="7" t="str">
        <f t="shared" si="126"/>
        <v>photography</v>
      </c>
      <c r="T2000" t="str">
        <f t="shared" si="127"/>
        <v>people</v>
      </c>
      <c r="U2000">
        <f>YEAR(Table1[[#This Row],[Date Created Conversion]])</f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1">
        <f>(((J2001/60)/60)/24)+DATE(1970,1,1)+(-5/24)</f>
        <v>41926.274398148147</v>
      </c>
      <c r="L2001" s="11">
        <f>(((I2001/60)/60)/24)+DATE(1970,1,1)+(-5/24)</f>
        <v>41956.316064814811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4"/>
        <v>7.6129032258064515E-3</v>
      </c>
      <c r="R2001" s="6">
        <f t="shared" si="125"/>
        <v>33.714285714285715</v>
      </c>
      <c r="S2001" s="7" t="str">
        <f t="shared" si="126"/>
        <v>photography</v>
      </c>
      <c r="T2001" t="str">
        <f t="shared" si="127"/>
        <v>people</v>
      </c>
      <c r="U2001">
        <f>YEAR(Table1[[#This Row],[Date Created Conversion]])</f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1">
        <f>(((J2002/60)/60)/24)+DATE(1970,1,1)+(-5/24)</f>
        <v>42345.743206018517</v>
      </c>
      <c r="L2002" s="11">
        <f>(((I2002/60)/60)/24)+DATE(1970,1,1)+(-5/24)</f>
        <v>42375.743206018517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4"/>
        <v>0.125</v>
      </c>
      <c r="R2002" s="6">
        <f t="shared" si="125"/>
        <v>25</v>
      </c>
      <c r="S2002" s="7" t="str">
        <f t="shared" si="126"/>
        <v>photography</v>
      </c>
      <c r="T2002" t="str">
        <f t="shared" si="127"/>
        <v>people</v>
      </c>
      <c r="U2002">
        <f>YEAR(Table1[[#This Row],[Date Created Conversion]])</f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1">
        <f>(((J2003/60)/60)/24)+DATE(1970,1,1)+(-5/24)</f>
        <v>42136.001342592594</v>
      </c>
      <c r="L2003" s="11">
        <f>(((I2003/60)/60)/24)+DATE(1970,1,1)+(-5/24)</f>
        <v>42167.624999999993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4"/>
        <v>3.8212909090909091</v>
      </c>
      <c r="R2003" s="6">
        <f t="shared" si="125"/>
        <v>128.38790470372632</v>
      </c>
      <c r="S2003" s="7" t="str">
        <f t="shared" si="126"/>
        <v>technology</v>
      </c>
      <c r="T2003" t="str">
        <f t="shared" si="127"/>
        <v>hardware</v>
      </c>
      <c r="U2003">
        <f>YEAR(Table1[[#This Row],[Date Created Conversion]])</f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1">
        <f>(((J2004/60)/60)/24)+DATE(1970,1,1)+(-5/24)</f>
        <v>42728.503969907404</v>
      </c>
      <c r="L2004" s="11">
        <f>(((I2004/60)/60)/24)+DATE(1970,1,1)+(-5/24)</f>
        <v>42758.503969907404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4"/>
        <v>2.1679422000000002</v>
      </c>
      <c r="R2004" s="6">
        <f t="shared" si="125"/>
        <v>78.834261818181815</v>
      </c>
      <c r="S2004" s="7" t="str">
        <f t="shared" si="126"/>
        <v>technology</v>
      </c>
      <c r="T2004" t="str">
        <f t="shared" si="127"/>
        <v>hardware</v>
      </c>
      <c r="U2004">
        <f>YEAR(Table1[[#This Row],[Date Created Conversion]])</f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1">
        <f>(((J2005/60)/60)/24)+DATE(1970,1,1)+(-5/24)</f>
        <v>40346.917268518519</v>
      </c>
      <c r="L2005" s="11">
        <f>(((I2005/60)/60)/24)+DATE(1970,1,1)+(-5/24)</f>
        <v>40361.75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4"/>
        <v>3.12</v>
      </c>
      <c r="R2005" s="6">
        <f t="shared" si="125"/>
        <v>91.764705882352942</v>
      </c>
      <c r="S2005" s="7" t="str">
        <f t="shared" si="126"/>
        <v>technology</v>
      </c>
      <c r="T2005" t="str">
        <f t="shared" si="127"/>
        <v>hardware</v>
      </c>
      <c r="U2005">
        <f>YEAR(Table1[[#This Row],[Date Created Conversion]])</f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1">
        <f>(((J2006/60)/60)/24)+DATE(1970,1,1)+(-5/24)</f>
        <v>41800.396562499998</v>
      </c>
      <c r="L2006" s="11">
        <f>(((I2006/60)/60)/24)+DATE(1970,1,1)+(-5/24)</f>
        <v>41830.396562499998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4"/>
        <v>2.3442048</v>
      </c>
      <c r="R2006" s="6">
        <f t="shared" si="125"/>
        <v>331.10237288135596</v>
      </c>
      <c r="S2006" s="7" t="str">
        <f t="shared" si="126"/>
        <v>technology</v>
      </c>
      <c r="T2006" t="str">
        <f t="shared" si="127"/>
        <v>hardware</v>
      </c>
      <c r="U2006">
        <f>YEAR(Table1[[#This Row],[Date Created Conversion]])</f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1">
        <f>(((J2007/60)/60)/24)+DATE(1970,1,1)+(-5/24)</f>
        <v>41535.604374999995</v>
      </c>
      <c r="L2007" s="11">
        <f>(((I2007/60)/60)/24)+DATE(1970,1,1)+(-5/24)</f>
        <v>41562.957638888889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4"/>
        <v>1.236801</v>
      </c>
      <c r="R2007" s="6">
        <f t="shared" si="125"/>
        <v>194.26193717277485</v>
      </c>
      <c r="S2007" s="7" t="str">
        <f t="shared" si="126"/>
        <v>technology</v>
      </c>
      <c r="T2007" t="str">
        <f t="shared" si="127"/>
        <v>hardware</v>
      </c>
      <c r="U2007">
        <f>YEAR(Table1[[#This Row],[Date Created Conversion]])</f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1">
        <f>(((J2008/60)/60)/24)+DATE(1970,1,1)+(-5/24)</f>
        <v>41941.292187499996</v>
      </c>
      <c r="L2008" s="11">
        <f>(((I2008/60)/60)/24)+DATE(1970,1,1)+(-5/24)</f>
        <v>41976.333854166667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4"/>
        <v>2.4784000000000002</v>
      </c>
      <c r="R2008" s="6">
        <f t="shared" si="125"/>
        <v>408.97689768976898</v>
      </c>
      <c r="S2008" s="7" t="str">
        <f t="shared" si="126"/>
        <v>technology</v>
      </c>
      <c r="T2008" t="str">
        <f t="shared" si="127"/>
        <v>hardware</v>
      </c>
      <c r="U2008">
        <f>YEAR(Table1[[#This Row],[Date Created Conversion]])</f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1">
        <f>(((J2009/60)/60)/24)+DATE(1970,1,1)+(-5/24)</f>
        <v>40347.629467592589</v>
      </c>
      <c r="L2009" s="11">
        <f>(((I2009/60)/60)/24)+DATE(1970,1,1)+(-5/24)</f>
        <v>40413.958333333328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4"/>
        <v>1.157092</v>
      </c>
      <c r="R2009" s="6">
        <f t="shared" si="125"/>
        <v>84.459270072992695</v>
      </c>
      <c r="S2009" s="7" t="str">
        <f t="shared" si="126"/>
        <v>technology</v>
      </c>
      <c r="T2009" t="str">
        <f t="shared" si="127"/>
        <v>hardware</v>
      </c>
      <c r="U2009">
        <f>YEAR(Table1[[#This Row],[Date Created Conversion]])</f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1">
        <f>(((J2010/60)/60)/24)+DATE(1970,1,1)+(-5/24)</f>
        <v>40761.396087962959</v>
      </c>
      <c r="L2010" s="11">
        <f>(((I2010/60)/60)/24)+DATE(1970,1,1)+(-5/24)</f>
        <v>40805.396087962959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4"/>
        <v>1.1707484768810599</v>
      </c>
      <c r="R2010" s="6">
        <f t="shared" si="125"/>
        <v>44.853658536585364</v>
      </c>
      <c r="S2010" s="7" t="str">
        <f t="shared" si="126"/>
        <v>technology</v>
      </c>
      <c r="T2010" t="str">
        <f t="shared" si="127"/>
        <v>hardware</v>
      </c>
      <c r="U2010">
        <f>YEAR(Table1[[#This Row],[Date Created Conversion]])</f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1">
        <f>(((J2011/60)/60)/24)+DATE(1970,1,1)+(-5/24)</f>
        <v>42661.115081018514</v>
      </c>
      <c r="L2011" s="11">
        <f>(((I2011/60)/60)/24)+DATE(1970,1,1)+(-5/24)</f>
        <v>42697.156747685185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4"/>
        <v>3.05158</v>
      </c>
      <c r="R2011" s="6">
        <f t="shared" si="125"/>
        <v>383.3643216080402</v>
      </c>
      <c r="S2011" s="7" t="str">
        <f t="shared" si="126"/>
        <v>technology</v>
      </c>
      <c r="T2011" t="str">
        <f t="shared" si="127"/>
        <v>hardware</v>
      </c>
      <c r="U2011">
        <f>YEAR(Table1[[#This Row],[Date Created Conversion]])</f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1">
        <f>(((J2012/60)/60)/24)+DATE(1970,1,1)+(-5/24)</f>
        <v>42570.788090277776</v>
      </c>
      <c r="L2012" s="11">
        <f>(((I2012/60)/60)/24)+DATE(1970,1,1)+(-5/24)</f>
        <v>42600.788090277776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4"/>
        <v>3.2005299999999997</v>
      </c>
      <c r="R2012" s="6">
        <f t="shared" si="125"/>
        <v>55.276856649395505</v>
      </c>
      <c r="S2012" s="7" t="str">
        <f t="shared" si="126"/>
        <v>technology</v>
      </c>
      <c r="T2012" t="str">
        <f t="shared" si="127"/>
        <v>hardware</v>
      </c>
      <c r="U2012">
        <f>YEAR(Table1[[#This Row],[Date Created Conversion]])</f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1">
        <f>(((J2013/60)/60)/24)+DATE(1970,1,1)+(-5/24)</f>
        <v>42347.150150462963</v>
      </c>
      <c r="L2013" s="11">
        <f>(((I2013/60)/60)/24)+DATE(1970,1,1)+(-5/24)</f>
        <v>42380.749999999993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4"/>
        <v>8.1956399999999991</v>
      </c>
      <c r="R2013" s="6">
        <f t="shared" si="125"/>
        <v>422.02059732234807</v>
      </c>
      <c r="S2013" s="7" t="str">
        <f t="shared" si="126"/>
        <v>technology</v>
      </c>
      <c r="T2013" t="str">
        <f t="shared" si="127"/>
        <v>hardware</v>
      </c>
      <c r="U2013">
        <f>YEAR(Table1[[#This Row],[Date Created Conversion]])</f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1">
        <f>(((J2014/60)/60)/24)+DATE(1970,1,1)+(-5/24)</f>
        <v>42010.613900462959</v>
      </c>
      <c r="L2014" s="11">
        <f>(((I2014/60)/60)/24)+DATE(1970,1,1)+(-5/24)</f>
        <v>42040.613900462959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4"/>
        <v>2.3490000000000002</v>
      </c>
      <c r="R2014" s="6">
        <f t="shared" si="125"/>
        <v>64.180327868852459</v>
      </c>
      <c r="S2014" s="7" t="str">
        <f t="shared" si="126"/>
        <v>technology</v>
      </c>
      <c r="T2014" t="str">
        <f t="shared" si="127"/>
        <v>hardware</v>
      </c>
      <c r="U2014">
        <f>YEAR(Table1[[#This Row],[Date Created Conversion]])</f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1">
        <f>(((J2015/60)/60)/24)+DATE(1970,1,1)+(-5/24)</f>
        <v>42499.752476851849</v>
      </c>
      <c r="L2015" s="11">
        <f>(((I2015/60)/60)/24)+DATE(1970,1,1)+(-5/24)</f>
        <v>42559.752476851849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4"/>
        <v>4.9491375</v>
      </c>
      <c r="R2015" s="6">
        <f t="shared" si="125"/>
        <v>173.57781674704077</v>
      </c>
      <c r="S2015" s="7" t="str">
        <f t="shared" si="126"/>
        <v>technology</v>
      </c>
      <c r="T2015" t="str">
        <f t="shared" si="127"/>
        <v>hardware</v>
      </c>
      <c r="U2015">
        <f>YEAR(Table1[[#This Row],[Date Created Conversion]])</f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1">
        <f>(((J2016/60)/60)/24)+DATE(1970,1,1)+(-5/24)</f>
        <v>41324.006238425922</v>
      </c>
      <c r="L2016" s="11">
        <f>(((I2016/60)/60)/24)+DATE(1970,1,1)+(-5/24)</f>
        <v>41357.964571759258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4"/>
        <v>78.137822333333332</v>
      </c>
      <c r="R2016" s="6">
        <f t="shared" si="125"/>
        <v>88.601680840609291</v>
      </c>
      <c r="S2016" s="7" t="str">
        <f t="shared" si="126"/>
        <v>technology</v>
      </c>
      <c r="T2016" t="str">
        <f t="shared" si="127"/>
        <v>hardware</v>
      </c>
      <c r="U2016">
        <f>YEAR(Table1[[#This Row],[Date Created Conversion]])</f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1">
        <f>(((J2017/60)/60)/24)+DATE(1970,1,1)+(-5/24)</f>
        <v>40765.668553240735</v>
      </c>
      <c r="L2017" s="11">
        <f>(((I2017/60)/60)/24)+DATE(1970,1,1)+(-5/24)</f>
        <v>40795.668553240735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4"/>
        <v>1.1300013888888889</v>
      </c>
      <c r="R2017" s="6">
        <f t="shared" si="125"/>
        <v>50.222283950617282</v>
      </c>
      <c r="S2017" s="7" t="str">
        <f t="shared" si="126"/>
        <v>technology</v>
      </c>
      <c r="T2017" t="str">
        <f t="shared" si="127"/>
        <v>hardware</v>
      </c>
      <c r="U2017">
        <f>YEAR(Table1[[#This Row],[Date Created Conversion]])</f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1">
        <f>(((J2018/60)/60)/24)+DATE(1970,1,1)+(-5/24)</f>
        <v>41312.672442129624</v>
      </c>
      <c r="L2018" s="11">
        <f>(((I2018/60)/60)/24)+DATE(1970,1,1)+(-5/24)</f>
        <v>41342.672442129624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4"/>
        <v>9.2154220000000002</v>
      </c>
      <c r="R2018" s="6">
        <f t="shared" si="125"/>
        <v>192.38876826722338</v>
      </c>
      <c r="S2018" s="7" t="str">
        <f t="shared" si="126"/>
        <v>technology</v>
      </c>
      <c r="T2018" t="str">
        <f t="shared" si="127"/>
        <v>hardware</v>
      </c>
      <c r="U2018">
        <f>YEAR(Table1[[#This Row],[Date Created Conversion]])</f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1">
        <f>(((J2019/60)/60)/24)+DATE(1970,1,1)+(-5/24)</f>
        <v>40960.849016203698</v>
      </c>
      <c r="L2019" s="11">
        <f>(((I2019/60)/60)/24)+DATE(1970,1,1)+(-5/24)</f>
        <v>40991.958333333328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4"/>
        <v>1.2510239999999999</v>
      </c>
      <c r="R2019" s="6">
        <f t="shared" si="125"/>
        <v>73.416901408450698</v>
      </c>
      <c r="S2019" s="7" t="str">
        <f t="shared" si="126"/>
        <v>technology</v>
      </c>
      <c r="T2019" t="str">
        <f t="shared" si="127"/>
        <v>hardware</v>
      </c>
      <c r="U2019">
        <f>YEAR(Table1[[#This Row],[Date Created Conversion]])</f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1">
        <f>(((J2020/60)/60)/24)+DATE(1970,1,1)+(-5/24)</f>
        <v>42199.157511574071</v>
      </c>
      <c r="L2020" s="11">
        <f>(((I2020/60)/60)/24)+DATE(1970,1,1)+(-5/24)</f>
        <v>42229.157511574071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4"/>
        <v>1.0224343076923077</v>
      </c>
      <c r="R2020" s="6">
        <f t="shared" si="125"/>
        <v>147.68495555555555</v>
      </c>
      <c r="S2020" s="7" t="str">
        <f t="shared" si="126"/>
        <v>technology</v>
      </c>
      <c r="T2020" t="str">
        <f t="shared" si="127"/>
        <v>hardware</v>
      </c>
      <c r="U2020">
        <f>YEAR(Table1[[#This Row],[Date Created Conversion]])</f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1">
        <f>(((J2021/60)/60)/24)+DATE(1970,1,1)+(-5/24)</f>
        <v>42605.500243055554</v>
      </c>
      <c r="L2021" s="11">
        <f>(((I2021/60)/60)/24)+DATE(1970,1,1)+(-5/24)</f>
        <v>42635.500243055554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4"/>
        <v>4.8490975000000001</v>
      </c>
      <c r="R2021" s="6">
        <f t="shared" si="125"/>
        <v>108.96848314606741</v>
      </c>
      <c r="S2021" s="7" t="str">
        <f t="shared" si="126"/>
        <v>technology</v>
      </c>
      <c r="T2021" t="str">
        <f t="shared" si="127"/>
        <v>hardware</v>
      </c>
      <c r="U2021">
        <f>YEAR(Table1[[#This Row],[Date Created Conversion]])</f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1">
        <f>(((J2022/60)/60)/24)+DATE(1970,1,1)+(-5/24)</f>
        <v>41736.88916666666</v>
      </c>
      <c r="L2022" s="11">
        <f>(((I2022/60)/60)/24)+DATE(1970,1,1)+(-5/24)</f>
        <v>41773.752777777772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4"/>
        <v>1.9233333333333333</v>
      </c>
      <c r="R2022" s="6">
        <f t="shared" si="125"/>
        <v>23.647540983606557</v>
      </c>
      <c r="S2022" s="7" t="str">
        <f t="shared" si="126"/>
        <v>technology</v>
      </c>
      <c r="T2022" t="str">
        <f t="shared" si="127"/>
        <v>hardware</v>
      </c>
      <c r="U2022">
        <f>YEAR(Table1[[#This Row],[Date Created Conversion]])</f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1">
        <f>(((J2023/60)/60)/24)+DATE(1970,1,1)+(-5/24)</f>
        <v>41860.862233796295</v>
      </c>
      <c r="L2023" s="11">
        <f>(((I2023/60)/60)/24)+DATE(1970,1,1)+(-5/24)</f>
        <v>41905.862233796295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4"/>
        <v>2.8109999999999999</v>
      </c>
      <c r="R2023" s="6">
        <f t="shared" si="125"/>
        <v>147.94736842105263</v>
      </c>
      <c r="S2023" s="7" t="str">
        <f t="shared" si="126"/>
        <v>technology</v>
      </c>
      <c r="T2023" t="str">
        <f t="shared" si="127"/>
        <v>hardware</v>
      </c>
      <c r="U2023">
        <f>YEAR(Table1[[#This Row],[Date Created Conversion]])</f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1">
        <f>(((J2024/60)/60)/24)+DATE(1970,1,1)+(-5/24)</f>
        <v>42502.36078703704</v>
      </c>
      <c r="L2024" s="11">
        <f>(((I2024/60)/60)/24)+DATE(1970,1,1)+(-5/24)</f>
        <v>42532.36078703704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4"/>
        <v>1.2513700000000001</v>
      </c>
      <c r="R2024" s="6">
        <f t="shared" si="125"/>
        <v>385.03692307692307</v>
      </c>
      <c r="S2024" s="7" t="str">
        <f t="shared" si="126"/>
        <v>technology</v>
      </c>
      <c r="T2024" t="str">
        <f t="shared" si="127"/>
        <v>hardware</v>
      </c>
      <c r="U2024">
        <f>YEAR(Table1[[#This Row],[Date Created Conversion]])</f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1">
        <f>(((J2025/60)/60)/24)+DATE(1970,1,1)+(-5/24)</f>
        <v>42136.212418981479</v>
      </c>
      <c r="L2025" s="11">
        <f>(((I2025/60)/60)/24)+DATE(1970,1,1)+(-5/24)</f>
        <v>42166.212418981479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4"/>
        <v>1.61459</v>
      </c>
      <c r="R2025" s="6">
        <f t="shared" si="125"/>
        <v>457.39093484419266</v>
      </c>
      <c r="S2025" s="7" t="str">
        <f t="shared" si="126"/>
        <v>technology</v>
      </c>
      <c r="T2025" t="str">
        <f t="shared" si="127"/>
        <v>hardware</v>
      </c>
      <c r="U2025">
        <f>YEAR(Table1[[#This Row],[Date Created Conversion]])</f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1">
        <f>(((J2026/60)/60)/24)+DATE(1970,1,1)+(-5/24)</f>
        <v>41099.758611111109</v>
      </c>
      <c r="L2026" s="11">
        <f>(((I2026/60)/60)/24)+DATE(1970,1,1)+(-5/24)</f>
        <v>41133.916666666664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4"/>
        <v>5.8535000000000004</v>
      </c>
      <c r="R2026" s="6">
        <f t="shared" si="125"/>
        <v>222.99047619047619</v>
      </c>
      <c r="S2026" s="7" t="str">
        <f t="shared" si="126"/>
        <v>technology</v>
      </c>
      <c r="T2026" t="str">
        <f t="shared" si="127"/>
        <v>hardware</v>
      </c>
      <c r="U2026">
        <f>YEAR(Table1[[#This Row],[Date Created Conversion]])</f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1">
        <f>(((J2027/60)/60)/24)+DATE(1970,1,1)+(-5/24)</f>
        <v>42135.976226851846</v>
      </c>
      <c r="L2027" s="11">
        <f>(((I2027/60)/60)/24)+DATE(1970,1,1)+(-5/24)</f>
        <v>42165.976226851846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4"/>
        <v>2.0114999999999998</v>
      </c>
      <c r="R2027" s="6">
        <f t="shared" si="125"/>
        <v>220.74074074074073</v>
      </c>
      <c r="S2027" s="7" t="str">
        <f t="shared" si="126"/>
        <v>technology</v>
      </c>
      <c r="T2027" t="str">
        <f t="shared" si="127"/>
        <v>hardware</v>
      </c>
      <c r="U2027">
        <f>YEAR(Table1[[#This Row],[Date Created Conversion]])</f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1">
        <f>(((J2028/60)/60)/24)+DATE(1970,1,1)+(-5/24)</f>
        <v>41704.527604166666</v>
      </c>
      <c r="L2028" s="11">
        <f>(((I2028/60)/60)/24)+DATE(1970,1,1)+(-5/24)</f>
        <v>41749.957638888889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4"/>
        <v>1.3348307999999998</v>
      </c>
      <c r="R2028" s="6">
        <f t="shared" si="125"/>
        <v>73.503898678414089</v>
      </c>
      <c r="S2028" s="7" t="str">
        <f t="shared" si="126"/>
        <v>technology</v>
      </c>
      <c r="T2028" t="str">
        <f t="shared" si="127"/>
        <v>hardware</v>
      </c>
      <c r="U2028">
        <f>YEAR(Table1[[#This Row],[Date Created Conversion]])</f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1">
        <f>(((J2029/60)/60)/24)+DATE(1970,1,1)+(-5/24)</f>
        <v>42048.605543981481</v>
      </c>
      <c r="L2029" s="11">
        <f>(((I2029/60)/60)/24)+DATE(1970,1,1)+(-5/24)</f>
        <v>42093.563877314817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4"/>
        <v>1.2024900000000001</v>
      </c>
      <c r="R2029" s="6">
        <f t="shared" si="125"/>
        <v>223.09647495361781</v>
      </c>
      <c r="S2029" s="7" t="str">
        <f t="shared" si="126"/>
        <v>technology</v>
      </c>
      <c r="T2029" t="str">
        <f t="shared" si="127"/>
        <v>hardware</v>
      </c>
      <c r="U2029">
        <f>YEAR(Table1[[#This Row],[Date Created Conversion]])</f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1">
        <f>(((J2030/60)/60)/24)+DATE(1970,1,1)+(-5/24)</f>
        <v>40215.710717592592</v>
      </c>
      <c r="L2030" s="11">
        <f>(((I2030/60)/60)/24)+DATE(1970,1,1)+(-5/24)</f>
        <v>40252.704861111109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4"/>
        <v>1.2616666666666667</v>
      </c>
      <c r="R2030" s="6">
        <f t="shared" si="125"/>
        <v>47.911392405063289</v>
      </c>
      <c r="S2030" s="7" t="str">
        <f t="shared" si="126"/>
        <v>technology</v>
      </c>
      <c r="T2030" t="str">
        <f t="shared" si="127"/>
        <v>hardware</v>
      </c>
      <c r="U2030">
        <f>YEAR(Table1[[#This Row],[Date Created Conversion]])</f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1">
        <f>(((J2031/60)/60)/24)+DATE(1970,1,1)+(-5/24)</f>
        <v>41847.813437500001</v>
      </c>
      <c r="L2031" s="11">
        <f>(((I2031/60)/60)/24)+DATE(1970,1,1)+(-5/24)</f>
        <v>41877.813437500001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4"/>
        <v>3.6120000000000001</v>
      </c>
      <c r="R2031" s="6">
        <f t="shared" si="125"/>
        <v>96.063829787234042</v>
      </c>
      <c r="S2031" s="7" t="str">
        <f t="shared" si="126"/>
        <v>technology</v>
      </c>
      <c r="T2031" t="str">
        <f t="shared" si="127"/>
        <v>hardware</v>
      </c>
      <c r="U2031">
        <f>YEAR(Table1[[#This Row],[Date Created Conversion]])</f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1">
        <f>(((J2032/60)/60)/24)+DATE(1970,1,1)+(-5/24)</f>
        <v>41212.788148148145</v>
      </c>
      <c r="L2032" s="11">
        <f>(((I2032/60)/60)/24)+DATE(1970,1,1)+(-5/24)</f>
        <v>41242.788148148145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4"/>
        <v>2.26239013671875</v>
      </c>
      <c r="R2032" s="6">
        <f t="shared" si="125"/>
        <v>118.6144</v>
      </c>
      <c r="S2032" s="7" t="str">
        <f t="shared" si="126"/>
        <v>technology</v>
      </c>
      <c r="T2032" t="str">
        <f t="shared" si="127"/>
        <v>hardware</v>
      </c>
      <c r="U2032">
        <f>YEAR(Table1[[#This Row],[Date Created Conversion]])</f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1">
        <f>(((J2033/60)/60)/24)+DATE(1970,1,1)+(-5/24)</f>
        <v>41975.120983796289</v>
      </c>
      <c r="L2033" s="11">
        <f>(((I2033/60)/60)/24)+DATE(1970,1,1)+(-5/24)</f>
        <v>42012.833333333336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4"/>
        <v>1.2035</v>
      </c>
      <c r="R2033" s="6">
        <f t="shared" si="125"/>
        <v>118.45472440944881</v>
      </c>
      <c r="S2033" s="7" t="str">
        <f t="shared" si="126"/>
        <v>technology</v>
      </c>
      <c r="T2033" t="str">
        <f t="shared" si="127"/>
        <v>hardware</v>
      </c>
      <c r="U2033">
        <f>YEAR(Table1[[#This Row],[Date Created Conversion]])</f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1">
        <f>(((J2034/60)/60)/24)+DATE(1970,1,1)+(-5/24)</f>
        <v>42689.35733796296</v>
      </c>
      <c r="L2034" s="11">
        <f>(((I2034/60)/60)/24)+DATE(1970,1,1)+(-5/24)</f>
        <v>42718.999999999993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4"/>
        <v>3.0418799999999999</v>
      </c>
      <c r="R2034" s="6">
        <f t="shared" si="125"/>
        <v>143.21468926553672</v>
      </c>
      <c r="S2034" s="7" t="str">
        <f t="shared" si="126"/>
        <v>technology</v>
      </c>
      <c r="T2034" t="str">
        <f t="shared" si="127"/>
        <v>hardware</v>
      </c>
      <c r="U2034">
        <f>YEAR(Table1[[#This Row],[Date Created Conversion]])</f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1">
        <f>(((J2035/60)/60)/24)+DATE(1970,1,1)+(-5/24)</f>
        <v>41724.874050925922</v>
      </c>
      <c r="L2035" s="11">
        <f>(((I2035/60)/60)/24)+DATE(1970,1,1)+(-5/24)</f>
        <v>41754.874050925922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4"/>
        <v>1.7867599999999999</v>
      </c>
      <c r="R2035" s="6">
        <f t="shared" si="125"/>
        <v>282.71518987341773</v>
      </c>
      <c r="S2035" s="7" t="str">
        <f t="shared" si="126"/>
        <v>technology</v>
      </c>
      <c r="T2035" t="str">
        <f t="shared" si="127"/>
        <v>hardware</v>
      </c>
      <c r="U2035">
        <f>YEAR(Table1[[#This Row],[Date Created Conversion]])</f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1">
        <f>(((J2036/60)/60)/24)+DATE(1970,1,1)+(-5/24)</f>
        <v>42075.921678240738</v>
      </c>
      <c r="L2036" s="11">
        <f>(((I2036/60)/60)/24)+DATE(1970,1,1)+(-5/24)</f>
        <v>42131.081944444442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4"/>
        <v>3.868199871794872</v>
      </c>
      <c r="R2036" s="6">
        <f t="shared" si="125"/>
        <v>593.93620078740162</v>
      </c>
      <c r="S2036" s="7" t="str">
        <f t="shared" si="126"/>
        <v>technology</v>
      </c>
      <c r="T2036" t="str">
        <f t="shared" si="127"/>
        <v>hardware</v>
      </c>
      <c r="U2036">
        <f>YEAR(Table1[[#This Row],[Date Created Conversion]])</f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1">
        <f>(((J2037/60)/60)/24)+DATE(1970,1,1)+(-5/24)</f>
        <v>42311.41674768518</v>
      </c>
      <c r="L2037" s="11">
        <f>(((I2037/60)/60)/24)+DATE(1970,1,1)+(-5/24)</f>
        <v>42356.833333333336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4"/>
        <v>2.1103642500000004</v>
      </c>
      <c r="R2037" s="6">
        <f t="shared" si="125"/>
        <v>262.15704968944101</v>
      </c>
      <c r="S2037" s="7" t="str">
        <f t="shared" si="126"/>
        <v>technology</v>
      </c>
      <c r="T2037" t="str">
        <f t="shared" si="127"/>
        <v>hardware</v>
      </c>
      <c r="U2037">
        <f>YEAR(Table1[[#This Row],[Date Created Conversion]])</f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1">
        <f>(((J2038/60)/60)/24)+DATE(1970,1,1)+(-5/24)</f>
        <v>41738.656469907408</v>
      </c>
      <c r="L2038" s="11">
        <f>(((I2038/60)/60)/24)+DATE(1970,1,1)+(-5/24)</f>
        <v>41768.656469907408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4"/>
        <v>1.3166833333333334</v>
      </c>
      <c r="R2038" s="6">
        <f t="shared" si="125"/>
        <v>46.580778301886795</v>
      </c>
      <c r="S2038" s="7" t="str">
        <f t="shared" si="126"/>
        <v>technology</v>
      </c>
      <c r="T2038" t="str">
        <f t="shared" si="127"/>
        <v>hardware</v>
      </c>
      <c r="U2038">
        <f>YEAR(Table1[[#This Row],[Date Created Conversion]])</f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1">
        <f>(((J2039/60)/60)/24)+DATE(1970,1,1)+(-5/24)</f>
        <v>41578.001770833333</v>
      </c>
      <c r="L2039" s="11">
        <f>(((I2039/60)/60)/24)+DATE(1970,1,1)+(-5/24)</f>
        <v>41638.043437499997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4"/>
        <v>3.0047639999999998</v>
      </c>
      <c r="R2039" s="6">
        <f t="shared" si="125"/>
        <v>70.041118881118877</v>
      </c>
      <c r="S2039" s="7" t="str">
        <f t="shared" si="126"/>
        <v>technology</v>
      </c>
      <c r="T2039" t="str">
        <f t="shared" si="127"/>
        <v>hardware</v>
      </c>
      <c r="U2039">
        <f>YEAR(Table1[[#This Row],[Date Created Conversion]])</f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1">
        <f>(((J2040/60)/60)/24)+DATE(1970,1,1)+(-5/24)</f>
        <v>41424.062743055554</v>
      </c>
      <c r="L2040" s="11">
        <f>(((I2040/60)/60)/24)+DATE(1970,1,1)+(-5/24)</f>
        <v>41456.541666666664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4"/>
        <v>4.2051249999999998</v>
      </c>
      <c r="R2040" s="6">
        <f t="shared" si="125"/>
        <v>164.90686274509804</v>
      </c>
      <c r="S2040" s="7" t="str">
        <f t="shared" si="126"/>
        <v>technology</v>
      </c>
      <c r="T2040" t="str">
        <f t="shared" si="127"/>
        <v>hardware</v>
      </c>
      <c r="U2040">
        <f>YEAR(Table1[[#This Row],[Date Created Conversion]])</f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1">
        <f>(((J2041/60)/60)/24)+DATE(1970,1,1)+(-5/24)</f>
        <v>42675.23061342592</v>
      </c>
      <c r="L2041" s="11">
        <f>(((I2041/60)/60)/24)+DATE(1970,1,1)+(-5/24)</f>
        <v>42704.999305555553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4"/>
        <v>1.362168</v>
      </c>
      <c r="R2041" s="6">
        <f t="shared" si="125"/>
        <v>449.26385224274406</v>
      </c>
      <c r="S2041" s="7" t="str">
        <f t="shared" si="126"/>
        <v>technology</v>
      </c>
      <c r="T2041" t="str">
        <f t="shared" si="127"/>
        <v>hardware</v>
      </c>
      <c r="U2041">
        <f>YEAR(Table1[[#This Row],[Date Created Conversion]])</f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1">
        <f>(((J2042/60)/60)/24)+DATE(1970,1,1)+(-5/24)</f>
        <v>41578.718784722223</v>
      </c>
      <c r="L2042" s="11">
        <f>(((I2042/60)/60)/24)+DATE(1970,1,1)+(-5/24)</f>
        <v>41593.760451388887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4"/>
        <v>2.4817133333333334</v>
      </c>
      <c r="R2042" s="6">
        <f t="shared" si="125"/>
        <v>27.472841328413285</v>
      </c>
      <c r="S2042" s="7" t="str">
        <f t="shared" si="126"/>
        <v>technology</v>
      </c>
      <c r="T2042" t="str">
        <f t="shared" si="127"/>
        <v>hardware</v>
      </c>
      <c r="U2042">
        <f>YEAR(Table1[[#This Row],[Date Created Conversion]])</f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1">
        <f>(((J2043/60)/60)/24)+DATE(1970,1,1)+(-5/24)</f>
        <v>42654.317442129628</v>
      </c>
      <c r="L2043" s="11">
        <f>(((I2043/60)/60)/24)+DATE(1970,1,1)+(-5/24)</f>
        <v>42684.359108796292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4"/>
        <v>1.8186315789473684</v>
      </c>
      <c r="R2043" s="6">
        <f t="shared" si="125"/>
        <v>143.97499999999999</v>
      </c>
      <c r="S2043" s="7" t="str">
        <f t="shared" si="126"/>
        <v>technology</v>
      </c>
      <c r="T2043" t="str">
        <f t="shared" si="127"/>
        <v>hardware</v>
      </c>
      <c r="U2043">
        <f>YEAR(Table1[[#This Row],[Date Created Conversion]])</f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1">
        <f>(((J2044/60)/60)/24)+DATE(1970,1,1)+(-5/24)</f>
        <v>42331.499699074069</v>
      </c>
      <c r="L2044" s="11">
        <f>(((I2044/60)/60)/24)+DATE(1970,1,1)+(-5/24)</f>
        <v>42391.499699074069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4"/>
        <v>1.2353000000000001</v>
      </c>
      <c r="R2044" s="6">
        <f t="shared" si="125"/>
        <v>88.23571428571428</v>
      </c>
      <c r="S2044" s="7" t="str">
        <f t="shared" si="126"/>
        <v>technology</v>
      </c>
      <c r="T2044" t="str">
        <f t="shared" si="127"/>
        <v>hardware</v>
      </c>
      <c r="U2044">
        <f>YEAR(Table1[[#This Row],[Date Created Conversion]])</f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1">
        <f>(((J2045/60)/60)/24)+DATE(1970,1,1)+(-5/24)</f>
        <v>42660.968483796292</v>
      </c>
      <c r="L2045" s="11">
        <f>(((I2045/60)/60)/24)+DATE(1970,1,1)+(-5/24)</f>
        <v>42714.999305555553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4"/>
        <v>5.0620938628158845</v>
      </c>
      <c r="R2045" s="6">
        <f t="shared" si="125"/>
        <v>36.326424870466319</v>
      </c>
      <c r="S2045" s="7" t="str">
        <f t="shared" si="126"/>
        <v>technology</v>
      </c>
      <c r="T2045" t="str">
        <f t="shared" si="127"/>
        <v>hardware</v>
      </c>
      <c r="U2045">
        <f>YEAR(Table1[[#This Row],[Date Created Conversion]])</f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1">
        <f>(((J2046/60)/60)/24)+DATE(1970,1,1)+(-5/24)</f>
        <v>42138.475856481477</v>
      </c>
      <c r="L2046" s="11">
        <f>(((I2046/60)/60)/24)+DATE(1970,1,1)+(-5/24)</f>
        <v>42168.475856481477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4"/>
        <v>1.0821333333333334</v>
      </c>
      <c r="R2046" s="6">
        <f t="shared" si="125"/>
        <v>90.177777777777777</v>
      </c>
      <c r="S2046" s="7" t="str">
        <f t="shared" si="126"/>
        <v>technology</v>
      </c>
      <c r="T2046" t="str">
        <f t="shared" si="127"/>
        <v>hardware</v>
      </c>
      <c r="U2046">
        <f>YEAR(Table1[[#This Row],[Date Created Conversion]])</f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1">
        <f>(((J2047/60)/60)/24)+DATE(1970,1,1)+(-5/24)</f>
        <v>41068.880173611105</v>
      </c>
      <c r="L2047" s="11">
        <f>(((I2047/60)/60)/24)+DATE(1970,1,1)+(-5/24)</f>
        <v>41098.880173611105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4"/>
        <v>8.1918387755102042</v>
      </c>
      <c r="R2047" s="6">
        <f t="shared" si="125"/>
        <v>152.62361216730039</v>
      </c>
      <c r="S2047" s="7" t="str">
        <f t="shared" si="126"/>
        <v>technology</v>
      </c>
      <c r="T2047" t="str">
        <f t="shared" si="127"/>
        <v>hardware</v>
      </c>
      <c r="U2047">
        <f>YEAR(Table1[[#This Row],[Date Created Conversion]])</f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1">
        <f>(((J2048/60)/60)/24)+DATE(1970,1,1)+(-5/24)</f>
        <v>41386.963472222218</v>
      </c>
      <c r="L2048" s="11">
        <f>(((I2048/60)/60)/24)+DATE(1970,1,1)+(-5/24)</f>
        <v>41416.963472222218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4"/>
        <v>1.2110000000000001</v>
      </c>
      <c r="R2048" s="6">
        <f t="shared" si="125"/>
        <v>55.806451612903224</v>
      </c>
      <c r="S2048" s="7" t="str">
        <f t="shared" si="126"/>
        <v>technology</v>
      </c>
      <c r="T2048" t="str">
        <f t="shared" si="127"/>
        <v>hardware</v>
      </c>
      <c r="U2048">
        <f>YEAR(Table1[[#This Row],[Date Created Conversion]])</f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1">
        <f>(((J2049/60)/60)/24)+DATE(1970,1,1)+(-5/24)</f>
        <v>42081.695254629631</v>
      </c>
      <c r="L2049" s="11">
        <f>(((I2049/60)/60)/24)+DATE(1970,1,1)+(-5/24)</f>
        <v>42110.791666666664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4"/>
        <v>1.0299897959183673</v>
      </c>
      <c r="R2049" s="6">
        <f t="shared" si="125"/>
        <v>227.85327313769753</v>
      </c>
      <c r="S2049" s="7" t="str">
        <f t="shared" si="126"/>
        <v>technology</v>
      </c>
      <c r="T2049" t="str">
        <f t="shared" si="127"/>
        <v>hardware</v>
      </c>
      <c r="U2049">
        <f>YEAR(Table1[[#This Row],[Date Created Conversion]])</f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1">
        <f>(((J2050/60)/60)/24)+DATE(1970,1,1)+(-5/24)</f>
        <v>41387.443182870367</v>
      </c>
      <c r="L2050" s="11">
        <f>(((I2050/60)/60)/24)+DATE(1970,1,1)+(-5/24)</f>
        <v>41417.443182870367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24"/>
        <v>1.4833229411764706</v>
      </c>
      <c r="R2050" s="6">
        <f t="shared" si="125"/>
        <v>91.82989803350327</v>
      </c>
      <c r="S2050" s="7" t="str">
        <f t="shared" si="126"/>
        <v>technology</v>
      </c>
      <c r="T2050" t="str">
        <f t="shared" si="127"/>
        <v>hardware</v>
      </c>
      <c r="U2050">
        <f>YEAR(Table1[[#This Row],[Date Created Conversion]])</f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1">
        <f>(((J2051/60)/60)/24)+DATE(1970,1,1)+(-5/24)</f>
        <v>41575.319016203699</v>
      </c>
      <c r="L2051" s="11">
        <f>(((I2051/60)/60)/24)+DATE(1970,1,1)+(-5/24)</f>
        <v>41610.749305555553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28">E2051/D2051</f>
        <v>1.2019070000000001</v>
      </c>
      <c r="R2051" s="6">
        <f t="shared" ref="R2051:R2114" si="129">E2051/N2051</f>
        <v>80.991037735849048</v>
      </c>
      <c r="S2051" s="7" t="str">
        <f t="shared" ref="S2051:S2114" si="130">LEFT(P2051, SEARCH("/",P2051,1)-1)</f>
        <v>technology</v>
      </c>
      <c r="T2051" t="str">
        <f t="shared" ref="T2051:T2114" si="131">RIGHT(P2051,LEN(P2051)-SEARCH("/",P2051,1))</f>
        <v>hardware</v>
      </c>
      <c r="U2051">
        <f>YEAR(Table1[[#This Row],[Date Created Conversion]])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1">
        <f>(((J2052/60)/60)/24)+DATE(1970,1,1)+(-5/24)</f>
        <v>42114.863171296289</v>
      </c>
      <c r="L2052" s="11">
        <f>(((I2052/60)/60)/24)+DATE(1970,1,1)+(-5/24)</f>
        <v>42154.863171296289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28"/>
        <v>4.7327000000000004</v>
      </c>
      <c r="R2052" s="6">
        <f t="shared" si="129"/>
        <v>278.39411764705881</v>
      </c>
      <c r="S2052" s="7" t="str">
        <f t="shared" si="130"/>
        <v>technology</v>
      </c>
      <c r="T2052" t="str">
        <f t="shared" si="131"/>
        <v>hardware</v>
      </c>
      <c r="U2052">
        <f>YEAR(Table1[[#This Row],[Date Created Conversion]])</f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1">
        <f>(((J2053/60)/60)/24)+DATE(1970,1,1)+(-5/24)</f>
        <v>41603.814085648148</v>
      </c>
      <c r="L2053" s="11">
        <f>(((I2053/60)/60)/24)+DATE(1970,1,1)+(-5/24)</f>
        <v>41633.814085648148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28"/>
        <v>1.303625</v>
      </c>
      <c r="R2053" s="6">
        <f t="shared" si="129"/>
        <v>43.095041322314053</v>
      </c>
      <c r="S2053" s="7" t="str">
        <f t="shared" si="130"/>
        <v>technology</v>
      </c>
      <c r="T2053" t="str">
        <f t="shared" si="131"/>
        <v>hardware</v>
      </c>
      <c r="U2053">
        <f>YEAR(Table1[[#This Row],[Date Created Conversion]])</f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1">
        <f>(((J2054/60)/60)/24)+DATE(1970,1,1)+(-5/24)</f>
        <v>42374.875613425924</v>
      </c>
      <c r="L2054" s="11">
        <f>(((I2054/60)/60)/24)+DATE(1970,1,1)+(-5/24)</f>
        <v>42419.875613425924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28"/>
        <v>3.5304799999999998</v>
      </c>
      <c r="R2054" s="6">
        <f t="shared" si="129"/>
        <v>326.29205175600737</v>
      </c>
      <c r="S2054" s="7" t="str">
        <f t="shared" si="130"/>
        <v>technology</v>
      </c>
      <c r="T2054" t="str">
        <f t="shared" si="131"/>
        <v>hardware</v>
      </c>
      <c r="U2054">
        <f>YEAR(Table1[[#This Row],[Date Created Conversion]])</f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1">
        <f>(((J2055/60)/60)/24)+DATE(1970,1,1)+(-5/24)</f>
        <v>42303.409155092588</v>
      </c>
      <c r="L2055" s="11">
        <f>(((I2055/60)/60)/24)+DATE(1970,1,1)+(-5/24)</f>
        <v>42333.450821759259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28"/>
        <v>1.0102</v>
      </c>
      <c r="R2055" s="6">
        <f t="shared" si="129"/>
        <v>41.743801652892564</v>
      </c>
      <c r="S2055" s="7" t="str">
        <f t="shared" si="130"/>
        <v>technology</v>
      </c>
      <c r="T2055" t="str">
        <f t="shared" si="131"/>
        <v>hardware</v>
      </c>
      <c r="U2055">
        <f>YEAR(Table1[[#This Row],[Date Created Conversion]])</f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1">
        <f>(((J2056/60)/60)/24)+DATE(1970,1,1)+(-5/24)</f>
        <v>41731.312615740739</v>
      </c>
      <c r="L2056" s="11">
        <f>(((I2056/60)/60)/24)+DATE(1970,1,1)+(-5/24)</f>
        <v>41761.312615740739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28"/>
        <v>1.1359142857142857</v>
      </c>
      <c r="R2056" s="6">
        <f t="shared" si="129"/>
        <v>64.020933977455712</v>
      </c>
      <c r="S2056" s="7" t="str">
        <f t="shared" si="130"/>
        <v>technology</v>
      </c>
      <c r="T2056" t="str">
        <f t="shared" si="131"/>
        <v>hardware</v>
      </c>
      <c r="U2056">
        <f>YEAR(Table1[[#This Row],[Date Created Conversion]])</f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1">
        <f>(((J2057/60)/60)/24)+DATE(1970,1,1)+(-5/24)</f>
        <v>41946.465775462959</v>
      </c>
      <c r="L2057" s="11">
        <f>(((I2057/60)/60)/24)+DATE(1970,1,1)+(-5/24)</f>
        <v>41975.958333333336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28"/>
        <v>1.6741666666666666</v>
      </c>
      <c r="R2057" s="6">
        <f t="shared" si="129"/>
        <v>99.455445544554451</v>
      </c>
      <c r="S2057" s="7" t="str">
        <f t="shared" si="130"/>
        <v>technology</v>
      </c>
      <c r="T2057" t="str">
        <f t="shared" si="131"/>
        <v>hardware</v>
      </c>
      <c r="U2057">
        <f>YEAR(Table1[[#This Row],[Date Created Conversion]])</f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1">
        <f>(((J2058/60)/60)/24)+DATE(1970,1,1)+(-5/24)</f>
        <v>41351.552569444444</v>
      </c>
      <c r="L2058" s="11">
        <f>(((I2058/60)/60)/24)+DATE(1970,1,1)+(-5/24)</f>
        <v>41381.552569444444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28"/>
        <v>1.5345200000000001</v>
      </c>
      <c r="R2058" s="6">
        <f t="shared" si="129"/>
        <v>138.49458483754512</v>
      </c>
      <c r="S2058" s="7" t="str">
        <f t="shared" si="130"/>
        <v>technology</v>
      </c>
      <c r="T2058" t="str">
        <f t="shared" si="131"/>
        <v>hardware</v>
      </c>
      <c r="U2058">
        <f>YEAR(Table1[[#This Row],[Date Created Conversion]])</f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1">
        <f>(((J2059/60)/60)/24)+DATE(1970,1,1)+(-5/24)</f>
        <v>42396.286249999997</v>
      </c>
      <c r="L2059" s="11">
        <f>(((I2059/60)/60)/24)+DATE(1970,1,1)+(-5/24)</f>
        <v>42426.286249999997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28"/>
        <v>2.022322</v>
      </c>
      <c r="R2059" s="6">
        <f t="shared" si="129"/>
        <v>45.547792792792798</v>
      </c>
      <c r="S2059" s="7" t="str">
        <f t="shared" si="130"/>
        <v>technology</v>
      </c>
      <c r="T2059" t="str">
        <f t="shared" si="131"/>
        <v>hardware</v>
      </c>
      <c r="U2059">
        <f>YEAR(Table1[[#This Row],[Date Created Conversion]])</f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1">
        <f>(((J2060/60)/60)/24)+DATE(1970,1,1)+(-5/24)</f>
        <v>42026.16238425926</v>
      </c>
      <c r="L2060" s="11">
        <f>(((I2060/60)/60)/24)+DATE(1970,1,1)+(-5/24)</f>
        <v>42065.624999999993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28"/>
        <v>1.6828125</v>
      </c>
      <c r="R2060" s="6">
        <f t="shared" si="129"/>
        <v>10.507317073170732</v>
      </c>
      <c r="S2060" s="7" t="str">
        <f t="shared" si="130"/>
        <v>technology</v>
      </c>
      <c r="T2060" t="str">
        <f t="shared" si="131"/>
        <v>hardware</v>
      </c>
      <c r="U2060">
        <f>YEAR(Table1[[#This Row],[Date Created Conversion]])</f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1">
        <f>(((J2061/60)/60)/24)+DATE(1970,1,1)+(-5/24)</f>
        <v>42361.394143518519</v>
      </c>
      <c r="L2061" s="11">
        <f>(((I2061/60)/60)/24)+DATE(1970,1,1)+(-5/24)</f>
        <v>42400.707638888889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28"/>
        <v>1.4345666666666668</v>
      </c>
      <c r="R2061" s="6">
        <f t="shared" si="129"/>
        <v>114.76533333333333</v>
      </c>
      <c r="S2061" s="7" t="str">
        <f t="shared" si="130"/>
        <v>technology</v>
      </c>
      <c r="T2061" t="str">
        <f t="shared" si="131"/>
        <v>hardware</v>
      </c>
      <c r="U2061">
        <f>YEAR(Table1[[#This Row],[Date Created Conversion]])</f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1">
        <f>(((J2062/60)/60)/24)+DATE(1970,1,1)+(-5/24)</f>
        <v>41783.434606481482</v>
      </c>
      <c r="L2062" s="11">
        <f>(((I2062/60)/60)/24)+DATE(1970,1,1)+(-5/24)</f>
        <v>41843.434606481482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28"/>
        <v>1.964</v>
      </c>
      <c r="R2062" s="6">
        <f t="shared" si="129"/>
        <v>35.997067448680355</v>
      </c>
      <c r="S2062" s="7" t="str">
        <f t="shared" si="130"/>
        <v>technology</v>
      </c>
      <c r="T2062" t="str">
        <f t="shared" si="131"/>
        <v>hardware</v>
      </c>
      <c r="U2062">
        <f>YEAR(Table1[[#This Row],[Date Created Conversion]])</f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1">
        <f>(((J2063/60)/60)/24)+DATE(1970,1,1)+(-5/24)</f>
        <v>42705.556180555555</v>
      </c>
      <c r="L2063" s="11">
        <f>(((I2063/60)/60)/24)+DATE(1970,1,1)+(-5/24)</f>
        <v>42735.556180555555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28"/>
        <v>1.0791999999999999</v>
      </c>
      <c r="R2063" s="6">
        <f t="shared" si="129"/>
        <v>154.17142857142858</v>
      </c>
      <c r="S2063" s="7" t="str">
        <f t="shared" si="130"/>
        <v>technology</v>
      </c>
      <c r="T2063" t="str">
        <f t="shared" si="131"/>
        <v>hardware</v>
      </c>
      <c r="U2063">
        <f>YEAR(Table1[[#This Row],[Date Created Conversion]])</f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1">
        <f>(((J2064/60)/60)/24)+DATE(1970,1,1)+(-5/24)</f>
        <v>42423.174745370365</v>
      </c>
      <c r="L2064" s="11">
        <f>(((I2064/60)/60)/24)+DATE(1970,1,1)+(-5/24)</f>
        <v>42453.1330787037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28"/>
        <v>1.14977</v>
      </c>
      <c r="R2064" s="6">
        <f t="shared" si="129"/>
        <v>566.38916256157631</v>
      </c>
      <c r="S2064" s="7" t="str">
        <f t="shared" si="130"/>
        <v>technology</v>
      </c>
      <c r="T2064" t="str">
        <f t="shared" si="131"/>
        <v>hardware</v>
      </c>
      <c r="U2064">
        <f>YEAR(Table1[[#This Row],[Date Created Conversion]])</f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1">
        <f>(((J2065/60)/60)/24)+DATE(1970,1,1)+(-5/24)</f>
        <v>42472.524317129624</v>
      </c>
      <c r="L2065" s="11">
        <f>(((I2065/60)/60)/24)+DATE(1970,1,1)+(-5/24)</f>
        <v>42505.524317129624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28"/>
        <v>1.4804999999999999</v>
      </c>
      <c r="R2065" s="6">
        <f t="shared" si="129"/>
        <v>120.85714285714286</v>
      </c>
      <c r="S2065" s="7" t="str">
        <f t="shared" si="130"/>
        <v>technology</v>
      </c>
      <c r="T2065" t="str">
        <f t="shared" si="131"/>
        <v>hardware</v>
      </c>
      <c r="U2065">
        <f>YEAR(Table1[[#This Row],[Date Created Conversion]])</f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1">
        <f>(((J2066/60)/60)/24)+DATE(1970,1,1)+(-5/24)</f>
        <v>41389.1565162037</v>
      </c>
      <c r="L2066" s="11">
        <f>(((I2066/60)/60)/24)+DATE(1970,1,1)+(-5/24)</f>
        <v>41425.291666666664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28"/>
        <v>1.9116676082790633</v>
      </c>
      <c r="R2066" s="6">
        <f t="shared" si="129"/>
        <v>86.163845492085343</v>
      </c>
      <c r="S2066" s="7" t="str">
        <f t="shared" si="130"/>
        <v>technology</v>
      </c>
      <c r="T2066" t="str">
        <f t="shared" si="131"/>
        <v>hardware</v>
      </c>
      <c r="U2066">
        <f>YEAR(Table1[[#This Row],[Date Created Conversion]])</f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1">
        <f>(((J2067/60)/60)/24)+DATE(1970,1,1)+(-5/24)</f>
        <v>41603.125335648147</v>
      </c>
      <c r="L2067" s="11">
        <f>(((I2067/60)/60)/24)+DATE(1970,1,1)+(-5/24)</f>
        <v>41633.125335648147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28"/>
        <v>1.99215125</v>
      </c>
      <c r="R2067" s="6">
        <f t="shared" si="129"/>
        <v>51.212114395886893</v>
      </c>
      <c r="S2067" s="7" t="str">
        <f t="shared" si="130"/>
        <v>technology</v>
      </c>
      <c r="T2067" t="str">
        <f t="shared" si="131"/>
        <v>hardware</v>
      </c>
      <c r="U2067">
        <f>YEAR(Table1[[#This Row],[Date Created Conversion]])</f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1">
        <f>(((J2068/60)/60)/24)+DATE(1970,1,1)+(-5/24)</f>
        <v>41844.563460648147</v>
      </c>
      <c r="L2068" s="11">
        <f>(((I2068/60)/60)/24)+DATE(1970,1,1)+(-5/24)</f>
        <v>41874.563460648147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28"/>
        <v>2.1859999999999999</v>
      </c>
      <c r="R2068" s="6">
        <f t="shared" si="129"/>
        <v>67.261538461538464</v>
      </c>
      <c r="S2068" s="7" t="str">
        <f t="shared" si="130"/>
        <v>technology</v>
      </c>
      <c r="T2068" t="str">
        <f t="shared" si="131"/>
        <v>hardware</v>
      </c>
      <c r="U2068">
        <f>YEAR(Table1[[#This Row],[Date Created Conversion]])</f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1">
        <f>(((J2069/60)/60)/24)+DATE(1970,1,1)+(-5/24)</f>
        <v>42115.645555555551</v>
      </c>
      <c r="L2069" s="11">
        <f>(((I2069/60)/60)/24)+DATE(1970,1,1)+(-5/24)</f>
        <v>42148.645555555551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28"/>
        <v>1.2686868686868686</v>
      </c>
      <c r="R2069" s="6">
        <f t="shared" si="129"/>
        <v>62.8</v>
      </c>
      <c r="S2069" s="7" t="str">
        <f t="shared" si="130"/>
        <v>technology</v>
      </c>
      <c r="T2069" t="str">
        <f t="shared" si="131"/>
        <v>hardware</v>
      </c>
      <c r="U2069">
        <f>YEAR(Table1[[#This Row],[Date Created Conversion]])</f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1">
        <f>(((J2070/60)/60)/24)+DATE(1970,1,1)+(-5/24)</f>
        <v>42633.633275462962</v>
      </c>
      <c r="L2070" s="11">
        <f>(((I2070/60)/60)/24)+DATE(1970,1,1)+(-5/24)</f>
        <v>42663.633275462962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28"/>
        <v>1.0522388</v>
      </c>
      <c r="R2070" s="6">
        <f t="shared" si="129"/>
        <v>346.13118421052633</v>
      </c>
      <c r="S2070" s="7" t="str">
        <f t="shared" si="130"/>
        <v>technology</v>
      </c>
      <c r="T2070" t="str">
        <f t="shared" si="131"/>
        <v>hardware</v>
      </c>
      <c r="U2070">
        <f>YEAR(Table1[[#This Row],[Date Created Conversion]])</f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1">
        <f>(((J2071/60)/60)/24)+DATE(1970,1,1)+(-5/24)</f>
        <v>42340.763784722221</v>
      </c>
      <c r="L2071" s="11">
        <f>(((I2071/60)/60)/24)+DATE(1970,1,1)+(-5/24)</f>
        <v>42371.763784722221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28"/>
        <v>1.2840666000000001</v>
      </c>
      <c r="R2071" s="6">
        <f t="shared" si="129"/>
        <v>244.11912547528519</v>
      </c>
      <c r="S2071" s="7" t="str">
        <f t="shared" si="130"/>
        <v>technology</v>
      </c>
      <c r="T2071" t="str">
        <f t="shared" si="131"/>
        <v>hardware</v>
      </c>
      <c r="U2071">
        <f>YEAR(Table1[[#This Row],[Date Created Conversion]])</f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1">
        <f>(((J2072/60)/60)/24)+DATE(1970,1,1)+(-5/24)</f>
        <v>42519.448182870365</v>
      </c>
      <c r="L2072" s="11">
        <f>(((I2072/60)/60)/24)+DATE(1970,1,1)+(-5/24)</f>
        <v>42549.448182870365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28"/>
        <v>3.1732719999999999</v>
      </c>
      <c r="R2072" s="6">
        <f t="shared" si="129"/>
        <v>259.25424836601309</v>
      </c>
      <c r="S2072" s="7" t="str">
        <f t="shared" si="130"/>
        <v>technology</v>
      </c>
      <c r="T2072" t="str">
        <f t="shared" si="131"/>
        <v>hardware</v>
      </c>
      <c r="U2072">
        <f>YEAR(Table1[[#This Row],[Date Created Conversion]])</f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1">
        <f>(((J2073/60)/60)/24)+DATE(1970,1,1)+(-5/24)</f>
        <v>42600.070416666662</v>
      </c>
      <c r="L2073" s="11">
        <f>(((I2073/60)/60)/24)+DATE(1970,1,1)+(-5/24)</f>
        <v>42645.070416666662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28"/>
        <v>2.8073000000000001</v>
      </c>
      <c r="R2073" s="6">
        <f t="shared" si="129"/>
        <v>201.96402877697841</v>
      </c>
      <c r="S2073" s="7" t="str">
        <f t="shared" si="130"/>
        <v>technology</v>
      </c>
      <c r="T2073" t="str">
        <f t="shared" si="131"/>
        <v>hardware</v>
      </c>
      <c r="U2073">
        <f>YEAR(Table1[[#This Row],[Date Created Conversion]])</f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1">
        <f>(((J2074/60)/60)/24)+DATE(1970,1,1)+(-5/24)</f>
        <v>42467.373055555552</v>
      </c>
      <c r="L2074" s="11">
        <f>(((I2074/60)/60)/24)+DATE(1970,1,1)+(-5/24)</f>
        <v>42497.373055555552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28"/>
        <v>1.1073146853146854</v>
      </c>
      <c r="R2074" s="6">
        <f t="shared" si="129"/>
        <v>226.20857142857142</v>
      </c>
      <c r="S2074" s="7" t="str">
        <f t="shared" si="130"/>
        <v>technology</v>
      </c>
      <c r="T2074" t="str">
        <f t="shared" si="131"/>
        <v>hardware</v>
      </c>
      <c r="U2074">
        <f>YEAR(Table1[[#This Row],[Date Created Conversion]])</f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1">
        <f>(((J2075/60)/60)/24)+DATE(1970,1,1)+(-5/24)</f>
        <v>42087.459699074076</v>
      </c>
      <c r="L2075" s="11">
        <f>(((I2075/60)/60)/24)+DATE(1970,1,1)+(-5/24)</f>
        <v>42132.459699074076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28"/>
        <v>1.5260429999999998</v>
      </c>
      <c r="R2075" s="6">
        <f t="shared" si="129"/>
        <v>324.69</v>
      </c>
      <c r="S2075" s="7" t="str">
        <f t="shared" si="130"/>
        <v>technology</v>
      </c>
      <c r="T2075" t="str">
        <f t="shared" si="131"/>
        <v>hardware</v>
      </c>
      <c r="U2075">
        <f>YEAR(Table1[[#This Row],[Date Created Conversion]])</f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1">
        <f>(((J2076/60)/60)/24)+DATE(1970,1,1)+(-5/24)</f>
        <v>42466.617847222216</v>
      </c>
      <c r="L2076" s="11">
        <f>(((I2076/60)/60)/24)+DATE(1970,1,1)+(-5/24)</f>
        <v>42496.617847222216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28"/>
        <v>1.0249999999999999</v>
      </c>
      <c r="R2076" s="6">
        <f t="shared" si="129"/>
        <v>205</v>
      </c>
      <c r="S2076" s="7" t="str">
        <f t="shared" si="130"/>
        <v>technology</v>
      </c>
      <c r="T2076" t="str">
        <f t="shared" si="131"/>
        <v>hardware</v>
      </c>
      <c r="U2076">
        <f>YEAR(Table1[[#This Row],[Date Created Conversion]])</f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1">
        <f>(((J2077/60)/60)/24)+DATE(1970,1,1)+(-5/24)</f>
        <v>41450.473240740735</v>
      </c>
      <c r="L2077" s="11">
        <f>(((I2077/60)/60)/24)+DATE(1970,1,1)+(-5/24)</f>
        <v>41480.473240740735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28"/>
        <v>16.783738373837384</v>
      </c>
      <c r="R2077" s="6">
        <f t="shared" si="129"/>
        <v>20.465926829268295</v>
      </c>
      <c r="S2077" s="7" t="str">
        <f t="shared" si="130"/>
        <v>technology</v>
      </c>
      <c r="T2077" t="str">
        <f t="shared" si="131"/>
        <v>hardware</v>
      </c>
      <c r="U2077">
        <f>YEAR(Table1[[#This Row],[Date Created Conversion]])</f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1">
        <f>(((J2078/60)/60)/24)+DATE(1970,1,1)+(-5/24)</f>
        <v>41803.672326388885</v>
      </c>
      <c r="L2078" s="11">
        <f>(((I2078/60)/60)/24)+DATE(1970,1,1)+(-5/24)</f>
        <v>41843.672326388885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28"/>
        <v>5.4334915642458101</v>
      </c>
      <c r="R2078" s="6">
        <f t="shared" si="129"/>
        <v>116.35303146309367</v>
      </c>
      <c r="S2078" s="7" t="str">
        <f t="shared" si="130"/>
        <v>technology</v>
      </c>
      <c r="T2078" t="str">
        <f t="shared" si="131"/>
        <v>hardware</v>
      </c>
      <c r="U2078">
        <f>YEAR(Table1[[#This Row],[Date Created Conversion]])</f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1">
        <f>(((J2079/60)/60)/24)+DATE(1970,1,1)+(-5/24)</f>
        <v>42102.83421296296</v>
      </c>
      <c r="L2079" s="11">
        <f>(((I2079/60)/60)/24)+DATE(1970,1,1)+(-5/24)</f>
        <v>42160.666666666664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28"/>
        <v>1.1550800000000001</v>
      </c>
      <c r="R2079" s="6">
        <f t="shared" si="129"/>
        <v>307.20212765957444</v>
      </c>
      <c r="S2079" s="7" t="str">
        <f t="shared" si="130"/>
        <v>technology</v>
      </c>
      <c r="T2079" t="str">
        <f t="shared" si="131"/>
        <v>hardware</v>
      </c>
      <c r="U2079">
        <f>YEAR(Table1[[#This Row],[Date Created Conversion]])</f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1">
        <f>(((J2080/60)/60)/24)+DATE(1970,1,1)+(-5/24)</f>
        <v>42692.563159722216</v>
      </c>
      <c r="L2080" s="11">
        <f>(((I2080/60)/60)/24)+DATE(1970,1,1)+(-5/24)</f>
        <v>42722.563159722216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28"/>
        <v>1.3120499999999999</v>
      </c>
      <c r="R2080" s="6">
        <f t="shared" si="129"/>
        <v>546.6875</v>
      </c>
      <c r="S2080" s="7" t="str">
        <f t="shared" si="130"/>
        <v>technology</v>
      </c>
      <c r="T2080" t="str">
        <f t="shared" si="131"/>
        <v>hardware</v>
      </c>
      <c r="U2080">
        <f>YEAR(Table1[[#This Row],[Date Created Conversion]])</f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1">
        <f>(((J2081/60)/60)/24)+DATE(1970,1,1)+(-5/24)</f>
        <v>42150.502233796295</v>
      </c>
      <c r="L2081" s="11">
        <f>(((I2081/60)/60)/24)+DATE(1970,1,1)+(-5/24)</f>
        <v>42180.583333333336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28"/>
        <v>2.8816999999999999</v>
      </c>
      <c r="R2081" s="6">
        <f t="shared" si="129"/>
        <v>47.474464579901152</v>
      </c>
      <c r="S2081" s="7" t="str">
        <f t="shared" si="130"/>
        <v>technology</v>
      </c>
      <c r="T2081" t="str">
        <f t="shared" si="131"/>
        <v>hardware</v>
      </c>
      <c r="U2081">
        <f>YEAR(Table1[[#This Row],[Date Created Conversion]])</f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1">
        <f>(((J2082/60)/60)/24)+DATE(1970,1,1)+(-5/24)</f>
        <v>42289.748842592591</v>
      </c>
      <c r="L2082" s="11">
        <f>(((I2082/60)/60)/24)+DATE(1970,1,1)+(-5/24)</f>
        <v>42319.790509259255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28"/>
        <v>5.0780000000000003</v>
      </c>
      <c r="R2082" s="6">
        <f t="shared" si="129"/>
        <v>101.56</v>
      </c>
      <c r="S2082" s="7" t="str">
        <f t="shared" si="130"/>
        <v>technology</v>
      </c>
      <c r="T2082" t="str">
        <f t="shared" si="131"/>
        <v>hardware</v>
      </c>
      <c r="U2082">
        <f>YEAR(Table1[[#This Row],[Date Created Conversion]])</f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1">
        <f>(((J2083/60)/60)/24)+DATE(1970,1,1)+(-5/24)</f>
        <v>41003.948553240742</v>
      </c>
      <c r="L2083" s="11">
        <f>(((I2083/60)/60)/24)+DATE(1970,1,1)+(-5/24)</f>
        <v>41044.999305555553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28"/>
        <v>1.1457142857142857</v>
      </c>
      <c r="R2083" s="6">
        <f t="shared" si="129"/>
        <v>72.909090909090907</v>
      </c>
      <c r="S2083" s="7" t="str">
        <f t="shared" si="130"/>
        <v>music</v>
      </c>
      <c r="T2083" t="str">
        <f t="shared" si="131"/>
        <v>indie rock</v>
      </c>
      <c r="U2083">
        <f>YEAR(Table1[[#This Row],[Date Created Conversion]])</f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1">
        <f>(((J2084/60)/60)/24)+DATE(1970,1,1)+(-5/24)</f>
        <v>40810.911990740737</v>
      </c>
      <c r="L2084" s="11">
        <f>(((I2084/60)/60)/24)+DATE(1970,1,1)+(-5/24)</f>
        <v>40870.953657407401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28"/>
        <v>1.1073333333333333</v>
      </c>
      <c r="R2084" s="6">
        <f t="shared" si="129"/>
        <v>43.710526315789473</v>
      </c>
      <c r="S2084" s="7" t="str">
        <f t="shared" si="130"/>
        <v>music</v>
      </c>
      <c r="T2084" t="str">
        <f t="shared" si="131"/>
        <v>indie rock</v>
      </c>
      <c r="U2084">
        <f>YEAR(Table1[[#This Row],[Date Created Conversion]])</f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1">
        <f>(((J2085/60)/60)/24)+DATE(1970,1,1)+(-5/24)</f>
        <v>41034.513831018514</v>
      </c>
      <c r="L2085" s="11">
        <f>(((I2085/60)/60)/24)+DATE(1970,1,1)+(-5/24)</f>
        <v>41064.513831018514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28"/>
        <v>1.1333333333333333</v>
      </c>
      <c r="R2085" s="6">
        <f t="shared" si="129"/>
        <v>34</v>
      </c>
      <c r="S2085" s="7" t="str">
        <f t="shared" si="130"/>
        <v>music</v>
      </c>
      <c r="T2085" t="str">
        <f t="shared" si="131"/>
        <v>indie rock</v>
      </c>
      <c r="U2085">
        <f>YEAR(Table1[[#This Row],[Date Created Conversion]])</f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1">
        <f>(((J2086/60)/60)/24)+DATE(1970,1,1)+(-5/24)</f>
        <v>41731.624791666662</v>
      </c>
      <c r="L2086" s="11">
        <f>(((I2086/60)/60)/24)+DATE(1970,1,1)+(-5/24)</f>
        <v>41763.082638888889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28"/>
        <v>1.0833333333333333</v>
      </c>
      <c r="R2086" s="6">
        <f t="shared" si="129"/>
        <v>70.652173913043484</v>
      </c>
      <c r="S2086" s="7" t="str">
        <f t="shared" si="130"/>
        <v>music</v>
      </c>
      <c r="T2086" t="str">
        <f t="shared" si="131"/>
        <v>indie rock</v>
      </c>
      <c r="U2086">
        <f>YEAR(Table1[[#This Row],[Date Created Conversion]])</f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1">
        <f>(((J2087/60)/60)/24)+DATE(1970,1,1)+(-5/24)</f>
        <v>41075.627164351848</v>
      </c>
      <c r="L2087" s="11">
        <f>(((I2087/60)/60)/24)+DATE(1970,1,1)+(-5/24)</f>
        <v>41105.627164351848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28"/>
        <v>1.2353333333333334</v>
      </c>
      <c r="R2087" s="6">
        <f t="shared" si="129"/>
        <v>89.301204819277103</v>
      </c>
      <c r="S2087" s="7" t="str">
        <f t="shared" si="130"/>
        <v>music</v>
      </c>
      <c r="T2087" t="str">
        <f t="shared" si="131"/>
        <v>indie rock</v>
      </c>
      <c r="U2087">
        <f>YEAR(Table1[[#This Row],[Date Created Conversion]])</f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1">
        <f>(((J2088/60)/60)/24)+DATE(1970,1,1)+(-5/24)</f>
        <v>40860.462175925924</v>
      </c>
      <c r="L2088" s="11">
        <f>(((I2088/60)/60)/24)+DATE(1970,1,1)+(-5/24)</f>
        <v>40890.999305555553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28"/>
        <v>1.0069999999999999</v>
      </c>
      <c r="R2088" s="6">
        <f t="shared" si="129"/>
        <v>115.08571428571429</v>
      </c>
      <c r="S2088" s="7" t="str">
        <f t="shared" si="130"/>
        <v>music</v>
      </c>
      <c r="T2088" t="str">
        <f t="shared" si="131"/>
        <v>indie rock</v>
      </c>
      <c r="U2088">
        <f>YEAR(Table1[[#This Row],[Date Created Conversion]])</f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1">
        <f>(((J2089/60)/60)/24)+DATE(1970,1,1)+(-5/24)</f>
        <v>40763.996041666665</v>
      </c>
      <c r="L2089" s="11">
        <f>(((I2089/60)/60)/24)+DATE(1970,1,1)+(-5/24)</f>
        <v>40793.996041666665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28"/>
        <v>1.0353333333333334</v>
      </c>
      <c r="R2089" s="6">
        <f t="shared" si="129"/>
        <v>62.12</v>
      </c>
      <c r="S2089" s="7" t="str">
        <f t="shared" si="130"/>
        <v>music</v>
      </c>
      <c r="T2089" t="str">
        <f t="shared" si="131"/>
        <v>indie rock</v>
      </c>
      <c r="U2089">
        <f>YEAR(Table1[[#This Row],[Date Created Conversion]])</f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1">
        <f>(((J2090/60)/60)/24)+DATE(1970,1,1)+(-5/24)</f>
        <v>40395.506388888884</v>
      </c>
      <c r="L2090" s="11">
        <f>(((I2090/60)/60)/24)+DATE(1970,1,1)+(-5/24)</f>
        <v>40431.957638888889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28"/>
        <v>1.1551066666666667</v>
      </c>
      <c r="R2090" s="6">
        <f t="shared" si="129"/>
        <v>46.204266666666669</v>
      </c>
      <c r="S2090" s="7" t="str">
        <f t="shared" si="130"/>
        <v>music</v>
      </c>
      <c r="T2090" t="str">
        <f t="shared" si="131"/>
        <v>indie rock</v>
      </c>
      <c r="U2090">
        <f>YEAR(Table1[[#This Row],[Date Created Conversion]])</f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1">
        <f>(((J2091/60)/60)/24)+DATE(1970,1,1)+(-5/24)</f>
        <v>41452.867986111109</v>
      </c>
      <c r="L2091" s="11">
        <f>(((I2091/60)/60)/24)+DATE(1970,1,1)+(-5/24)</f>
        <v>41487.867986111109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28"/>
        <v>1.2040040000000001</v>
      </c>
      <c r="R2091" s="6">
        <f t="shared" si="129"/>
        <v>48.54854838709678</v>
      </c>
      <c r="S2091" s="7" t="str">
        <f t="shared" si="130"/>
        <v>music</v>
      </c>
      <c r="T2091" t="str">
        <f t="shared" si="131"/>
        <v>indie rock</v>
      </c>
      <c r="U2091">
        <f>YEAR(Table1[[#This Row],[Date Created Conversion]])</f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1">
        <f>(((J2092/60)/60)/24)+DATE(1970,1,1)+(-5/24)</f>
        <v>41299.173090277778</v>
      </c>
      <c r="L2092" s="11">
        <f>(((I2092/60)/60)/24)+DATE(1970,1,1)+(-5/24)</f>
        <v>41329.173090277778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28"/>
        <v>1.1504037499999999</v>
      </c>
      <c r="R2092" s="6">
        <f t="shared" si="129"/>
        <v>57.520187499999999</v>
      </c>
      <c r="S2092" s="7" t="str">
        <f t="shared" si="130"/>
        <v>music</v>
      </c>
      <c r="T2092" t="str">
        <f t="shared" si="131"/>
        <v>indie rock</v>
      </c>
      <c r="U2092">
        <f>YEAR(Table1[[#This Row],[Date Created Conversion]])</f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1">
        <f>(((J2093/60)/60)/24)+DATE(1970,1,1)+(-5/24)</f>
        <v>40555.114328703698</v>
      </c>
      <c r="L2093" s="11">
        <f>(((I2093/60)/60)/24)+DATE(1970,1,1)+(-5/24)</f>
        <v>40603.625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28"/>
        <v>1.2046777777777777</v>
      </c>
      <c r="R2093" s="6">
        <f t="shared" si="129"/>
        <v>88.147154471544724</v>
      </c>
      <c r="S2093" s="7" t="str">
        <f t="shared" si="130"/>
        <v>music</v>
      </c>
      <c r="T2093" t="str">
        <f t="shared" si="131"/>
        <v>indie rock</v>
      </c>
      <c r="U2093">
        <f>YEAR(Table1[[#This Row],[Date Created Conversion]])</f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1">
        <f>(((J2094/60)/60)/24)+DATE(1970,1,1)+(-5/24)</f>
        <v>40763.499212962961</v>
      </c>
      <c r="L2094" s="11">
        <f>(((I2094/60)/60)/24)+DATE(1970,1,1)+(-5/24)</f>
        <v>40823.499212962961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28"/>
        <v>1.0128333333333333</v>
      </c>
      <c r="R2094" s="6">
        <f t="shared" si="129"/>
        <v>110.49090909090908</v>
      </c>
      <c r="S2094" s="7" t="str">
        <f t="shared" si="130"/>
        <v>music</v>
      </c>
      <c r="T2094" t="str">
        <f t="shared" si="131"/>
        <v>indie rock</v>
      </c>
      <c r="U2094">
        <f>YEAR(Table1[[#This Row],[Date Created Conversion]])</f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1">
        <f>(((J2095/60)/60)/24)+DATE(1970,1,1)+(-5/24)</f>
        <v>41205.646203703705</v>
      </c>
      <c r="L2095" s="11">
        <f>(((I2095/60)/60)/24)+DATE(1970,1,1)+(-5/24)</f>
        <v>41265.68787037037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28"/>
        <v>1.0246666666666666</v>
      </c>
      <c r="R2095" s="6">
        <f t="shared" si="129"/>
        <v>66.826086956521735</v>
      </c>
      <c r="S2095" s="7" t="str">
        <f t="shared" si="130"/>
        <v>music</v>
      </c>
      <c r="T2095" t="str">
        <f t="shared" si="131"/>
        <v>indie rock</v>
      </c>
      <c r="U2095">
        <f>YEAR(Table1[[#This Row],[Date Created Conversion]])</f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1">
        <f>(((J2096/60)/60)/24)+DATE(1970,1,1)+(-5/24)</f>
        <v>40938.811689814815</v>
      </c>
      <c r="L2096" s="11">
        <f>(((I2096/60)/60)/24)+DATE(1970,1,1)+(-5/24)</f>
        <v>40972.916666666664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28"/>
        <v>1.2054285714285715</v>
      </c>
      <c r="R2096" s="6">
        <f t="shared" si="129"/>
        <v>58.597222222222221</v>
      </c>
      <c r="S2096" s="7" t="str">
        <f t="shared" si="130"/>
        <v>music</v>
      </c>
      <c r="T2096" t="str">
        <f t="shared" si="131"/>
        <v>indie rock</v>
      </c>
      <c r="U2096">
        <f>YEAR(Table1[[#This Row],[Date Created Conversion]])</f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1">
        <f>(((J2097/60)/60)/24)+DATE(1970,1,1)+(-5/24)</f>
        <v>40758.525150462956</v>
      </c>
      <c r="L2097" s="11">
        <f>(((I2097/60)/60)/24)+DATE(1970,1,1)+(-5/24)</f>
        <v>40818.525150462956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28"/>
        <v>1</v>
      </c>
      <c r="R2097" s="6">
        <f t="shared" si="129"/>
        <v>113.63636363636364</v>
      </c>
      <c r="S2097" s="7" t="str">
        <f t="shared" si="130"/>
        <v>music</v>
      </c>
      <c r="T2097" t="str">
        <f t="shared" si="131"/>
        <v>indie rock</v>
      </c>
      <c r="U2097">
        <f>YEAR(Table1[[#This Row],[Date Created Conversion]])</f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1">
        <f>(((J2098/60)/60)/24)+DATE(1970,1,1)+(-5/24)</f>
        <v>41192.550173611111</v>
      </c>
      <c r="L2098" s="11">
        <f>(((I2098/60)/60)/24)+DATE(1970,1,1)+(-5/24)</f>
        <v>41207.957638888889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28"/>
        <v>1.0166666666666666</v>
      </c>
      <c r="R2098" s="6">
        <f t="shared" si="129"/>
        <v>43.571428571428569</v>
      </c>
      <c r="S2098" s="7" t="str">
        <f t="shared" si="130"/>
        <v>music</v>
      </c>
      <c r="T2098" t="str">
        <f t="shared" si="131"/>
        <v>indie rock</v>
      </c>
      <c r="U2098">
        <f>YEAR(Table1[[#This Row],[Date Created Conversion]])</f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1">
        <f>(((J2099/60)/60)/24)+DATE(1970,1,1)+(-5/24)</f>
        <v>40818.376562499994</v>
      </c>
      <c r="L2099" s="11">
        <f>(((I2099/60)/60)/24)+DATE(1970,1,1)+(-5/24)</f>
        <v>40878.418229166666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28"/>
        <v>1</v>
      </c>
      <c r="R2099" s="6">
        <f t="shared" si="129"/>
        <v>78.94736842105263</v>
      </c>
      <c r="S2099" s="7" t="str">
        <f t="shared" si="130"/>
        <v>music</v>
      </c>
      <c r="T2099" t="str">
        <f t="shared" si="131"/>
        <v>indie rock</v>
      </c>
      <c r="U2099">
        <f>YEAR(Table1[[#This Row],[Date Created Conversion]])</f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1">
        <f>(((J2100/60)/60)/24)+DATE(1970,1,1)+(-5/24)</f>
        <v>40945.905497685184</v>
      </c>
      <c r="L2100" s="11">
        <f>(((I2100/60)/60)/24)+DATE(1970,1,1)+(-5/24)</f>
        <v>40975.905497685184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28"/>
        <v>1.0033333333333334</v>
      </c>
      <c r="R2100" s="6">
        <f t="shared" si="129"/>
        <v>188.125</v>
      </c>
      <c r="S2100" s="7" t="str">
        <f t="shared" si="130"/>
        <v>music</v>
      </c>
      <c r="T2100" t="str">
        <f t="shared" si="131"/>
        <v>indie rock</v>
      </c>
      <c r="U2100">
        <f>YEAR(Table1[[#This Row],[Date Created Conversion]])</f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1">
        <f>(((J2101/60)/60)/24)+DATE(1970,1,1)+(-5/24)</f>
        <v>42173.53800925926</v>
      </c>
      <c r="L2101" s="11">
        <f>(((I2101/60)/60)/24)+DATE(1970,1,1)+(-5/24)</f>
        <v>42186.944444444445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28"/>
        <v>1.3236666666666668</v>
      </c>
      <c r="R2101" s="6">
        <f t="shared" si="129"/>
        <v>63.031746031746032</v>
      </c>
      <c r="S2101" s="7" t="str">
        <f t="shared" si="130"/>
        <v>music</v>
      </c>
      <c r="T2101" t="str">
        <f t="shared" si="131"/>
        <v>indie rock</v>
      </c>
      <c r="U2101">
        <f>YEAR(Table1[[#This Row],[Date Created Conversion]])</f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1">
        <f>(((J2102/60)/60)/24)+DATE(1970,1,1)+(-5/24)</f>
        <v>41074.62663194444</v>
      </c>
      <c r="L2102" s="11">
        <f>(((I2102/60)/60)/24)+DATE(1970,1,1)+(-5/24)</f>
        <v>41089.957638888889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28"/>
        <v>1.3666666666666667</v>
      </c>
      <c r="R2102" s="6">
        <f t="shared" si="129"/>
        <v>30.37037037037037</v>
      </c>
      <c r="S2102" s="7" t="str">
        <f t="shared" si="130"/>
        <v>music</v>
      </c>
      <c r="T2102" t="str">
        <f t="shared" si="131"/>
        <v>indie rock</v>
      </c>
      <c r="U2102">
        <f>YEAR(Table1[[#This Row],[Date Created Conversion]])</f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1">
        <f>(((J2103/60)/60)/24)+DATE(1970,1,1)+(-5/24)</f>
        <v>40891.941134259258</v>
      </c>
      <c r="L2103" s="11">
        <f>(((I2103/60)/60)/24)+DATE(1970,1,1)+(-5/24)</f>
        <v>40951.941134259258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28"/>
        <v>1.1325000000000001</v>
      </c>
      <c r="R2103" s="6">
        <f t="shared" si="129"/>
        <v>51.477272727272727</v>
      </c>
      <c r="S2103" s="7" t="str">
        <f t="shared" si="130"/>
        <v>music</v>
      </c>
      <c r="T2103" t="str">
        <f t="shared" si="131"/>
        <v>indie rock</v>
      </c>
      <c r="U2103">
        <f>YEAR(Table1[[#This Row],[Date Created Conversion]])</f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1">
        <f>(((J2104/60)/60)/24)+DATE(1970,1,1)+(-5/24)</f>
        <v>40638.660277777773</v>
      </c>
      <c r="L2104" s="11">
        <f>(((I2104/60)/60)/24)+DATE(1970,1,1)+(-5/24)</f>
        <v>40668.660277777773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28"/>
        <v>1.36</v>
      </c>
      <c r="R2104" s="6">
        <f t="shared" si="129"/>
        <v>35.789473684210527</v>
      </c>
      <c r="S2104" s="7" t="str">
        <f t="shared" si="130"/>
        <v>music</v>
      </c>
      <c r="T2104" t="str">
        <f t="shared" si="131"/>
        <v>indie rock</v>
      </c>
      <c r="U2104">
        <f>YEAR(Table1[[#This Row],[Date Created Conversion]])</f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1">
        <f>(((J2105/60)/60)/24)+DATE(1970,1,1)+(-5/24)</f>
        <v>41192.546608796292</v>
      </c>
      <c r="L2105" s="11">
        <f>(((I2105/60)/60)/24)+DATE(1970,1,1)+(-5/24)</f>
        <v>41222.588275462964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28"/>
        <v>1.4612318374694613</v>
      </c>
      <c r="R2105" s="6">
        <f t="shared" si="129"/>
        <v>98.817391304347822</v>
      </c>
      <c r="S2105" s="7" t="str">
        <f t="shared" si="130"/>
        <v>music</v>
      </c>
      <c r="T2105" t="str">
        <f t="shared" si="131"/>
        <v>indie rock</v>
      </c>
      <c r="U2105">
        <f>YEAR(Table1[[#This Row],[Date Created Conversion]])</f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1">
        <f>(((J2106/60)/60)/24)+DATE(1970,1,1)+(-5/24)</f>
        <v>41393.86613425926</v>
      </c>
      <c r="L2106" s="11">
        <f>(((I2106/60)/60)/24)+DATE(1970,1,1)+(-5/24)</f>
        <v>41424.791666666664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28"/>
        <v>1.2949999999999999</v>
      </c>
      <c r="R2106" s="6">
        <f t="shared" si="129"/>
        <v>28</v>
      </c>
      <c r="S2106" s="7" t="str">
        <f t="shared" si="130"/>
        <v>music</v>
      </c>
      <c r="T2106" t="str">
        <f t="shared" si="131"/>
        <v>indie rock</v>
      </c>
      <c r="U2106">
        <f>YEAR(Table1[[#This Row],[Date Created Conversion]])</f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1">
        <f>(((J2107/60)/60)/24)+DATE(1970,1,1)+(-5/24)</f>
        <v>41951.580474537033</v>
      </c>
      <c r="L2107" s="11">
        <f>(((I2107/60)/60)/24)+DATE(1970,1,1)+(-5/24)</f>
        <v>41963.958333333336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28"/>
        <v>2.54</v>
      </c>
      <c r="R2107" s="6">
        <f t="shared" si="129"/>
        <v>51.313131313131315</v>
      </c>
      <c r="S2107" s="7" t="str">
        <f t="shared" si="130"/>
        <v>music</v>
      </c>
      <c r="T2107" t="str">
        <f t="shared" si="131"/>
        <v>indie rock</v>
      </c>
      <c r="U2107">
        <f>YEAR(Table1[[#This Row],[Date Created Conversion]])</f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1">
        <f>(((J2108/60)/60)/24)+DATE(1970,1,1)+(-5/24)</f>
        <v>41270.006643518514</v>
      </c>
      <c r="L2108" s="11">
        <f>(((I2108/60)/60)/24)+DATE(1970,1,1)+(-5/24)</f>
        <v>41300.006643518514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28"/>
        <v>1.0704545454545455</v>
      </c>
      <c r="R2108" s="6">
        <f t="shared" si="129"/>
        <v>53.522727272727273</v>
      </c>
      <c r="S2108" s="7" t="str">
        <f t="shared" si="130"/>
        <v>music</v>
      </c>
      <c r="T2108" t="str">
        <f t="shared" si="131"/>
        <v>indie rock</v>
      </c>
      <c r="U2108">
        <f>YEAR(Table1[[#This Row],[Date Created Conversion]])</f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1">
        <f>(((J2109/60)/60)/24)+DATE(1970,1,1)+(-5/24)</f>
        <v>41934.502233796295</v>
      </c>
      <c r="L2109" s="11">
        <f>(((I2109/60)/60)/24)+DATE(1970,1,1)+(-5/24)</f>
        <v>41955.543900462959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28"/>
        <v>1.0773299999999999</v>
      </c>
      <c r="R2109" s="6">
        <f t="shared" si="129"/>
        <v>37.149310344827583</v>
      </c>
      <c r="S2109" s="7" t="str">
        <f t="shared" si="130"/>
        <v>music</v>
      </c>
      <c r="T2109" t="str">
        <f t="shared" si="131"/>
        <v>indie rock</v>
      </c>
      <c r="U2109">
        <f>YEAR(Table1[[#This Row],[Date Created Conversion]])</f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1">
        <f>(((J2110/60)/60)/24)+DATE(1970,1,1)+(-5/24)</f>
        <v>41134.967361111107</v>
      </c>
      <c r="L2110" s="11">
        <f>(((I2110/60)/60)/24)+DATE(1970,1,1)+(-5/24)</f>
        <v>41161.954861111109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28"/>
        <v>1.0731250000000001</v>
      </c>
      <c r="R2110" s="6">
        <f t="shared" si="129"/>
        <v>89.895287958115176</v>
      </c>
      <c r="S2110" s="7" t="str">
        <f t="shared" si="130"/>
        <v>music</v>
      </c>
      <c r="T2110" t="str">
        <f t="shared" si="131"/>
        <v>indie rock</v>
      </c>
      <c r="U2110">
        <f>YEAR(Table1[[#This Row],[Date Created Conversion]])</f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1">
        <f>(((J2111/60)/60)/24)+DATE(1970,1,1)+(-5/24)</f>
        <v>42160.500196759262</v>
      </c>
      <c r="L2111" s="11">
        <f>(((I2111/60)/60)/24)+DATE(1970,1,1)+(-5/24)</f>
        <v>42190.500196759262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28"/>
        <v>1.06525</v>
      </c>
      <c r="R2111" s="6">
        <f t="shared" si="129"/>
        <v>106.52500000000001</v>
      </c>
      <c r="S2111" s="7" t="str">
        <f t="shared" si="130"/>
        <v>music</v>
      </c>
      <c r="T2111" t="str">
        <f t="shared" si="131"/>
        <v>indie rock</v>
      </c>
      <c r="U2111">
        <f>YEAR(Table1[[#This Row],[Date Created Conversion]])</f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1">
        <f>(((J2112/60)/60)/24)+DATE(1970,1,1)+(-5/24)</f>
        <v>41759.462604166663</v>
      </c>
      <c r="L2112" s="11">
        <f>(((I2112/60)/60)/24)+DATE(1970,1,1)+(-5/24)</f>
        <v>41786.999305555553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28"/>
        <v>1.0035000000000001</v>
      </c>
      <c r="R2112" s="6">
        <f t="shared" si="129"/>
        <v>52.815789473684212</v>
      </c>
      <c r="S2112" s="7" t="str">
        <f t="shared" si="130"/>
        <v>music</v>
      </c>
      <c r="T2112" t="str">
        <f t="shared" si="131"/>
        <v>indie rock</v>
      </c>
      <c r="U2112">
        <f>YEAR(Table1[[#This Row],[Date Created Conversion]])</f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1">
        <f>(((J2113/60)/60)/24)+DATE(1970,1,1)+(-5/24)</f>
        <v>40702.988715277774</v>
      </c>
      <c r="L2113" s="11">
        <f>(((I2113/60)/60)/24)+DATE(1970,1,1)+(-5/24)</f>
        <v>40769.833333333328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28"/>
        <v>1.0649999999999999</v>
      </c>
      <c r="R2113" s="6">
        <f t="shared" si="129"/>
        <v>54.615384615384613</v>
      </c>
      <c r="S2113" s="7" t="str">
        <f t="shared" si="130"/>
        <v>music</v>
      </c>
      <c r="T2113" t="str">
        <f t="shared" si="131"/>
        <v>indie rock</v>
      </c>
      <c r="U2113">
        <f>YEAR(Table1[[#This Row],[Date Created Conversion]])</f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1">
        <f>(((J2114/60)/60)/24)+DATE(1970,1,1)+(-5/24)</f>
        <v>41365.719826388886</v>
      </c>
      <c r="L2114" s="11">
        <f>(((I2114/60)/60)/24)+DATE(1970,1,1)+(-5/24)</f>
        <v>41379.719826388886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28"/>
        <v>1</v>
      </c>
      <c r="R2114" s="6">
        <f t="shared" si="129"/>
        <v>27.272727272727273</v>
      </c>
      <c r="S2114" s="7" t="str">
        <f t="shared" si="130"/>
        <v>music</v>
      </c>
      <c r="T2114" t="str">
        <f t="shared" si="131"/>
        <v>indie rock</v>
      </c>
      <c r="U2114">
        <f>YEAR(Table1[[#This Row],[Date Created Conversion]])</f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1">
        <f>(((J2115/60)/60)/24)+DATE(1970,1,1)+(-5/24)</f>
        <v>41870.657129629624</v>
      </c>
      <c r="L2115" s="11">
        <f>(((I2115/60)/60)/24)+DATE(1970,1,1)+(-5/24)</f>
        <v>41905.657129629624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132">E2115/D2115</f>
        <v>1.0485714285714285</v>
      </c>
      <c r="R2115" s="6">
        <f t="shared" ref="R2115:R2178" si="133">E2115/N2115</f>
        <v>68.598130841121488</v>
      </c>
      <c r="S2115" s="7" t="str">
        <f t="shared" ref="S2115:S2178" si="134">LEFT(P2115, SEARCH("/",P2115,1)-1)</f>
        <v>music</v>
      </c>
      <c r="T2115" t="str">
        <f t="shared" ref="T2115:T2178" si="135">RIGHT(P2115,LEN(P2115)-SEARCH("/",P2115,1))</f>
        <v>indie rock</v>
      </c>
      <c r="U2115">
        <f>YEAR(Table1[[#This Row],[Date Created Conversion]])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1">
        <f>(((J2116/60)/60)/24)+DATE(1970,1,1)+(-5/24)</f>
        <v>40458.607291666667</v>
      </c>
      <c r="L2116" s="11">
        <f>(((I2116/60)/60)/24)+DATE(1970,1,1)+(-5/24)</f>
        <v>40520.999305555553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2"/>
        <v>1.0469999999999999</v>
      </c>
      <c r="R2116" s="6">
        <f t="shared" si="133"/>
        <v>35.612244897959187</v>
      </c>
      <c r="S2116" s="7" t="str">
        <f t="shared" si="134"/>
        <v>music</v>
      </c>
      <c r="T2116" t="str">
        <f t="shared" si="135"/>
        <v>indie rock</v>
      </c>
      <c r="U2116">
        <f>YEAR(Table1[[#This Row],[Date Created Conversion]])</f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1">
        <f>(((J2117/60)/60)/24)+DATE(1970,1,1)+(-5/24)</f>
        <v>40563.872696759259</v>
      </c>
      <c r="L2117" s="11">
        <f>(((I2117/60)/60)/24)+DATE(1970,1,1)+(-5/24)</f>
        <v>40593.872696759259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2"/>
        <v>2.2566666666666668</v>
      </c>
      <c r="R2117" s="6">
        <f t="shared" si="133"/>
        <v>94.027777777777771</v>
      </c>
      <c r="S2117" s="7" t="str">
        <f t="shared" si="134"/>
        <v>music</v>
      </c>
      <c r="T2117" t="str">
        <f t="shared" si="135"/>
        <v>indie rock</v>
      </c>
      <c r="U2117">
        <f>YEAR(Table1[[#This Row],[Date Created Conversion]])</f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1">
        <f>(((J2118/60)/60)/24)+DATE(1970,1,1)+(-5/24)</f>
        <v>41136.569479166668</v>
      </c>
      <c r="L2118" s="11">
        <f>(((I2118/60)/60)/24)+DATE(1970,1,1)+(-5/24)</f>
        <v>41184.569479166668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2"/>
        <v>1.0090416666666666</v>
      </c>
      <c r="R2118" s="6">
        <f t="shared" si="133"/>
        <v>526.45652173913038</v>
      </c>
      <c r="S2118" s="7" t="str">
        <f t="shared" si="134"/>
        <v>music</v>
      </c>
      <c r="T2118" t="str">
        <f t="shared" si="135"/>
        <v>indie rock</v>
      </c>
      <c r="U2118">
        <f>YEAR(Table1[[#This Row],[Date Created Conversion]])</f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1">
        <f>(((J2119/60)/60)/24)+DATE(1970,1,1)+(-5/24)</f>
        <v>42289.851261574069</v>
      </c>
      <c r="L2119" s="11">
        <f>(((I2119/60)/60)/24)+DATE(1970,1,1)+(-5/24)</f>
        <v>42303.999305555553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2"/>
        <v>1.4775</v>
      </c>
      <c r="R2119" s="6">
        <f t="shared" si="133"/>
        <v>50.657142857142858</v>
      </c>
      <c r="S2119" s="7" t="str">
        <f t="shared" si="134"/>
        <v>music</v>
      </c>
      <c r="T2119" t="str">
        <f t="shared" si="135"/>
        <v>indie rock</v>
      </c>
      <c r="U2119">
        <f>YEAR(Table1[[#This Row],[Date Created Conversion]])</f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1">
        <f>(((J2120/60)/60)/24)+DATE(1970,1,1)+(-5/24)</f>
        <v>40718.631203703699</v>
      </c>
      <c r="L2120" s="11">
        <f>(((I2120/60)/60)/24)+DATE(1970,1,1)+(-5/24)</f>
        <v>40748.631203703699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2"/>
        <v>1.3461099999999999</v>
      </c>
      <c r="R2120" s="6">
        <f t="shared" si="133"/>
        <v>79.182941176470578</v>
      </c>
      <c r="S2120" s="7" t="str">
        <f t="shared" si="134"/>
        <v>music</v>
      </c>
      <c r="T2120" t="str">
        <f t="shared" si="135"/>
        <v>indie rock</v>
      </c>
      <c r="U2120">
        <f>YEAR(Table1[[#This Row],[Date Created Conversion]])</f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1">
        <f>(((J2121/60)/60)/24)+DATE(1970,1,1)+(-5/24)</f>
        <v>41106.921817129631</v>
      </c>
      <c r="L2121" s="11">
        <f>(((I2121/60)/60)/24)+DATE(1970,1,1)+(-5/24)</f>
        <v>41136.921817129631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2"/>
        <v>1.0075000000000001</v>
      </c>
      <c r="R2121" s="6">
        <f t="shared" si="133"/>
        <v>91.590909090909093</v>
      </c>
      <c r="S2121" s="7" t="str">
        <f t="shared" si="134"/>
        <v>music</v>
      </c>
      <c r="T2121" t="str">
        <f t="shared" si="135"/>
        <v>indie rock</v>
      </c>
      <c r="U2121">
        <f>YEAR(Table1[[#This Row],[Date Created Conversion]])</f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1">
        <f>(((J2122/60)/60)/24)+DATE(1970,1,1)+(-5/24)</f>
        <v>41591.756203703699</v>
      </c>
      <c r="L2122" s="11">
        <f>(((I2122/60)/60)/24)+DATE(1970,1,1)+(-5/24)</f>
        <v>41640.756203703699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32"/>
        <v>1.00880375</v>
      </c>
      <c r="R2122" s="6">
        <f t="shared" si="133"/>
        <v>116.96275362318841</v>
      </c>
      <c r="S2122" s="7" t="str">
        <f t="shared" si="134"/>
        <v>music</v>
      </c>
      <c r="T2122" t="str">
        <f t="shared" si="135"/>
        <v>indie rock</v>
      </c>
      <c r="U2122">
        <f>YEAR(Table1[[#This Row],[Date Created Conversion]])</f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1">
        <f>(((J2123/60)/60)/24)+DATE(1970,1,1)+(-5/24)</f>
        <v>42716.534120370365</v>
      </c>
      <c r="L2123" s="11">
        <f>(((I2123/60)/60)/24)+DATE(1970,1,1)+(-5/24)</f>
        <v>42746.534120370365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2"/>
        <v>5.6800000000000002E-3</v>
      </c>
      <c r="R2123" s="6">
        <f t="shared" si="133"/>
        <v>28.4</v>
      </c>
      <c r="S2123" s="7" t="str">
        <f t="shared" si="134"/>
        <v>games</v>
      </c>
      <c r="T2123" t="str">
        <f t="shared" si="135"/>
        <v>video games</v>
      </c>
      <c r="U2123">
        <f>YEAR(Table1[[#This Row],[Date Created Conversion]])</f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1">
        <f>(((J2124/60)/60)/24)+DATE(1970,1,1)+(-5/24)</f>
        <v>42712.092233796291</v>
      </c>
      <c r="L2124" s="11">
        <f>(((I2124/60)/60)/24)+DATE(1970,1,1)+(-5/24)</f>
        <v>42742.092233796291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2"/>
        <v>3.875E-3</v>
      </c>
      <c r="R2124" s="6">
        <f t="shared" si="133"/>
        <v>103.33333333333333</v>
      </c>
      <c r="S2124" s="7" t="str">
        <f t="shared" si="134"/>
        <v>games</v>
      </c>
      <c r="T2124" t="str">
        <f t="shared" si="135"/>
        <v>video games</v>
      </c>
      <c r="U2124">
        <f>YEAR(Table1[[#This Row],[Date Created Conversion]])</f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1">
        <f>(((J2125/60)/60)/24)+DATE(1970,1,1)+(-5/24)</f>
        <v>40198.216516203705</v>
      </c>
      <c r="L2125" s="11">
        <f>(((I2125/60)/60)/24)+DATE(1970,1,1)+(-5/24)</f>
        <v>40252.082638888889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2"/>
        <v>0.1</v>
      </c>
      <c r="R2125" s="6">
        <f t="shared" si="133"/>
        <v>10</v>
      </c>
      <c r="S2125" s="7" t="str">
        <f t="shared" si="134"/>
        <v>games</v>
      </c>
      <c r="T2125" t="str">
        <f t="shared" si="135"/>
        <v>video games</v>
      </c>
      <c r="U2125">
        <f>YEAR(Table1[[#This Row],[Date Created Conversion]])</f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1">
        <f>(((J2126/60)/60)/24)+DATE(1970,1,1)+(-5/24)</f>
        <v>40463.819849537031</v>
      </c>
      <c r="L2126" s="11">
        <f>(((I2126/60)/60)/24)+DATE(1970,1,1)+(-5/24)</f>
        <v>40512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2"/>
        <v>0.10454545454545454</v>
      </c>
      <c r="R2126" s="6">
        <f t="shared" si="133"/>
        <v>23</v>
      </c>
      <c r="S2126" s="7" t="str">
        <f t="shared" si="134"/>
        <v>games</v>
      </c>
      <c r="T2126" t="str">
        <f t="shared" si="135"/>
        <v>video games</v>
      </c>
      <c r="U2126">
        <f>YEAR(Table1[[#This Row],[Date Created Conversion]])</f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1">
        <f>(((J2127/60)/60)/24)+DATE(1970,1,1)+(-5/24)</f>
        <v>42190.815196759257</v>
      </c>
      <c r="L2127" s="11">
        <f>(((I2127/60)/60)/24)+DATE(1970,1,1)+(-5/24)</f>
        <v>42220.815196759257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2"/>
        <v>1.4200000000000001E-2</v>
      </c>
      <c r="R2127" s="6">
        <f t="shared" si="133"/>
        <v>31.555555555555557</v>
      </c>
      <c r="S2127" s="7" t="str">
        <f t="shared" si="134"/>
        <v>games</v>
      </c>
      <c r="T2127" t="str">
        <f t="shared" si="135"/>
        <v>video games</v>
      </c>
      <c r="U2127">
        <f>YEAR(Table1[[#This Row],[Date Created Conversion]])</f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1">
        <f>(((J2128/60)/60)/24)+DATE(1970,1,1)+(-5/24)</f>
        <v>41951.76489583333</v>
      </c>
      <c r="L2128" s="11">
        <f>(((I2128/60)/60)/24)+DATE(1970,1,1)+(-5/24)</f>
        <v>41981.76489583333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2"/>
        <v>5.0000000000000001E-4</v>
      </c>
      <c r="R2128" s="6">
        <f t="shared" si="133"/>
        <v>5</v>
      </c>
      <c r="S2128" s="7" t="str">
        <f t="shared" si="134"/>
        <v>games</v>
      </c>
      <c r="T2128" t="str">
        <f t="shared" si="135"/>
        <v>video games</v>
      </c>
      <c r="U2128">
        <f>YEAR(Table1[[#This Row],[Date Created Conversion]])</f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1">
        <f>(((J2129/60)/60)/24)+DATE(1970,1,1)+(-5/24)</f>
        <v>42045.297025462954</v>
      </c>
      <c r="L2129" s="11">
        <f>(((I2129/60)/60)/24)+DATE(1970,1,1)+(-5/24)</f>
        <v>42075.255358796298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2"/>
        <v>0.28842857142857142</v>
      </c>
      <c r="R2129" s="6">
        <f t="shared" si="133"/>
        <v>34.220338983050844</v>
      </c>
      <c r="S2129" s="7" t="str">
        <f t="shared" si="134"/>
        <v>games</v>
      </c>
      <c r="T2129" t="str">
        <f t="shared" si="135"/>
        <v>video games</v>
      </c>
      <c r="U2129">
        <f>YEAR(Table1[[#This Row],[Date Created Conversion]])</f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1">
        <f>(((J2130/60)/60)/24)+DATE(1970,1,1)+(-5/24)</f>
        <v>41843.564456018517</v>
      </c>
      <c r="L2130" s="11">
        <f>(((I2130/60)/60)/24)+DATE(1970,1,1)+(-5/24)</f>
        <v>41903.564456018517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2"/>
        <v>1.6666666666666668E-3</v>
      </c>
      <c r="R2130" s="6">
        <f t="shared" si="133"/>
        <v>25</v>
      </c>
      <c r="S2130" s="7" t="str">
        <f t="shared" si="134"/>
        <v>games</v>
      </c>
      <c r="T2130" t="str">
        <f t="shared" si="135"/>
        <v>video games</v>
      </c>
      <c r="U2130">
        <f>YEAR(Table1[[#This Row],[Date Created Conversion]])</f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1">
        <f>(((J2131/60)/60)/24)+DATE(1970,1,1)+(-5/24)</f>
        <v>42408.815972222219</v>
      </c>
      <c r="L2131" s="11">
        <f>(((I2131/60)/60)/24)+DATE(1970,1,1)+(-5/24)</f>
        <v>42438.815972222219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2"/>
        <v>0.11799999999999999</v>
      </c>
      <c r="R2131" s="6">
        <f t="shared" si="133"/>
        <v>19.666666666666668</v>
      </c>
      <c r="S2131" s="7" t="str">
        <f t="shared" si="134"/>
        <v>games</v>
      </c>
      <c r="T2131" t="str">
        <f t="shared" si="135"/>
        <v>video games</v>
      </c>
      <c r="U2131">
        <f>YEAR(Table1[[#This Row],[Date Created Conversion]])</f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1">
        <f>(((J2132/60)/60)/24)+DATE(1970,1,1)+(-5/24)</f>
        <v>41831.87804398148</v>
      </c>
      <c r="L2132" s="11">
        <f>(((I2132/60)/60)/24)+DATE(1970,1,1)+(-5/24)</f>
        <v>41866.87804398148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2"/>
        <v>2.0238095238095236E-3</v>
      </c>
      <c r="R2132" s="6">
        <f t="shared" si="133"/>
        <v>21.25</v>
      </c>
      <c r="S2132" s="7" t="str">
        <f t="shared" si="134"/>
        <v>games</v>
      </c>
      <c r="T2132" t="str">
        <f t="shared" si="135"/>
        <v>video games</v>
      </c>
      <c r="U2132">
        <f>YEAR(Table1[[#This Row],[Date Created Conversion]])</f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1">
        <f>(((J2133/60)/60)/24)+DATE(1970,1,1)+(-5/24)</f>
        <v>42166.998738425922</v>
      </c>
      <c r="L2133" s="11">
        <f>(((I2133/60)/60)/24)+DATE(1970,1,1)+(-5/24)</f>
        <v>42196.998738425922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2"/>
        <v>0.05</v>
      </c>
      <c r="R2133" s="6">
        <f t="shared" si="133"/>
        <v>8.3333333333333339</v>
      </c>
      <c r="S2133" s="7" t="str">
        <f t="shared" si="134"/>
        <v>games</v>
      </c>
      <c r="T2133" t="str">
        <f t="shared" si="135"/>
        <v>video games</v>
      </c>
      <c r="U2133">
        <f>YEAR(Table1[[#This Row],[Date Created Conversion]])</f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1">
        <f>(((J2134/60)/60)/24)+DATE(1970,1,1)+(-5/24)</f>
        <v>41643.27884259259</v>
      </c>
      <c r="L2134" s="11">
        <f>(((I2134/60)/60)/24)+DATE(1970,1,1)+(-5/24)</f>
        <v>41673.27884259259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2"/>
        <v>2.1129899999999997E-2</v>
      </c>
      <c r="R2134" s="6">
        <f t="shared" si="133"/>
        <v>21.34333333333333</v>
      </c>
      <c r="S2134" s="7" t="str">
        <f t="shared" si="134"/>
        <v>games</v>
      </c>
      <c r="T2134" t="str">
        <f t="shared" si="135"/>
        <v>video games</v>
      </c>
      <c r="U2134">
        <f>YEAR(Table1[[#This Row],[Date Created Conversion]])</f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1">
        <f>(((J2135/60)/60)/24)+DATE(1970,1,1)+(-5/24)</f>
        <v>40618.888877314814</v>
      </c>
      <c r="L2135" s="11">
        <f>(((I2135/60)/60)/24)+DATE(1970,1,1)+(-5/24)</f>
        <v>40657.082638888889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2"/>
        <v>1.6E-2</v>
      </c>
      <c r="R2135" s="6">
        <f t="shared" si="133"/>
        <v>5.333333333333333</v>
      </c>
      <c r="S2135" s="7" t="str">
        <f t="shared" si="134"/>
        <v>games</v>
      </c>
      <c r="T2135" t="str">
        <f t="shared" si="135"/>
        <v>video games</v>
      </c>
      <c r="U2135">
        <f>YEAR(Table1[[#This Row],[Date Created Conversion]])</f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1">
        <f>(((J2136/60)/60)/24)+DATE(1970,1,1)+(-5/24)</f>
        <v>41361.678136574068</v>
      </c>
      <c r="L2136" s="11">
        <f>(((I2136/60)/60)/24)+DATE(1970,1,1)+(-5/24)</f>
        <v>41391.678136574068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2"/>
        <v>1.7333333333333333E-2</v>
      </c>
      <c r="R2136" s="6">
        <f t="shared" si="133"/>
        <v>34.666666666666664</v>
      </c>
      <c r="S2136" s="7" t="str">
        <f t="shared" si="134"/>
        <v>games</v>
      </c>
      <c r="T2136" t="str">
        <f t="shared" si="135"/>
        <v>video games</v>
      </c>
      <c r="U2136">
        <f>YEAR(Table1[[#This Row],[Date Created Conversion]])</f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1">
        <f>(((J2137/60)/60)/24)+DATE(1970,1,1)+(-5/24)</f>
        <v>41156.755011574067</v>
      </c>
      <c r="L2137" s="11">
        <f>(((I2137/60)/60)/24)+DATE(1970,1,1)+(-5/24)</f>
        <v>41186.755011574067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2"/>
        <v>9.5600000000000004E-2</v>
      </c>
      <c r="R2137" s="6">
        <f t="shared" si="133"/>
        <v>21.727272727272727</v>
      </c>
      <c r="S2137" s="7" t="str">
        <f t="shared" si="134"/>
        <v>games</v>
      </c>
      <c r="T2137" t="str">
        <f t="shared" si="135"/>
        <v>video games</v>
      </c>
      <c r="U2137">
        <f>YEAR(Table1[[#This Row],[Date Created Conversion]])</f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1">
        <f>(((J2138/60)/60)/24)+DATE(1970,1,1)+(-5/24)</f>
        <v>41536.300763888888</v>
      </c>
      <c r="L2138" s="11">
        <f>(((I2138/60)/60)/24)+DATE(1970,1,1)+(-5/24)</f>
        <v>41566.300763888888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2"/>
        <v>5.9612499999999998E-4</v>
      </c>
      <c r="R2138" s="6">
        <f t="shared" si="133"/>
        <v>11.922499999999999</v>
      </c>
      <c r="S2138" s="7" t="str">
        <f t="shared" si="134"/>
        <v>games</v>
      </c>
      <c r="T2138" t="str">
        <f t="shared" si="135"/>
        <v>video games</v>
      </c>
      <c r="U2138">
        <f>YEAR(Table1[[#This Row],[Date Created Conversion]])</f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1">
        <f>(((J2139/60)/60)/24)+DATE(1970,1,1)+(-5/24)</f>
        <v>41948.562835648147</v>
      </c>
      <c r="L2139" s="11">
        <f>(((I2139/60)/60)/24)+DATE(1970,1,1)+(-5/24)</f>
        <v>41978.562835648147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2"/>
        <v>0.28405999999999998</v>
      </c>
      <c r="R2139" s="6">
        <f t="shared" si="133"/>
        <v>26.59737827715356</v>
      </c>
      <c r="S2139" s="7" t="str">
        <f t="shared" si="134"/>
        <v>games</v>
      </c>
      <c r="T2139" t="str">
        <f t="shared" si="135"/>
        <v>video games</v>
      </c>
      <c r="U2139">
        <f>YEAR(Table1[[#This Row],[Date Created Conversion]])</f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1">
        <f>(((J2140/60)/60)/24)+DATE(1970,1,1)+(-5/24)</f>
        <v>41556.804849537039</v>
      </c>
      <c r="L2140" s="11">
        <f>(((I2140/60)/60)/24)+DATE(1970,1,1)+(-5/24)</f>
        <v>41586.846516203703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2"/>
        <v>0.128</v>
      </c>
      <c r="R2140" s="6">
        <f t="shared" si="133"/>
        <v>10.666666666666666</v>
      </c>
      <c r="S2140" s="7" t="str">
        <f t="shared" si="134"/>
        <v>games</v>
      </c>
      <c r="T2140" t="str">
        <f t="shared" si="135"/>
        <v>video games</v>
      </c>
      <c r="U2140">
        <f>YEAR(Table1[[#This Row],[Date Created Conversion]])</f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1">
        <f>(((J2141/60)/60)/24)+DATE(1970,1,1)+(-5/24)</f>
        <v>42647.541759259257</v>
      </c>
      <c r="L2141" s="11">
        <f>(((I2141/60)/60)/24)+DATE(1970,1,1)+(-5/24)</f>
        <v>42677.541759259257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2"/>
        <v>5.4199999999999998E-2</v>
      </c>
      <c r="R2141" s="6">
        <f t="shared" si="133"/>
        <v>29.035714285714285</v>
      </c>
      <c r="S2141" s="7" t="str">
        <f t="shared" si="134"/>
        <v>games</v>
      </c>
      <c r="T2141" t="str">
        <f t="shared" si="135"/>
        <v>video games</v>
      </c>
      <c r="U2141">
        <f>YEAR(Table1[[#This Row],[Date Created Conversion]])</f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1">
        <f>(((J2142/60)/60)/24)+DATE(1970,1,1)+(-5/24)</f>
        <v>41255.625277777777</v>
      </c>
      <c r="L2142" s="11">
        <f>(((I2142/60)/60)/24)+DATE(1970,1,1)+(-5/24)</f>
        <v>41285.625277777777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2"/>
        <v>1.1199999999999999E-3</v>
      </c>
      <c r="R2142" s="6">
        <f t="shared" si="133"/>
        <v>50.909090909090907</v>
      </c>
      <c r="S2142" s="7" t="str">
        <f t="shared" si="134"/>
        <v>games</v>
      </c>
      <c r="T2142" t="str">
        <f t="shared" si="135"/>
        <v>video games</v>
      </c>
      <c r="U2142">
        <f>YEAR(Table1[[#This Row],[Date Created Conversion]])</f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1">
        <f>(((J2143/60)/60)/24)+DATE(1970,1,1)+(-5/24)</f>
        <v>41927.027303240735</v>
      </c>
      <c r="L2143" s="11">
        <f>(((I2143/60)/60)/24)+DATE(1970,1,1)+(-5/24)</f>
        <v>41957.068969907406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2"/>
        <v>0</v>
      </c>
      <c r="R2143" s="6" t="e">
        <f t="shared" si="133"/>
        <v>#DIV/0!</v>
      </c>
      <c r="S2143" s="7" t="str">
        <f t="shared" si="134"/>
        <v>games</v>
      </c>
      <c r="T2143" t="str">
        <f t="shared" si="135"/>
        <v>video games</v>
      </c>
      <c r="U2143">
        <f>YEAR(Table1[[#This Row],[Date Created Conversion]])</f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1">
        <f>(((J2144/60)/60)/24)+DATE(1970,1,1)+(-5/24)</f>
        <v>42340.493171296293</v>
      </c>
      <c r="L2144" s="11">
        <f>(((I2144/60)/60)/24)+DATE(1970,1,1)+(-5/24)</f>
        <v>42368.493171296293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2"/>
        <v>5.7238095238095241E-2</v>
      </c>
      <c r="R2144" s="6">
        <f t="shared" si="133"/>
        <v>50.083333333333336</v>
      </c>
      <c r="S2144" s="7" t="str">
        <f t="shared" si="134"/>
        <v>games</v>
      </c>
      <c r="T2144" t="str">
        <f t="shared" si="135"/>
        <v>video games</v>
      </c>
      <c r="U2144">
        <f>YEAR(Table1[[#This Row],[Date Created Conversion]])</f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1">
        <f>(((J2145/60)/60)/24)+DATE(1970,1,1)+(-5/24)</f>
        <v>40332.678379629629</v>
      </c>
      <c r="L2145" s="11">
        <f>(((I2145/60)/60)/24)+DATE(1970,1,1)+(-5/24)</f>
        <v>40380.583333333328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2"/>
        <v>0.1125</v>
      </c>
      <c r="R2145" s="6">
        <f t="shared" si="133"/>
        <v>45</v>
      </c>
      <c r="S2145" s="7" t="str">
        <f t="shared" si="134"/>
        <v>games</v>
      </c>
      <c r="T2145" t="str">
        <f t="shared" si="135"/>
        <v>video games</v>
      </c>
      <c r="U2145">
        <f>YEAR(Table1[[#This Row],[Date Created Conversion]])</f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1">
        <f>(((J2146/60)/60)/24)+DATE(1970,1,1)+(-5/24)</f>
        <v>41499.338425925926</v>
      </c>
      <c r="L2146" s="11">
        <f>(((I2146/60)/60)/24)+DATE(1970,1,1)+(-5/24)</f>
        <v>41531.338425925926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2"/>
        <v>1.7098591549295775E-2</v>
      </c>
      <c r="R2146" s="6">
        <f t="shared" si="133"/>
        <v>25.291666666666668</v>
      </c>
      <c r="S2146" s="7" t="str">
        <f t="shared" si="134"/>
        <v>games</v>
      </c>
      <c r="T2146" t="str">
        <f t="shared" si="135"/>
        <v>video games</v>
      </c>
      <c r="U2146">
        <f>YEAR(Table1[[#This Row],[Date Created Conversion]])</f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1">
        <f>(((J2147/60)/60)/24)+DATE(1970,1,1)+(-5/24)</f>
        <v>41575.029097222221</v>
      </c>
      <c r="L2147" s="11">
        <f>(((I2147/60)/60)/24)+DATE(1970,1,1)+(-5/24)</f>
        <v>41605.070763888885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2"/>
        <v>0.30433333333333334</v>
      </c>
      <c r="R2147" s="6">
        <f t="shared" si="133"/>
        <v>51.292134831460672</v>
      </c>
      <c r="S2147" s="7" t="str">
        <f t="shared" si="134"/>
        <v>games</v>
      </c>
      <c r="T2147" t="str">
        <f t="shared" si="135"/>
        <v>video games</v>
      </c>
      <c r="U2147">
        <f>YEAR(Table1[[#This Row],[Date Created Conversion]])</f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1">
        <f>(((J2148/60)/60)/24)+DATE(1970,1,1)+(-5/24)</f>
        <v>42397.471180555549</v>
      </c>
      <c r="L2148" s="11">
        <f>(((I2148/60)/60)/24)+DATE(1970,1,1)+(-5/24)</f>
        <v>42411.471180555549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2"/>
        <v>2.0000000000000001E-4</v>
      </c>
      <c r="R2148" s="6">
        <f t="shared" si="133"/>
        <v>1</v>
      </c>
      <c r="S2148" s="7" t="str">
        <f t="shared" si="134"/>
        <v>games</v>
      </c>
      <c r="T2148" t="str">
        <f t="shared" si="135"/>
        <v>video games</v>
      </c>
      <c r="U2148">
        <f>YEAR(Table1[[#This Row],[Date Created Conversion]])</f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1">
        <f>(((J2149/60)/60)/24)+DATE(1970,1,1)+(-5/24)</f>
        <v>41927.087361111109</v>
      </c>
      <c r="L2149" s="11">
        <f>(((I2149/60)/60)/24)+DATE(1970,1,1)+(-5/24)</f>
        <v>41959.129027777781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2"/>
        <v>6.9641025641025639E-3</v>
      </c>
      <c r="R2149" s="6">
        <f t="shared" si="133"/>
        <v>49.381818181818183</v>
      </c>
      <c r="S2149" s="7" t="str">
        <f t="shared" si="134"/>
        <v>games</v>
      </c>
      <c r="T2149" t="str">
        <f t="shared" si="135"/>
        <v>video games</v>
      </c>
      <c r="U2149">
        <f>YEAR(Table1[[#This Row],[Date Created Conversion]])</f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1">
        <f>(((J2150/60)/60)/24)+DATE(1970,1,1)+(-5/24)</f>
        <v>42066.525254629632</v>
      </c>
      <c r="L2150" s="11">
        <f>(((I2150/60)/60)/24)+DATE(1970,1,1)+(-5/24)</f>
        <v>42096.483587962961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2"/>
        <v>0.02</v>
      </c>
      <c r="R2150" s="6">
        <f t="shared" si="133"/>
        <v>1</v>
      </c>
      <c r="S2150" s="7" t="str">
        <f t="shared" si="134"/>
        <v>games</v>
      </c>
      <c r="T2150" t="str">
        <f t="shared" si="135"/>
        <v>video games</v>
      </c>
      <c r="U2150">
        <f>YEAR(Table1[[#This Row],[Date Created Conversion]])</f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1">
        <f>(((J2151/60)/60)/24)+DATE(1970,1,1)+(-5/24)</f>
        <v>40354.816620370366</v>
      </c>
      <c r="L2151" s="11">
        <f>(((I2151/60)/60)/24)+DATE(1970,1,1)+(-5/24)</f>
        <v>40389.791666666664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2"/>
        <v>0</v>
      </c>
      <c r="R2151" s="6" t="e">
        <f t="shared" si="133"/>
        <v>#DIV/0!</v>
      </c>
      <c r="S2151" s="7" t="str">
        <f t="shared" si="134"/>
        <v>games</v>
      </c>
      <c r="T2151" t="str">
        <f t="shared" si="135"/>
        <v>video games</v>
      </c>
      <c r="U2151">
        <f>YEAR(Table1[[#This Row],[Date Created Conversion]])</f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1">
        <f>(((J2152/60)/60)/24)+DATE(1970,1,1)+(-5/24)</f>
        <v>42534.076377314814</v>
      </c>
      <c r="L2152" s="11">
        <f>(((I2152/60)/60)/24)+DATE(1970,1,1)+(-5/24)</f>
        <v>42564.076377314814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2"/>
        <v>8.0999999999999996E-3</v>
      </c>
      <c r="R2152" s="6">
        <f t="shared" si="133"/>
        <v>101.25</v>
      </c>
      <c r="S2152" s="7" t="str">
        <f t="shared" si="134"/>
        <v>games</v>
      </c>
      <c r="T2152" t="str">
        <f t="shared" si="135"/>
        <v>video games</v>
      </c>
      <c r="U2152">
        <f>YEAR(Table1[[#This Row],[Date Created Conversion]])</f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1">
        <f>(((J2153/60)/60)/24)+DATE(1970,1,1)+(-5/24)</f>
        <v>42520.639050925929</v>
      </c>
      <c r="L2153" s="11">
        <f>(((I2153/60)/60)/24)+DATE(1970,1,1)+(-5/24)</f>
        <v>42550.639050925929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2"/>
        <v>2.6222222222222224E-3</v>
      </c>
      <c r="R2153" s="6">
        <f t="shared" si="133"/>
        <v>19.666666666666668</v>
      </c>
      <c r="S2153" s="7" t="str">
        <f t="shared" si="134"/>
        <v>games</v>
      </c>
      <c r="T2153" t="str">
        <f t="shared" si="135"/>
        <v>video games</v>
      </c>
      <c r="U2153">
        <f>YEAR(Table1[[#This Row],[Date Created Conversion]])</f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1">
        <f>(((J2154/60)/60)/24)+DATE(1970,1,1)+(-5/24)</f>
        <v>41683.62394675926</v>
      </c>
      <c r="L2154" s="11">
        <f>(((I2154/60)/60)/24)+DATE(1970,1,1)+(-5/24)</f>
        <v>41713.582280092589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2"/>
        <v>1.6666666666666668E-3</v>
      </c>
      <c r="R2154" s="6">
        <f t="shared" si="133"/>
        <v>12.5</v>
      </c>
      <c r="S2154" s="7" t="str">
        <f t="shared" si="134"/>
        <v>games</v>
      </c>
      <c r="T2154" t="str">
        <f t="shared" si="135"/>
        <v>video games</v>
      </c>
      <c r="U2154">
        <f>YEAR(Table1[[#This Row],[Date Created Conversion]])</f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1">
        <f>(((J2155/60)/60)/24)+DATE(1970,1,1)+(-5/24)</f>
        <v>41974.702754629623</v>
      </c>
      <c r="L2155" s="11">
        <f>(((I2155/60)/60)/24)+DATE(1970,1,1)+(-5/24)</f>
        <v>42014.124305555553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2"/>
        <v>9.1244548809124457E-5</v>
      </c>
      <c r="R2155" s="6">
        <f t="shared" si="133"/>
        <v>8.5</v>
      </c>
      <c r="S2155" s="7" t="str">
        <f t="shared" si="134"/>
        <v>games</v>
      </c>
      <c r="T2155" t="str">
        <f t="shared" si="135"/>
        <v>video games</v>
      </c>
      <c r="U2155">
        <f>YEAR(Table1[[#This Row],[Date Created Conversion]])</f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1">
        <f>(((J2156/60)/60)/24)+DATE(1970,1,1)+(-5/24)</f>
        <v>41647.42392361111</v>
      </c>
      <c r="L2156" s="11">
        <f>(((I2156/60)/60)/24)+DATE(1970,1,1)+(-5/24)</f>
        <v>41667.42392361111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2"/>
        <v>8.0000000000000002E-3</v>
      </c>
      <c r="R2156" s="6">
        <f t="shared" si="133"/>
        <v>1</v>
      </c>
      <c r="S2156" s="7" t="str">
        <f t="shared" si="134"/>
        <v>games</v>
      </c>
      <c r="T2156" t="str">
        <f t="shared" si="135"/>
        <v>video games</v>
      </c>
      <c r="U2156">
        <f>YEAR(Table1[[#This Row],[Date Created Conversion]])</f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1">
        <f>(((J2157/60)/60)/24)+DATE(1970,1,1)+(-5/24)</f>
        <v>42430.539178240739</v>
      </c>
      <c r="L2157" s="11">
        <f>(((I2157/60)/60)/24)+DATE(1970,1,1)+(-5/24)</f>
        <v>42460.497511574074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2"/>
        <v>2.3E-2</v>
      </c>
      <c r="R2157" s="6">
        <f t="shared" si="133"/>
        <v>23</v>
      </c>
      <c r="S2157" s="7" t="str">
        <f t="shared" si="134"/>
        <v>games</v>
      </c>
      <c r="T2157" t="str">
        <f t="shared" si="135"/>
        <v>video games</v>
      </c>
      <c r="U2157">
        <f>YEAR(Table1[[#This Row],[Date Created Conversion]])</f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1">
        <f>(((J2158/60)/60)/24)+DATE(1970,1,1)+(-5/24)</f>
        <v>41488.645902777775</v>
      </c>
      <c r="L2158" s="11">
        <f>(((I2158/60)/60)/24)+DATE(1970,1,1)+(-5/24)</f>
        <v>41533.645902777775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2"/>
        <v>2.6660714285714284E-2</v>
      </c>
      <c r="R2158" s="6">
        <f t="shared" si="133"/>
        <v>17.987951807228917</v>
      </c>
      <c r="S2158" s="7" t="str">
        <f t="shared" si="134"/>
        <v>games</v>
      </c>
      <c r="T2158" t="str">
        <f t="shared" si="135"/>
        <v>video games</v>
      </c>
      <c r="U2158">
        <f>YEAR(Table1[[#This Row],[Date Created Conversion]])</f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1">
        <f>(((J2159/60)/60)/24)+DATE(1970,1,1)+(-5/24)</f>
        <v>42694.772951388884</v>
      </c>
      <c r="L2159" s="11">
        <f>(((I2159/60)/60)/24)+DATE(1970,1,1)+(-5/24)</f>
        <v>42727.124305555553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2"/>
        <v>0.28192</v>
      </c>
      <c r="R2159" s="6">
        <f t="shared" si="133"/>
        <v>370.94736842105266</v>
      </c>
      <c r="S2159" s="7" t="str">
        <f t="shared" si="134"/>
        <v>games</v>
      </c>
      <c r="T2159" t="str">
        <f t="shared" si="135"/>
        <v>video games</v>
      </c>
      <c r="U2159">
        <f>YEAR(Table1[[#This Row],[Date Created Conversion]])</f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1">
        <f>(((J2160/60)/60)/24)+DATE(1970,1,1)+(-5/24)</f>
        <v>41264.645532407405</v>
      </c>
      <c r="L2160" s="11">
        <f>(((I2160/60)/60)/24)+DATE(1970,1,1)+(-5/24)</f>
        <v>41309.645532407405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2"/>
        <v>6.5900366666666668E-2</v>
      </c>
      <c r="R2160" s="6">
        <f t="shared" si="133"/>
        <v>63.569485530546629</v>
      </c>
      <c r="S2160" s="7" t="str">
        <f t="shared" si="134"/>
        <v>games</v>
      </c>
      <c r="T2160" t="str">
        <f t="shared" si="135"/>
        <v>video games</v>
      </c>
      <c r="U2160">
        <f>YEAR(Table1[[#This Row],[Date Created Conversion]])</f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1">
        <f>(((J2161/60)/60)/24)+DATE(1970,1,1)+(-5/24)</f>
        <v>40710.522847222215</v>
      </c>
      <c r="L2161" s="11">
        <f>(((I2161/60)/60)/24)+DATE(1970,1,1)+(-5/24)</f>
        <v>40740.522847222215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2"/>
        <v>7.2222222222222219E-3</v>
      </c>
      <c r="R2161" s="6">
        <f t="shared" si="133"/>
        <v>13</v>
      </c>
      <c r="S2161" s="7" t="str">
        <f t="shared" si="134"/>
        <v>games</v>
      </c>
      <c r="T2161" t="str">
        <f t="shared" si="135"/>
        <v>video games</v>
      </c>
      <c r="U2161">
        <f>YEAR(Table1[[#This Row],[Date Created Conversion]])</f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1">
        <f>(((J2162/60)/60)/24)+DATE(1970,1,1)+(-5/24)</f>
        <v>41018.503530092588</v>
      </c>
      <c r="L2162" s="11">
        <f>(((I2162/60)/60)/24)+DATE(1970,1,1)+(-5/24)</f>
        <v>41048.503530092588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2"/>
        <v>8.5000000000000006E-3</v>
      </c>
      <c r="R2162" s="6">
        <f t="shared" si="133"/>
        <v>5.3125</v>
      </c>
      <c r="S2162" s="7" t="str">
        <f t="shared" si="134"/>
        <v>games</v>
      </c>
      <c r="T2162" t="str">
        <f t="shared" si="135"/>
        <v>video games</v>
      </c>
      <c r="U2162">
        <f>YEAR(Table1[[#This Row],[Date Created Conversion]])</f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1">
        <f>(((J2163/60)/60)/24)+DATE(1970,1,1)+(-5/24)</f>
        <v>42240.644201388881</v>
      </c>
      <c r="L2163" s="11">
        <f>(((I2163/60)/60)/24)+DATE(1970,1,1)+(-5/24)</f>
        <v>42270.644201388881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2"/>
        <v>1.1575</v>
      </c>
      <c r="R2163" s="6">
        <f t="shared" si="133"/>
        <v>35.615384615384613</v>
      </c>
      <c r="S2163" s="7" t="str">
        <f t="shared" si="134"/>
        <v>music</v>
      </c>
      <c r="T2163" t="str">
        <f t="shared" si="135"/>
        <v>rock</v>
      </c>
      <c r="U2163">
        <f>YEAR(Table1[[#This Row],[Date Created Conversion]])</f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1">
        <f>(((J2164/60)/60)/24)+DATE(1970,1,1)+(-5/24)</f>
        <v>41813.557766203703</v>
      </c>
      <c r="L2164" s="11">
        <f>(((I2164/60)/60)/24)+DATE(1970,1,1)+(-5/24)</f>
        <v>41844.557766203703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2"/>
        <v>1.1226666666666667</v>
      </c>
      <c r="R2164" s="6">
        <f t="shared" si="133"/>
        <v>87.103448275862064</v>
      </c>
      <c r="S2164" s="7" t="str">
        <f t="shared" si="134"/>
        <v>music</v>
      </c>
      <c r="T2164" t="str">
        <f t="shared" si="135"/>
        <v>rock</v>
      </c>
      <c r="U2164">
        <f>YEAR(Table1[[#This Row],[Date Created Conversion]])</f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1">
        <f>(((J2165/60)/60)/24)+DATE(1970,1,1)+(-5/24)</f>
        <v>42111.691203703704</v>
      </c>
      <c r="L2165" s="11">
        <f>(((I2165/60)/60)/24)+DATE(1970,1,1)+(-5/24)</f>
        <v>42162.951388888883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2"/>
        <v>1.3220000000000001</v>
      </c>
      <c r="R2165" s="6">
        <f t="shared" si="133"/>
        <v>75.11363636363636</v>
      </c>
      <c r="S2165" s="7" t="str">
        <f t="shared" si="134"/>
        <v>music</v>
      </c>
      <c r="T2165" t="str">
        <f t="shared" si="135"/>
        <v>rock</v>
      </c>
      <c r="U2165">
        <f>YEAR(Table1[[#This Row],[Date Created Conversion]])</f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1">
        <f>(((J2166/60)/60)/24)+DATE(1970,1,1)+(-5/24)</f>
        <v>42515.509421296294</v>
      </c>
      <c r="L2166" s="11">
        <f>(((I2166/60)/60)/24)+DATE(1970,1,1)+(-5/24)</f>
        <v>42545.957638888889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2"/>
        <v>1.0263636363636364</v>
      </c>
      <c r="R2166" s="6">
        <f t="shared" si="133"/>
        <v>68.01204819277109</v>
      </c>
      <c r="S2166" s="7" t="str">
        <f t="shared" si="134"/>
        <v>music</v>
      </c>
      <c r="T2166" t="str">
        <f t="shared" si="135"/>
        <v>rock</v>
      </c>
      <c r="U2166">
        <f>YEAR(Table1[[#This Row],[Date Created Conversion]])</f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1">
        <f>(((J2167/60)/60)/24)+DATE(1970,1,1)+(-5/24)</f>
        <v>42438.458738425928</v>
      </c>
      <c r="L2167" s="11">
        <f>(((I2167/60)/60)/24)+DATE(1970,1,1)+(-5/24)</f>
        <v>42468.417071759257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2"/>
        <v>1.3864000000000001</v>
      </c>
      <c r="R2167" s="6">
        <f t="shared" si="133"/>
        <v>29.623931623931625</v>
      </c>
      <c r="S2167" s="7" t="str">
        <f t="shared" si="134"/>
        <v>music</v>
      </c>
      <c r="T2167" t="str">
        <f t="shared" si="135"/>
        <v>rock</v>
      </c>
      <c r="U2167">
        <f>YEAR(Table1[[#This Row],[Date Created Conversion]])</f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1">
        <f>(((J2168/60)/60)/24)+DATE(1970,1,1)+(-5/24)</f>
        <v>41933.629837962959</v>
      </c>
      <c r="L2168" s="11">
        <f>(((I2168/60)/60)/24)+DATE(1970,1,1)+(-5/24)</f>
        <v>41978.671504629623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2"/>
        <v>1.466</v>
      </c>
      <c r="R2168" s="6">
        <f t="shared" si="133"/>
        <v>91.625</v>
      </c>
      <c r="S2168" s="7" t="str">
        <f t="shared" si="134"/>
        <v>music</v>
      </c>
      <c r="T2168" t="str">
        <f t="shared" si="135"/>
        <v>rock</v>
      </c>
      <c r="U2168">
        <f>YEAR(Table1[[#This Row],[Date Created Conversion]])</f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1">
        <f>(((J2169/60)/60)/24)+DATE(1970,1,1)+(-5/24)</f>
        <v>41152.858067129629</v>
      </c>
      <c r="L2169" s="11">
        <f>(((I2169/60)/60)/24)+DATE(1970,1,1)+(-5/24)</f>
        <v>41166.858067129629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2"/>
        <v>1.2</v>
      </c>
      <c r="R2169" s="6">
        <f t="shared" si="133"/>
        <v>22.5</v>
      </c>
      <c r="S2169" s="7" t="str">
        <f t="shared" si="134"/>
        <v>music</v>
      </c>
      <c r="T2169" t="str">
        <f t="shared" si="135"/>
        <v>rock</v>
      </c>
      <c r="U2169">
        <f>YEAR(Table1[[#This Row],[Date Created Conversion]])</f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1">
        <f>(((J2170/60)/60)/24)+DATE(1970,1,1)+(-5/24)</f>
        <v>42745.391909722217</v>
      </c>
      <c r="L2170" s="11">
        <f>(((I2170/60)/60)/24)+DATE(1970,1,1)+(-5/24)</f>
        <v>42775.999999999993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2"/>
        <v>1.215816111111111</v>
      </c>
      <c r="R2170" s="6">
        <f t="shared" si="133"/>
        <v>64.366735294117646</v>
      </c>
      <c r="S2170" s="7" t="str">
        <f t="shared" si="134"/>
        <v>music</v>
      </c>
      <c r="T2170" t="str">
        <f t="shared" si="135"/>
        <v>rock</v>
      </c>
      <c r="U2170">
        <f>YEAR(Table1[[#This Row],[Date Created Conversion]])</f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1">
        <f>(((J2171/60)/60)/24)+DATE(1970,1,1)+(-5/24)</f>
        <v>42793.492488425924</v>
      </c>
      <c r="L2171" s="11">
        <f>(((I2171/60)/60)/24)+DATE(1970,1,1)+(-5/24)</f>
        <v>42796.492488425924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2"/>
        <v>1</v>
      </c>
      <c r="R2171" s="6">
        <f t="shared" si="133"/>
        <v>21.857142857142858</v>
      </c>
      <c r="S2171" s="7" t="str">
        <f t="shared" si="134"/>
        <v>music</v>
      </c>
      <c r="T2171" t="str">
        <f t="shared" si="135"/>
        <v>rock</v>
      </c>
      <c r="U2171">
        <f>YEAR(Table1[[#This Row],[Date Created Conversion]])</f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1">
        <f>(((J2172/60)/60)/24)+DATE(1970,1,1)+(-5/24)</f>
        <v>42198.541921296295</v>
      </c>
      <c r="L2172" s="11">
        <f>(((I2172/60)/60)/24)+DATE(1970,1,1)+(-5/24)</f>
        <v>42238.541921296295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2"/>
        <v>1.8085714285714285</v>
      </c>
      <c r="R2172" s="6">
        <f t="shared" si="133"/>
        <v>33.315789473684212</v>
      </c>
      <c r="S2172" s="7" t="str">
        <f t="shared" si="134"/>
        <v>music</v>
      </c>
      <c r="T2172" t="str">
        <f t="shared" si="135"/>
        <v>rock</v>
      </c>
      <c r="U2172">
        <f>YEAR(Table1[[#This Row],[Date Created Conversion]])</f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1">
        <f>(((J2173/60)/60)/24)+DATE(1970,1,1)+(-5/24)</f>
        <v>42141.748784722215</v>
      </c>
      <c r="L2173" s="11">
        <f>(((I2173/60)/60)/24)+DATE(1970,1,1)+(-5/24)</f>
        <v>42176.999999999993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2"/>
        <v>1.0607500000000001</v>
      </c>
      <c r="R2173" s="6">
        <f t="shared" si="133"/>
        <v>90.276595744680847</v>
      </c>
      <c r="S2173" s="7" t="str">
        <f t="shared" si="134"/>
        <v>music</v>
      </c>
      <c r="T2173" t="str">
        <f t="shared" si="135"/>
        <v>rock</v>
      </c>
      <c r="U2173">
        <f>YEAR(Table1[[#This Row],[Date Created Conversion]])</f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1">
        <f>(((J2174/60)/60)/24)+DATE(1970,1,1)+(-5/24)</f>
        <v>42082.371759259251</v>
      </c>
      <c r="L2174" s="11">
        <f>(((I2174/60)/60)/24)+DATE(1970,1,1)+(-5/24)</f>
        <v>42112.371759259251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2"/>
        <v>1</v>
      </c>
      <c r="R2174" s="6">
        <f t="shared" si="133"/>
        <v>76.92307692307692</v>
      </c>
      <c r="S2174" s="7" t="str">
        <f t="shared" si="134"/>
        <v>music</v>
      </c>
      <c r="T2174" t="str">
        <f t="shared" si="135"/>
        <v>rock</v>
      </c>
      <c r="U2174">
        <f>YEAR(Table1[[#This Row],[Date Created Conversion]])</f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1">
        <f>(((J2175/60)/60)/24)+DATE(1970,1,1)+(-5/24)</f>
        <v>41495.484293981477</v>
      </c>
      <c r="L2175" s="11">
        <f>(((I2175/60)/60)/24)+DATE(1970,1,1)+(-5/24)</f>
        <v>41526.957638888889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2"/>
        <v>1.2692857142857144</v>
      </c>
      <c r="R2175" s="6">
        <f t="shared" si="133"/>
        <v>59.233333333333334</v>
      </c>
      <c r="S2175" s="7" t="str">
        <f t="shared" si="134"/>
        <v>music</v>
      </c>
      <c r="T2175" t="str">
        <f t="shared" si="135"/>
        <v>rock</v>
      </c>
      <c r="U2175">
        <f>YEAR(Table1[[#This Row],[Date Created Conversion]])</f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1">
        <f>(((J2176/60)/60)/24)+DATE(1970,1,1)+(-5/24)</f>
        <v>42465.334571759253</v>
      </c>
      <c r="L2176" s="11">
        <f>(((I2176/60)/60)/24)+DATE(1970,1,1)+(-5/24)</f>
        <v>42495.334571759253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2"/>
        <v>1.0297499999999999</v>
      </c>
      <c r="R2176" s="6">
        <f t="shared" si="133"/>
        <v>65.38095238095238</v>
      </c>
      <c r="S2176" s="7" t="str">
        <f t="shared" si="134"/>
        <v>music</v>
      </c>
      <c r="T2176" t="str">
        <f t="shared" si="135"/>
        <v>rock</v>
      </c>
      <c r="U2176">
        <f>YEAR(Table1[[#This Row],[Date Created Conversion]])</f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1">
        <f>(((J2177/60)/60)/24)+DATE(1970,1,1)+(-5/24)</f>
        <v>42564.800763888888</v>
      </c>
      <c r="L2177" s="11">
        <f>(((I2177/60)/60)/24)+DATE(1970,1,1)+(-5/24)</f>
        <v>42571.800763888888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2"/>
        <v>2.5</v>
      </c>
      <c r="R2177" s="6">
        <f t="shared" si="133"/>
        <v>67.307692307692307</v>
      </c>
      <c r="S2177" s="7" t="str">
        <f t="shared" si="134"/>
        <v>music</v>
      </c>
      <c r="T2177" t="str">
        <f t="shared" si="135"/>
        <v>rock</v>
      </c>
      <c r="U2177">
        <f>YEAR(Table1[[#This Row],[Date Created Conversion]])</f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1">
        <f>(((J2178/60)/60)/24)+DATE(1970,1,1)+(-5/24)</f>
        <v>42096.424872685187</v>
      </c>
      <c r="L2178" s="11">
        <f>(((I2178/60)/60)/24)+DATE(1970,1,1)+(-5/24)</f>
        <v>42126.424872685187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132"/>
        <v>1.2602</v>
      </c>
      <c r="R2178" s="6">
        <f t="shared" si="133"/>
        <v>88.74647887323944</v>
      </c>
      <c r="S2178" s="7" t="str">
        <f t="shared" si="134"/>
        <v>music</v>
      </c>
      <c r="T2178" t="str">
        <f t="shared" si="135"/>
        <v>rock</v>
      </c>
      <c r="U2178">
        <f>YEAR(Table1[[#This Row],[Date Created Conversion]])</f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1">
        <f>(((J2179/60)/60)/24)+DATE(1970,1,1)+(-5/24)</f>
        <v>42502.042442129627</v>
      </c>
      <c r="L2179" s="11">
        <f>(((I2179/60)/60)/24)+DATE(1970,1,1)+(-5/24)</f>
        <v>42527.042442129627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136">E2179/D2179</f>
        <v>1.0012000000000001</v>
      </c>
      <c r="R2179" s="6">
        <f t="shared" ref="R2179:R2242" si="137">E2179/N2179</f>
        <v>65.868421052631575</v>
      </c>
      <c r="S2179" s="7" t="str">
        <f t="shared" ref="S2179:S2242" si="138">LEFT(P2179, SEARCH("/",P2179,1)-1)</f>
        <v>music</v>
      </c>
      <c r="T2179" t="str">
        <f t="shared" ref="T2179:T2242" si="139">RIGHT(P2179,LEN(P2179)-SEARCH("/",P2179,1))</f>
        <v>rock</v>
      </c>
      <c r="U2179">
        <f>YEAR(Table1[[#This Row],[Date Created Conversion]])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1">
        <f>(((J2180/60)/60)/24)+DATE(1970,1,1)+(-5/24)</f>
        <v>42723.428206018514</v>
      </c>
      <c r="L2180" s="11">
        <f>(((I2180/60)/60)/24)+DATE(1970,1,1)+(-5/24)</f>
        <v>42753.428206018514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6"/>
        <v>1.3864000000000001</v>
      </c>
      <c r="R2180" s="6">
        <f t="shared" si="137"/>
        <v>40.349243306169967</v>
      </c>
      <c r="S2180" s="7" t="str">
        <f t="shared" si="138"/>
        <v>music</v>
      </c>
      <c r="T2180" t="str">
        <f t="shared" si="139"/>
        <v>rock</v>
      </c>
      <c r="U2180">
        <f>YEAR(Table1[[#This Row],[Date Created Conversion]])</f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1">
        <f>(((J2181/60)/60)/24)+DATE(1970,1,1)+(-5/24)</f>
        <v>42074.962870370371</v>
      </c>
      <c r="L2181" s="11">
        <f>(((I2181/60)/60)/24)+DATE(1970,1,1)+(-5/24)</f>
        <v>42104.962870370371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6"/>
        <v>1.6140000000000001</v>
      </c>
      <c r="R2181" s="6">
        <f t="shared" si="137"/>
        <v>76.857142857142861</v>
      </c>
      <c r="S2181" s="7" t="str">
        <f t="shared" si="138"/>
        <v>music</v>
      </c>
      <c r="T2181" t="str">
        <f t="shared" si="139"/>
        <v>rock</v>
      </c>
      <c r="U2181">
        <f>YEAR(Table1[[#This Row],[Date Created Conversion]])</f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1">
        <f>(((J2182/60)/60)/24)+DATE(1970,1,1)+(-5/24)</f>
        <v>42279.461435185185</v>
      </c>
      <c r="L2182" s="11">
        <f>(((I2182/60)/60)/24)+DATE(1970,1,1)+(-5/24)</f>
        <v>42321.503101851849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6"/>
        <v>1.071842</v>
      </c>
      <c r="R2182" s="6">
        <f t="shared" si="137"/>
        <v>68.707820512820518</v>
      </c>
      <c r="S2182" s="7" t="str">
        <f t="shared" si="138"/>
        <v>music</v>
      </c>
      <c r="T2182" t="str">
        <f t="shared" si="139"/>
        <v>rock</v>
      </c>
      <c r="U2182">
        <f>YEAR(Table1[[#This Row],[Date Created Conversion]])</f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1">
        <f>(((J2183/60)/60)/24)+DATE(1970,1,1)+(-5/24)</f>
        <v>42772.796909722216</v>
      </c>
      <c r="L2183" s="11">
        <f>(((I2183/60)/60)/24)+DATE(1970,1,1)+(-5/24)</f>
        <v>42786.796909722216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6"/>
        <v>1.5309999999999999</v>
      </c>
      <c r="R2183" s="6">
        <f t="shared" si="137"/>
        <v>57.773584905660378</v>
      </c>
      <c r="S2183" s="7" t="str">
        <f t="shared" si="138"/>
        <v>games</v>
      </c>
      <c r="T2183" t="str">
        <f t="shared" si="139"/>
        <v>tabletop games</v>
      </c>
      <c r="U2183">
        <f>YEAR(Table1[[#This Row],[Date Created Conversion]])</f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1">
        <f>(((J2184/60)/60)/24)+DATE(1970,1,1)+(-5/24)</f>
        <v>41879.692418981482</v>
      </c>
      <c r="L2184" s="11">
        <f>(((I2184/60)/60)/24)+DATE(1970,1,1)+(-5/24)</f>
        <v>41914.692418981482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6"/>
        <v>5.2416666666666663</v>
      </c>
      <c r="R2184" s="6">
        <f t="shared" si="137"/>
        <v>44.171348314606739</v>
      </c>
      <c r="S2184" s="7" t="str">
        <f t="shared" si="138"/>
        <v>games</v>
      </c>
      <c r="T2184" t="str">
        <f t="shared" si="139"/>
        <v>tabletop games</v>
      </c>
      <c r="U2184">
        <f>YEAR(Table1[[#This Row],[Date Created Conversion]])</f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1">
        <f>(((J2185/60)/60)/24)+DATE(1970,1,1)+(-5/24)</f>
        <v>42745.157141203708</v>
      </c>
      <c r="L2185" s="11">
        <f>(((I2185/60)/60)/24)+DATE(1970,1,1)+(-5/24)</f>
        <v>42774.999999999993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6"/>
        <v>4.8927777777777779</v>
      </c>
      <c r="R2185" s="6">
        <f t="shared" si="137"/>
        <v>31.566308243727597</v>
      </c>
      <c r="S2185" s="7" t="str">
        <f t="shared" si="138"/>
        <v>games</v>
      </c>
      <c r="T2185" t="str">
        <f t="shared" si="139"/>
        <v>tabletop games</v>
      </c>
      <c r="U2185">
        <f>YEAR(Table1[[#This Row],[Date Created Conversion]])</f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1">
        <f>(((J2186/60)/60)/24)+DATE(1970,1,1)+(-5/24)</f>
        <v>42380.481956018521</v>
      </c>
      <c r="L2186" s="11">
        <f>(((I2186/60)/60)/24)+DATE(1970,1,1)+(-5/24)</f>
        <v>42394.458333333336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136"/>
        <v>2.8473999999999999</v>
      </c>
      <c r="R2186" s="6">
        <f t="shared" si="137"/>
        <v>107.04511278195488</v>
      </c>
      <c r="S2186" s="7" t="str">
        <f t="shared" si="138"/>
        <v>games</v>
      </c>
      <c r="T2186" t="str">
        <f t="shared" si="139"/>
        <v>tabletop games</v>
      </c>
      <c r="U2186">
        <f>YEAR(Table1[[#This Row],[Date Created Conversion]])</f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1">
        <f>(((J2187/60)/60)/24)+DATE(1970,1,1)+(-5/24)</f>
        <v>41319.141655092593</v>
      </c>
      <c r="L2187" s="11">
        <f>(((I2187/60)/60)/24)+DATE(1970,1,1)+(-5/24)</f>
        <v>41359.141655092593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36"/>
        <v>18.569700000000001</v>
      </c>
      <c r="R2187" s="6">
        <f t="shared" si="137"/>
        <v>149.03451043338683</v>
      </c>
      <c r="S2187" s="7" t="str">
        <f t="shared" si="138"/>
        <v>games</v>
      </c>
      <c r="T2187" t="str">
        <f t="shared" si="139"/>
        <v>tabletop games</v>
      </c>
      <c r="U2187">
        <f>YEAR(Table1[[#This Row],[Date Created Conversion]])</f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1">
        <f>(((J2188/60)/60)/24)+DATE(1970,1,1)+(-5/24)</f>
        <v>42583.406747685185</v>
      </c>
      <c r="L2188" s="11">
        <f>(((I2188/60)/60)/24)+DATE(1970,1,1)+(-5/24)</f>
        <v>42619.874999999993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36"/>
        <v>1.0967499999999999</v>
      </c>
      <c r="R2188" s="6">
        <f t="shared" si="137"/>
        <v>55.956632653061227</v>
      </c>
      <c r="S2188" s="7" t="str">
        <f t="shared" si="138"/>
        <v>games</v>
      </c>
      <c r="T2188" t="str">
        <f t="shared" si="139"/>
        <v>tabletop games</v>
      </c>
      <c r="U2188">
        <f>YEAR(Table1[[#This Row],[Date Created Conversion]])</f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1">
        <f>(((J2189/60)/60)/24)+DATE(1970,1,1)+(-5/24)</f>
        <v>42068.000763888886</v>
      </c>
      <c r="L2189" s="11">
        <f>(((I2189/60)/60)/24)+DATE(1970,1,1)+(-5/24)</f>
        <v>42096.957638888889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36"/>
        <v>10.146425000000001</v>
      </c>
      <c r="R2189" s="6">
        <f t="shared" si="137"/>
        <v>56.970381807973048</v>
      </c>
      <c r="S2189" s="7" t="str">
        <f t="shared" si="138"/>
        <v>games</v>
      </c>
      <c r="T2189" t="str">
        <f t="shared" si="139"/>
        <v>tabletop games</v>
      </c>
      <c r="U2189">
        <f>YEAR(Table1[[#This Row],[Date Created Conversion]])</f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1">
        <f>(((J2190/60)/60)/24)+DATE(1970,1,1)+(-5/24)</f>
        <v>42633.377789351849</v>
      </c>
      <c r="L2190" s="11">
        <f>(((I2190/60)/60)/24)+DATE(1970,1,1)+(-5/24)</f>
        <v>42668.499999999993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36"/>
        <v>4.1217692027666546</v>
      </c>
      <c r="R2190" s="6">
        <f t="shared" si="137"/>
        <v>44.056420233463037</v>
      </c>
      <c r="S2190" s="7" t="str">
        <f t="shared" si="138"/>
        <v>games</v>
      </c>
      <c r="T2190" t="str">
        <f t="shared" si="139"/>
        <v>tabletop games</v>
      </c>
      <c r="U2190">
        <f>YEAR(Table1[[#This Row],[Date Created Conversion]])</f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1">
        <f>(((J2191/60)/60)/24)+DATE(1970,1,1)+(-5/24)</f>
        <v>42467.579861111109</v>
      </c>
      <c r="L2191" s="11">
        <f>(((I2191/60)/60)/24)+DATE(1970,1,1)+(-5/24)</f>
        <v>42481.708333333336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36"/>
        <v>5.0324999999999998</v>
      </c>
      <c r="R2191" s="6">
        <f t="shared" si="137"/>
        <v>68.625</v>
      </c>
      <c r="S2191" s="7" t="str">
        <f t="shared" si="138"/>
        <v>games</v>
      </c>
      <c r="T2191" t="str">
        <f t="shared" si="139"/>
        <v>tabletop games</v>
      </c>
      <c r="U2191">
        <f>YEAR(Table1[[#This Row],[Date Created Conversion]])</f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1">
        <f>(((J2192/60)/60)/24)+DATE(1970,1,1)+(-5/24)</f>
        <v>42417.416712962957</v>
      </c>
      <c r="L2192" s="11">
        <f>(((I2192/60)/60)/24)+DATE(1970,1,1)+(-5/24)</f>
        <v>42452.082638888889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36"/>
        <v>1.8461052631578947</v>
      </c>
      <c r="R2192" s="6">
        <f t="shared" si="137"/>
        <v>65.318435754189949</v>
      </c>
      <c r="S2192" s="7" t="str">
        <f t="shared" si="138"/>
        <v>games</v>
      </c>
      <c r="T2192" t="str">
        <f t="shared" si="139"/>
        <v>tabletop games</v>
      </c>
      <c r="U2192">
        <f>YEAR(Table1[[#This Row],[Date Created Conversion]])</f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1">
        <f>(((J2193/60)/60)/24)+DATE(1970,1,1)+(-5/24)</f>
        <v>42768.6253125</v>
      </c>
      <c r="L2193" s="11">
        <f>(((I2193/60)/60)/24)+DATE(1970,1,1)+(-5/24)</f>
        <v>42780.6253125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36"/>
        <v>1.1973333333333334</v>
      </c>
      <c r="R2193" s="6">
        <f t="shared" si="137"/>
        <v>35.92</v>
      </c>
      <c r="S2193" s="7" t="str">
        <f t="shared" si="138"/>
        <v>games</v>
      </c>
      <c r="T2193" t="str">
        <f t="shared" si="139"/>
        <v>tabletop games</v>
      </c>
      <c r="U2193">
        <f>YEAR(Table1[[#This Row],[Date Created Conversion]])</f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1">
        <f>(((J2194/60)/60)/24)+DATE(1970,1,1)+(-5/24)</f>
        <v>42691.642870370364</v>
      </c>
      <c r="L2194" s="11">
        <f>(((I2194/60)/60)/24)+DATE(1970,1,1)+(-5/24)</f>
        <v>42719.749999999993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36"/>
        <v>10.812401666666668</v>
      </c>
      <c r="R2194" s="6">
        <f t="shared" si="137"/>
        <v>40.070667078443485</v>
      </c>
      <c r="S2194" s="7" t="str">
        <f t="shared" si="138"/>
        <v>games</v>
      </c>
      <c r="T2194" t="str">
        <f t="shared" si="139"/>
        <v>tabletop games</v>
      </c>
      <c r="U2194">
        <f>YEAR(Table1[[#This Row],[Date Created Conversion]])</f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1">
        <f>(((J2195/60)/60)/24)+DATE(1970,1,1)+(-5/24)</f>
        <v>42664.197592592587</v>
      </c>
      <c r="L2195" s="11">
        <f>(((I2195/60)/60)/24)+DATE(1970,1,1)+(-5/24)</f>
        <v>42694.999305555553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36"/>
        <v>4.5237333333333334</v>
      </c>
      <c r="R2195" s="6">
        <f t="shared" si="137"/>
        <v>75.647714604236342</v>
      </c>
      <c r="S2195" s="7" t="str">
        <f t="shared" si="138"/>
        <v>games</v>
      </c>
      <c r="T2195" t="str">
        <f t="shared" si="139"/>
        <v>tabletop games</v>
      </c>
      <c r="U2195">
        <f>YEAR(Table1[[#This Row],[Date Created Conversion]])</f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1">
        <f>(((J2196/60)/60)/24)+DATE(1970,1,1)+(-5/24)</f>
        <v>42425.54965277778</v>
      </c>
      <c r="L2196" s="11">
        <f>(((I2196/60)/60)/24)+DATE(1970,1,1)+(-5/24)</f>
        <v>42455.507986111108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36"/>
        <v>5.3737000000000004</v>
      </c>
      <c r="R2196" s="6">
        <f t="shared" si="137"/>
        <v>61.203872437357631</v>
      </c>
      <c r="S2196" s="7" t="str">
        <f t="shared" si="138"/>
        <v>games</v>
      </c>
      <c r="T2196" t="str">
        <f t="shared" si="139"/>
        <v>tabletop games</v>
      </c>
      <c r="U2196">
        <f>YEAR(Table1[[#This Row],[Date Created Conversion]])</f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1">
        <f>(((J2197/60)/60)/24)+DATE(1970,1,1)+(-5/24)</f>
        <v>42197.563657407409</v>
      </c>
      <c r="L2197" s="11">
        <f>(((I2197/60)/60)/24)+DATE(1970,1,1)+(-5/24)</f>
        <v>42227.563657407409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36"/>
        <v>1.2032608695652174</v>
      </c>
      <c r="R2197" s="6">
        <f t="shared" si="137"/>
        <v>48.130434782608695</v>
      </c>
      <c r="S2197" s="7" t="str">
        <f t="shared" si="138"/>
        <v>games</v>
      </c>
      <c r="T2197" t="str">
        <f t="shared" si="139"/>
        <v>tabletop games</v>
      </c>
      <c r="U2197">
        <f>YEAR(Table1[[#This Row],[Date Created Conversion]])</f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1">
        <f>(((J2198/60)/60)/24)+DATE(1970,1,1)+(-5/24)</f>
        <v>42675.278958333329</v>
      </c>
      <c r="L2198" s="11">
        <f>(((I2198/60)/60)/24)+DATE(1970,1,1)+(-5/24)</f>
        <v>42706.083333333336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36"/>
        <v>1.1383571428571428</v>
      </c>
      <c r="R2198" s="6">
        <f t="shared" si="137"/>
        <v>68.106837606837601</v>
      </c>
      <c r="S2198" s="7" t="str">
        <f t="shared" si="138"/>
        <v>games</v>
      </c>
      <c r="T2198" t="str">
        <f t="shared" si="139"/>
        <v>tabletop games</v>
      </c>
      <c r="U2198">
        <f>YEAR(Table1[[#This Row],[Date Created Conversion]])</f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1">
        <f>(((J2199/60)/60)/24)+DATE(1970,1,1)+(-5/24)</f>
        <v>42033.37568287037</v>
      </c>
      <c r="L2199" s="11">
        <f>(((I2199/60)/60)/24)+DATE(1970,1,1)+(-5/24)</f>
        <v>42063.37568287037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36"/>
        <v>9.5103109999999997</v>
      </c>
      <c r="R2199" s="6">
        <f t="shared" si="137"/>
        <v>65.891300230946882</v>
      </c>
      <c r="S2199" s="7" t="str">
        <f t="shared" si="138"/>
        <v>games</v>
      </c>
      <c r="T2199" t="str">
        <f t="shared" si="139"/>
        <v>tabletop games</v>
      </c>
      <c r="U2199">
        <f>YEAR(Table1[[#This Row],[Date Created Conversion]])</f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1">
        <f>(((J2200/60)/60)/24)+DATE(1970,1,1)+(-5/24)</f>
        <v>42292.305555555555</v>
      </c>
      <c r="L2200" s="11">
        <f>(((I2200/60)/60)/24)+DATE(1970,1,1)+(-5/24)</f>
        <v>42322.347222222219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36"/>
        <v>1.3289249999999999</v>
      </c>
      <c r="R2200" s="6">
        <f t="shared" si="137"/>
        <v>81.654377880184327</v>
      </c>
      <c r="S2200" s="7" t="str">
        <f t="shared" si="138"/>
        <v>games</v>
      </c>
      <c r="T2200" t="str">
        <f t="shared" si="139"/>
        <v>tabletop games</v>
      </c>
      <c r="U2200">
        <f>YEAR(Table1[[#This Row],[Date Created Conversion]])</f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1">
        <f>(((J2201/60)/60)/24)+DATE(1970,1,1)+(-5/24)</f>
        <v>42262.208310185182</v>
      </c>
      <c r="L2201" s="11">
        <f>(((I2201/60)/60)/24)+DATE(1970,1,1)+(-5/24)</f>
        <v>42292.208310185182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36"/>
        <v>1.4697777777777778</v>
      </c>
      <c r="R2201" s="6">
        <f t="shared" si="137"/>
        <v>52.701195219123505</v>
      </c>
      <c r="S2201" s="7" t="str">
        <f t="shared" si="138"/>
        <v>games</v>
      </c>
      <c r="T2201" t="str">
        <f t="shared" si="139"/>
        <v>tabletop games</v>
      </c>
      <c r="U2201">
        <f>YEAR(Table1[[#This Row],[Date Created Conversion]])</f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1">
        <f>(((J2202/60)/60)/24)+DATE(1970,1,1)+(-5/24)</f>
        <v>42163.417453703696</v>
      </c>
      <c r="L2202" s="11">
        <f>(((I2202/60)/60)/24)+DATE(1970,1,1)+(-5/24)</f>
        <v>42190.916666666664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36"/>
        <v>5.4215</v>
      </c>
      <c r="R2202" s="6">
        <f t="shared" si="137"/>
        <v>41.228136882129277</v>
      </c>
      <c r="S2202" s="7" t="str">
        <f t="shared" si="138"/>
        <v>games</v>
      </c>
      <c r="T2202" t="str">
        <f t="shared" si="139"/>
        <v>tabletop games</v>
      </c>
      <c r="U2202">
        <f>YEAR(Table1[[#This Row],[Date Created Conversion]])</f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1">
        <f>(((J2203/60)/60)/24)+DATE(1970,1,1)+(-5/24)</f>
        <v>41276.638483796298</v>
      </c>
      <c r="L2203" s="11">
        <f>(((I2203/60)/60)/24)+DATE(1970,1,1)+(-5/24)</f>
        <v>41290.638483796298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36"/>
        <v>3.8271818181818182</v>
      </c>
      <c r="R2203" s="6">
        <f t="shared" si="137"/>
        <v>15.035357142857142</v>
      </c>
      <c r="S2203" s="7" t="str">
        <f t="shared" si="138"/>
        <v>music</v>
      </c>
      <c r="T2203" t="str">
        <f t="shared" si="139"/>
        <v>electronic music</v>
      </c>
      <c r="U2203">
        <f>YEAR(Table1[[#This Row],[Date Created Conversion]])</f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1">
        <f>(((J2204/60)/60)/24)+DATE(1970,1,1)+(-5/24)</f>
        <v>41184.640833333331</v>
      </c>
      <c r="L2204" s="11">
        <f>(((I2204/60)/60)/24)+DATE(1970,1,1)+(-5/24)</f>
        <v>41214.640833333331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36"/>
        <v>7.0418124999999998</v>
      </c>
      <c r="R2204" s="6">
        <f t="shared" si="137"/>
        <v>39.066920943134534</v>
      </c>
      <c r="S2204" s="7" t="str">
        <f t="shared" si="138"/>
        <v>music</v>
      </c>
      <c r="T2204" t="str">
        <f t="shared" si="139"/>
        <v>electronic music</v>
      </c>
      <c r="U2204">
        <f>YEAR(Table1[[#This Row],[Date Created Conversion]])</f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1">
        <f>(((J2205/60)/60)/24)+DATE(1970,1,1)+(-5/24)</f>
        <v>42241.651412037034</v>
      </c>
      <c r="L2205" s="11">
        <f>(((I2205/60)/60)/24)+DATE(1970,1,1)+(-5/24)</f>
        <v>42271.651412037034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36"/>
        <v>1.0954999999999999</v>
      </c>
      <c r="R2205" s="6">
        <f t="shared" si="137"/>
        <v>43.82</v>
      </c>
      <c r="S2205" s="7" t="str">
        <f t="shared" si="138"/>
        <v>music</v>
      </c>
      <c r="T2205" t="str">
        <f t="shared" si="139"/>
        <v>electronic music</v>
      </c>
      <c r="U2205">
        <f>YEAR(Table1[[#This Row],[Date Created Conversion]])</f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1">
        <f>(((J2206/60)/60)/24)+DATE(1970,1,1)+(-5/24)</f>
        <v>41312.103229166663</v>
      </c>
      <c r="L2206" s="11">
        <f>(((I2206/60)/60)/24)+DATE(1970,1,1)+(-5/24)</f>
        <v>41342.103229166663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36"/>
        <v>1.3286666666666667</v>
      </c>
      <c r="R2206" s="6">
        <f t="shared" si="137"/>
        <v>27.301369863013697</v>
      </c>
      <c r="S2206" s="7" t="str">
        <f t="shared" si="138"/>
        <v>music</v>
      </c>
      <c r="T2206" t="str">
        <f t="shared" si="139"/>
        <v>electronic music</v>
      </c>
      <c r="U2206">
        <f>YEAR(Table1[[#This Row],[Date Created Conversion]])</f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1">
        <f>(((J2207/60)/60)/24)+DATE(1970,1,1)+(-5/24)</f>
        <v>41031.613298611104</v>
      </c>
      <c r="L2207" s="11">
        <f>(((I2207/60)/60)/24)+DATE(1970,1,1)+(-5/24)</f>
        <v>41061.613298611104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36"/>
        <v>1.52</v>
      </c>
      <c r="R2207" s="6">
        <f t="shared" si="137"/>
        <v>42.222222222222221</v>
      </c>
      <c r="S2207" s="7" t="str">
        <f t="shared" si="138"/>
        <v>music</v>
      </c>
      <c r="T2207" t="str">
        <f t="shared" si="139"/>
        <v>electronic music</v>
      </c>
      <c r="U2207">
        <f>YEAR(Table1[[#This Row],[Date Created Conversion]])</f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1">
        <f>(((J2208/60)/60)/24)+DATE(1970,1,1)+(-5/24)</f>
        <v>40997.048888888887</v>
      </c>
      <c r="L2208" s="11">
        <f>(((I2208/60)/60)/24)+DATE(1970,1,1)+(-5/24)</f>
        <v>41015.048888888887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36"/>
        <v>1.0272727272727273</v>
      </c>
      <c r="R2208" s="6">
        <f t="shared" si="137"/>
        <v>33.235294117647058</v>
      </c>
      <c r="S2208" s="7" t="str">
        <f t="shared" si="138"/>
        <v>music</v>
      </c>
      <c r="T2208" t="str">
        <f t="shared" si="139"/>
        <v>electronic music</v>
      </c>
      <c r="U2208">
        <f>YEAR(Table1[[#This Row],[Date Created Conversion]])</f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1">
        <f>(((J2209/60)/60)/24)+DATE(1970,1,1)+(-5/24)</f>
        <v>41563.985798611109</v>
      </c>
      <c r="L2209" s="11">
        <f>(((I2209/60)/60)/24)+DATE(1970,1,1)+(-5/24)</f>
        <v>41594.027465277773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36"/>
        <v>1</v>
      </c>
      <c r="R2209" s="6">
        <f t="shared" si="137"/>
        <v>285.71428571428572</v>
      </c>
      <c r="S2209" s="7" t="str">
        <f t="shared" si="138"/>
        <v>music</v>
      </c>
      <c r="T2209" t="str">
        <f t="shared" si="139"/>
        <v>electronic music</v>
      </c>
      <c r="U2209">
        <f>YEAR(Table1[[#This Row],[Date Created Conversion]])</f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1">
        <f>(((J2210/60)/60)/24)+DATE(1970,1,1)+(-5/24)</f>
        <v>40946.673912037033</v>
      </c>
      <c r="L2210" s="11">
        <f>(((I2210/60)/60)/24)+DATE(1970,1,1)+(-5/24)</f>
        <v>41005.958333333328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36"/>
        <v>1.016</v>
      </c>
      <c r="R2210" s="6">
        <f t="shared" si="137"/>
        <v>42.333333333333336</v>
      </c>
      <c r="S2210" s="7" t="str">
        <f t="shared" si="138"/>
        <v>music</v>
      </c>
      <c r="T2210" t="str">
        <f t="shared" si="139"/>
        <v>electronic music</v>
      </c>
      <c r="U2210">
        <f>YEAR(Table1[[#This Row],[Date Created Conversion]])</f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1">
        <f>(((J2211/60)/60)/24)+DATE(1970,1,1)+(-5/24)</f>
        <v>41732.27134259259</v>
      </c>
      <c r="L2211" s="11">
        <f>(((I2211/60)/60)/24)+DATE(1970,1,1)+(-5/24)</f>
        <v>41743.75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36"/>
        <v>1.508</v>
      </c>
      <c r="R2211" s="6">
        <f t="shared" si="137"/>
        <v>50.266666666666666</v>
      </c>
      <c r="S2211" s="7" t="str">
        <f t="shared" si="138"/>
        <v>music</v>
      </c>
      <c r="T2211" t="str">
        <f t="shared" si="139"/>
        <v>electronic music</v>
      </c>
      <c r="U2211">
        <f>YEAR(Table1[[#This Row],[Date Created Conversion]])</f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1">
        <f>(((J2212/60)/60)/24)+DATE(1970,1,1)+(-5/24)</f>
        <v>40955.857754629629</v>
      </c>
      <c r="L2212" s="11">
        <f>(((I2212/60)/60)/24)+DATE(1970,1,1)+(-5/24)</f>
        <v>41013.524999999994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36"/>
        <v>1.11425</v>
      </c>
      <c r="R2212" s="6">
        <f t="shared" si="137"/>
        <v>61.902777777777779</v>
      </c>
      <c r="S2212" s="7" t="str">
        <f t="shared" si="138"/>
        <v>music</v>
      </c>
      <c r="T2212" t="str">
        <f t="shared" si="139"/>
        <v>electronic music</v>
      </c>
      <c r="U2212">
        <f>YEAR(Table1[[#This Row],[Date Created Conversion]])</f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1">
        <f>(((J2213/60)/60)/24)+DATE(1970,1,1)+(-5/24)</f>
        <v>41716.576678240737</v>
      </c>
      <c r="L2213" s="11">
        <f>(((I2213/60)/60)/24)+DATE(1970,1,1)+(-5/24)</f>
        <v>41739.082638888889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36"/>
        <v>1.956</v>
      </c>
      <c r="R2213" s="6">
        <f t="shared" si="137"/>
        <v>40.75</v>
      </c>
      <c r="S2213" s="7" t="str">
        <f t="shared" si="138"/>
        <v>music</v>
      </c>
      <c r="T2213" t="str">
        <f t="shared" si="139"/>
        <v>electronic music</v>
      </c>
      <c r="U2213">
        <f>YEAR(Table1[[#This Row],[Date Created Conversion]])</f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1">
        <f>(((J2214/60)/60)/24)+DATE(1970,1,1)+(-5/24)</f>
        <v>41548.539085648146</v>
      </c>
      <c r="L2214" s="11">
        <f>(((I2214/60)/60)/24)+DATE(1970,1,1)+(-5/24)</f>
        <v>41581.833333333328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36"/>
        <v>1.1438333333333333</v>
      </c>
      <c r="R2214" s="6">
        <f t="shared" si="137"/>
        <v>55.796747967479675</v>
      </c>
      <c r="S2214" s="7" t="str">
        <f t="shared" si="138"/>
        <v>music</v>
      </c>
      <c r="T2214" t="str">
        <f t="shared" si="139"/>
        <v>electronic music</v>
      </c>
      <c r="U2214">
        <f>YEAR(Table1[[#This Row],[Date Created Conversion]])</f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1">
        <f>(((J2215/60)/60)/24)+DATE(1970,1,1)+(-5/24)</f>
        <v>42109.617812499993</v>
      </c>
      <c r="L2215" s="11">
        <f>(((I2215/60)/60)/24)+DATE(1970,1,1)+(-5/24)</f>
        <v>42139.617812499993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36"/>
        <v>2</v>
      </c>
      <c r="R2215" s="6">
        <f t="shared" si="137"/>
        <v>10</v>
      </c>
      <c r="S2215" s="7" t="str">
        <f t="shared" si="138"/>
        <v>music</v>
      </c>
      <c r="T2215" t="str">
        <f t="shared" si="139"/>
        <v>electronic music</v>
      </c>
      <c r="U2215">
        <f>YEAR(Table1[[#This Row],[Date Created Conversion]])</f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1">
        <f>(((J2216/60)/60)/24)+DATE(1970,1,1)+(-5/24)</f>
        <v>41646.58388888889</v>
      </c>
      <c r="L2216" s="11">
        <f>(((I2216/60)/60)/24)+DATE(1970,1,1)+(-5/24)</f>
        <v>41676.58388888889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36"/>
        <v>2.9250166666666666</v>
      </c>
      <c r="R2216" s="6">
        <f t="shared" si="137"/>
        <v>73.125416666666666</v>
      </c>
      <c r="S2216" s="7" t="str">
        <f t="shared" si="138"/>
        <v>music</v>
      </c>
      <c r="T2216" t="str">
        <f t="shared" si="139"/>
        <v>electronic music</v>
      </c>
      <c r="U2216">
        <f>YEAR(Table1[[#This Row],[Date Created Conversion]])</f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1">
        <f>(((J2217/60)/60)/24)+DATE(1970,1,1)+(-5/24)</f>
        <v>40958.508935185186</v>
      </c>
      <c r="L2217" s="11">
        <f>(((I2217/60)/60)/24)+DATE(1970,1,1)+(-5/24)</f>
        <v>40981.082638888889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36"/>
        <v>1.5636363636363637</v>
      </c>
      <c r="R2217" s="6">
        <f t="shared" si="137"/>
        <v>26.060606060606062</v>
      </c>
      <c r="S2217" s="7" t="str">
        <f t="shared" si="138"/>
        <v>music</v>
      </c>
      <c r="T2217" t="str">
        <f t="shared" si="139"/>
        <v>electronic music</v>
      </c>
      <c r="U2217">
        <f>YEAR(Table1[[#This Row],[Date Created Conversion]])</f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1">
        <f>(((J2218/60)/60)/24)+DATE(1970,1,1)+(-5/24)</f>
        <v>42194.543344907412</v>
      </c>
      <c r="L2218" s="11">
        <f>(((I2218/60)/60)/24)+DATE(1970,1,1)+(-5/24)</f>
        <v>42208.543344907412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36"/>
        <v>1.0566666666666666</v>
      </c>
      <c r="R2218" s="6">
        <f t="shared" si="137"/>
        <v>22.642857142857142</v>
      </c>
      <c r="S2218" s="7" t="str">
        <f t="shared" si="138"/>
        <v>music</v>
      </c>
      <c r="T2218" t="str">
        <f t="shared" si="139"/>
        <v>electronic music</v>
      </c>
      <c r="U2218">
        <f>YEAR(Table1[[#This Row],[Date Created Conversion]])</f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1">
        <f>(((J2219/60)/60)/24)+DATE(1970,1,1)+(-5/24)</f>
        <v>42299.568437499998</v>
      </c>
      <c r="L2219" s="11">
        <f>(((I2219/60)/60)/24)+DATE(1970,1,1)+(-5/24)</f>
        <v>42310.124999999993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36"/>
        <v>1.0119047619047619</v>
      </c>
      <c r="R2219" s="6">
        <f t="shared" si="137"/>
        <v>47.222222222222221</v>
      </c>
      <c r="S2219" s="7" t="str">
        <f t="shared" si="138"/>
        <v>music</v>
      </c>
      <c r="T2219" t="str">
        <f t="shared" si="139"/>
        <v>electronic music</v>
      </c>
      <c r="U2219">
        <f>YEAR(Table1[[#This Row],[Date Created Conversion]])</f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1">
        <f>(((J2220/60)/60)/24)+DATE(1970,1,1)+(-5/24)</f>
        <v>41127.603969907403</v>
      </c>
      <c r="L2220" s="11">
        <f>(((I2220/60)/60)/24)+DATE(1970,1,1)+(-5/24)</f>
        <v>41149.791666666664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36"/>
        <v>1.2283299999999999</v>
      </c>
      <c r="R2220" s="6">
        <f t="shared" si="137"/>
        <v>32.324473684210524</v>
      </c>
      <c r="S2220" s="7" t="str">
        <f t="shared" si="138"/>
        <v>music</v>
      </c>
      <c r="T2220" t="str">
        <f t="shared" si="139"/>
        <v>electronic music</v>
      </c>
      <c r="U2220">
        <f>YEAR(Table1[[#This Row],[Date Created Conversion]])</f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1">
        <f>(((J2221/60)/60)/24)+DATE(1970,1,1)+(-5/24)</f>
        <v>42205.510555555556</v>
      </c>
      <c r="L2221" s="11">
        <f>(((I2221/60)/60)/24)+DATE(1970,1,1)+(-5/24)</f>
        <v>42235.510555555556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36"/>
        <v>1.0149999999999999</v>
      </c>
      <c r="R2221" s="6">
        <f t="shared" si="137"/>
        <v>53.421052631578945</v>
      </c>
      <c r="S2221" s="7" t="str">
        <f t="shared" si="138"/>
        <v>music</v>
      </c>
      <c r="T2221" t="str">
        <f t="shared" si="139"/>
        <v>electronic music</v>
      </c>
      <c r="U2221">
        <f>YEAR(Table1[[#This Row],[Date Created Conversion]])</f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1">
        <f>(((J2222/60)/60)/24)+DATE(1970,1,1)+(-5/24)</f>
        <v>41451.852268518516</v>
      </c>
      <c r="L2222" s="11">
        <f>(((I2222/60)/60)/24)+DATE(1970,1,1)+(-5/24)</f>
        <v>41481.852268518516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36"/>
        <v>1.0114285714285713</v>
      </c>
      <c r="R2222" s="6">
        <f t="shared" si="137"/>
        <v>51.304347826086953</v>
      </c>
      <c r="S2222" s="7" t="str">
        <f t="shared" si="138"/>
        <v>music</v>
      </c>
      <c r="T2222" t="str">
        <f t="shared" si="139"/>
        <v>electronic music</v>
      </c>
      <c r="U2222">
        <f>YEAR(Table1[[#This Row],[Date Created Conversion]])</f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1">
        <f>(((J2223/60)/60)/24)+DATE(1970,1,1)+(-5/24)</f>
        <v>42452.458437499998</v>
      </c>
      <c r="L2223" s="11">
        <f>(((I2223/60)/60)/24)+DATE(1970,1,1)+(-5/24)</f>
        <v>42482.791666666664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36"/>
        <v>1.0811999999999999</v>
      </c>
      <c r="R2223" s="6">
        <f t="shared" si="137"/>
        <v>37.197247706422019</v>
      </c>
      <c r="S2223" s="7" t="str">
        <f t="shared" si="138"/>
        <v>games</v>
      </c>
      <c r="T2223" t="str">
        <f t="shared" si="139"/>
        <v>tabletop games</v>
      </c>
      <c r="U2223">
        <f>YEAR(Table1[[#This Row],[Date Created Conversion]])</f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1">
        <f>(((J2224/60)/60)/24)+DATE(1970,1,1)+(-5/24)</f>
        <v>40906.579247685186</v>
      </c>
      <c r="L2224" s="11">
        <f>(((I2224/60)/60)/24)+DATE(1970,1,1)+(-5/24)</f>
        <v>40936.579247685186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36"/>
        <v>1.6259999999999999</v>
      </c>
      <c r="R2224" s="6">
        <f t="shared" si="137"/>
        <v>27.1</v>
      </c>
      <c r="S2224" s="7" t="str">
        <f t="shared" si="138"/>
        <v>games</v>
      </c>
      <c r="T2224" t="str">
        <f t="shared" si="139"/>
        <v>tabletop games</v>
      </c>
      <c r="U2224">
        <f>YEAR(Table1[[#This Row],[Date Created Conversion]])</f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1">
        <f>(((J2225/60)/60)/24)+DATE(1970,1,1)+(-5/24)</f>
        <v>42152.432500000003</v>
      </c>
      <c r="L2225" s="11">
        <f>(((I2225/60)/60)/24)+DATE(1970,1,1)+(-5/24)</f>
        <v>42182.432500000003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36"/>
        <v>1.0580000000000001</v>
      </c>
      <c r="R2225" s="6">
        <f t="shared" si="137"/>
        <v>206.31</v>
      </c>
      <c r="S2225" s="7" t="str">
        <f t="shared" si="138"/>
        <v>games</v>
      </c>
      <c r="T2225" t="str">
        <f t="shared" si="139"/>
        <v>tabletop games</v>
      </c>
      <c r="U2225">
        <f>YEAR(Table1[[#This Row],[Date Created Conversion]])</f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1">
        <f>(((J2226/60)/60)/24)+DATE(1970,1,1)+(-5/24)</f>
        <v>42644.459201388883</v>
      </c>
      <c r="L2226" s="11">
        <f>(((I2226/60)/60)/24)+DATE(1970,1,1)+(-5/24)</f>
        <v>42672.583333333336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36"/>
        <v>2.4315000000000002</v>
      </c>
      <c r="R2226" s="6">
        <f t="shared" si="137"/>
        <v>82.145270270270274</v>
      </c>
      <c r="S2226" s="7" t="str">
        <f t="shared" si="138"/>
        <v>games</v>
      </c>
      <c r="T2226" t="str">
        <f t="shared" si="139"/>
        <v>tabletop games</v>
      </c>
      <c r="U2226">
        <f>YEAR(Table1[[#This Row],[Date Created Conversion]])</f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1">
        <f>(((J2227/60)/60)/24)+DATE(1970,1,1)+(-5/24)</f>
        <v>41873.583506944444</v>
      </c>
      <c r="L2227" s="11">
        <f>(((I2227/60)/60)/24)+DATE(1970,1,1)+(-5/24)</f>
        <v>41903.583506944444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36"/>
        <v>9.4483338095238096</v>
      </c>
      <c r="R2227" s="6">
        <f t="shared" si="137"/>
        <v>164.79651993355483</v>
      </c>
      <c r="S2227" s="7" t="str">
        <f t="shared" si="138"/>
        <v>games</v>
      </c>
      <c r="T2227" t="str">
        <f t="shared" si="139"/>
        <v>tabletop games</v>
      </c>
      <c r="U2227">
        <f>YEAR(Table1[[#This Row],[Date Created Conversion]])</f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1">
        <f>(((J2228/60)/60)/24)+DATE(1970,1,1)+(-5/24)</f>
        <v>42381.590532407405</v>
      </c>
      <c r="L2228" s="11">
        <f>(((I2228/60)/60)/24)+DATE(1970,1,1)+(-5/24)</f>
        <v>42411.999305555553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36"/>
        <v>1.0846283333333333</v>
      </c>
      <c r="R2228" s="6">
        <f t="shared" si="137"/>
        <v>60.820280373831778</v>
      </c>
      <c r="S2228" s="7" t="str">
        <f t="shared" si="138"/>
        <v>games</v>
      </c>
      <c r="T2228" t="str">
        <f t="shared" si="139"/>
        <v>tabletop games</v>
      </c>
      <c r="U2228">
        <f>YEAR(Table1[[#This Row],[Date Created Conversion]])</f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1">
        <f>(((J2229/60)/60)/24)+DATE(1970,1,1)+(-5/24)</f>
        <v>41561.599016203698</v>
      </c>
      <c r="L2229" s="11">
        <f>(((I2229/60)/60)/24)+DATE(1970,1,1)+(-5/24)</f>
        <v>41591.640682870369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36"/>
        <v>1.5737692307692308</v>
      </c>
      <c r="R2229" s="6">
        <f t="shared" si="137"/>
        <v>67.970099667774093</v>
      </c>
      <c r="S2229" s="7" t="str">
        <f t="shared" si="138"/>
        <v>games</v>
      </c>
      <c r="T2229" t="str">
        <f t="shared" si="139"/>
        <v>tabletop games</v>
      </c>
      <c r="U2229">
        <f>YEAR(Table1[[#This Row],[Date Created Conversion]])</f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1">
        <f>(((J2230/60)/60)/24)+DATE(1970,1,1)+(-5/24)</f>
        <v>42202.069861111107</v>
      </c>
      <c r="L2230" s="11">
        <f>(((I2230/60)/60)/24)+DATE(1970,1,1)+(-5/24)</f>
        <v>42232.069861111107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36"/>
        <v>11.744899999999999</v>
      </c>
      <c r="R2230" s="6">
        <f t="shared" si="137"/>
        <v>81.561805555555551</v>
      </c>
      <c r="S2230" s="7" t="str">
        <f t="shared" si="138"/>
        <v>games</v>
      </c>
      <c r="T2230" t="str">
        <f t="shared" si="139"/>
        <v>tabletop games</v>
      </c>
      <c r="U2230">
        <f>YEAR(Table1[[#This Row],[Date Created Conversion]])</f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1">
        <f>(((J2231/60)/60)/24)+DATE(1970,1,1)+(-5/24)</f>
        <v>41484.455914351849</v>
      </c>
      <c r="L2231" s="11">
        <f>(((I2231/60)/60)/24)+DATE(1970,1,1)+(-5/24)</f>
        <v>41519.958333333328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36"/>
        <v>1.7104755366949576</v>
      </c>
      <c r="R2231" s="6">
        <f t="shared" si="137"/>
        <v>25.42547309833024</v>
      </c>
      <c r="S2231" s="7" t="str">
        <f t="shared" si="138"/>
        <v>games</v>
      </c>
      <c r="T2231" t="str">
        <f t="shared" si="139"/>
        <v>tabletop games</v>
      </c>
      <c r="U2231">
        <f>YEAR(Table1[[#This Row],[Date Created Conversion]])</f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1">
        <f>(((J2232/60)/60)/24)+DATE(1970,1,1)+(-5/24)</f>
        <v>41724.672766203701</v>
      </c>
      <c r="L2232" s="11">
        <f>(((I2232/60)/60)/24)+DATE(1970,1,1)+(-5/24)</f>
        <v>41754.672766203701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36"/>
        <v>1.2595294117647058</v>
      </c>
      <c r="R2232" s="6">
        <f t="shared" si="137"/>
        <v>21.497991967871485</v>
      </c>
      <c r="S2232" s="7" t="str">
        <f t="shared" si="138"/>
        <v>games</v>
      </c>
      <c r="T2232" t="str">
        <f t="shared" si="139"/>
        <v>tabletop games</v>
      </c>
      <c r="U2232">
        <f>YEAR(Table1[[#This Row],[Date Created Conversion]])</f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1">
        <f>(((J2233/60)/60)/24)+DATE(1970,1,1)+(-5/24)</f>
        <v>41423.702557870369</v>
      </c>
      <c r="L2233" s="11">
        <f>(((I2233/60)/60)/24)+DATE(1970,1,1)+(-5/24)</f>
        <v>41450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36"/>
        <v>12.121296000000001</v>
      </c>
      <c r="R2233" s="6">
        <f t="shared" si="137"/>
        <v>27.226630727762803</v>
      </c>
      <c r="S2233" s="7" t="str">
        <f t="shared" si="138"/>
        <v>games</v>
      </c>
      <c r="T2233" t="str">
        <f t="shared" si="139"/>
        <v>tabletop games</v>
      </c>
      <c r="U2233">
        <f>YEAR(Table1[[#This Row],[Date Created Conversion]])</f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1">
        <f>(((J2234/60)/60)/24)+DATE(1970,1,1)+(-5/24)</f>
        <v>41806.585740740738</v>
      </c>
      <c r="L2234" s="11">
        <f>(((I2234/60)/60)/24)+DATE(1970,1,1)+(-5/24)</f>
        <v>41838.916666666664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36"/>
        <v>4.9580000000000002</v>
      </c>
      <c r="R2234" s="6">
        <f t="shared" si="137"/>
        <v>25.091093117408906</v>
      </c>
      <c r="S2234" s="7" t="str">
        <f t="shared" si="138"/>
        <v>games</v>
      </c>
      <c r="T2234" t="str">
        <f t="shared" si="139"/>
        <v>tabletop games</v>
      </c>
      <c r="U2234">
        <f>YEAR(Table1[[#This Row],[Date Created Conversion]])</f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1">
        <f>(((J2235/60)/60)/24)+DATE(1970,1,1)+(-5/24)</f>
        <v>42331.170590277768</v>
      </c>
      <c r="L2235" s="11">
        <f>(((I2235/60)/60)/24)+DATE(1970,1,1)+(-5/24)</f>
        <v>42351.791666666664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36"/>
        <v>3.3203999999999998</v>
      </c>
      <c r="R2235" s="6">
        <f t="shared" si="137"/>
        <v>21.230179028132991</v>
      </c>
      <c r="S2235" s="7" t="str">
        <f t="shared" si="138"/>
        <v>games</v>
      </c>
      <c r="T2235" t="str">
        <f t="shared" si="139"/>
        <v>tabletop games</v>
      </c>
      <c r="U2235">
        <f>YEAR(Table1[[#This Row],[Date Created Conversion]])</f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1">
        <f>(((J2236/60)/60)/24)+DATE(1970,1,1)+(-5/24)</f>
        <v>42710.616284722222</v>
      </c>
      <c r="L2236" s="11">
        <f>(((I2236/60)/60)/24)+DATE(1970,1,1)+(-5/24)</f>
        <v>42740.616284722222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36"/>
        <v>11.65</v>
      </c>
      <c r="R2236" s="6">
        <f t="shared" si="137"/>
        <v>41.607142857142854</v>
      </c>
      <c r="S2236" s="7" t="str">
        <f t="shared" si="138"/>
        <v>games</v>
      </c>
      <c r="T2236" t="str">
        <f t="shared" si="139"/>
        <v>tabletop games</v>
      </c>
      <c r="U2236">
        <f>YEAR(Table1[[#This Row],[Date Created Conversion]])</f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1">
        <f>(((J2237/60)/60)/24)+DATE(1970,1,1)+(-5/24)</f>
        <v>42061.813784722217</v>
      </c>
      <c r="L2237" s="11">
        <f>(((I2237/60)/60)/24)+DATE(1970,1,1)+(-5/24)</f>
        <v>42091.77211805556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36"/>
        <v>1.5331538461538461</v>
      </c>
      <c r="R2237" s="6">
        <f t="shared" si="137"/>
        <v>135.58503401360545</v>
      </c>
      <c r="S2237" s="7" t="str">
        <f t="shared" si="138"/>
        <v>games</v>
      </c>
      <c r="T2237" t="str">
        <f t="shared" si="139"/>
        <v>tabletop games</v>
      </c>
      <c r="U2237">
        <f>YEAR(Table1[[#This Row],[Date Created Conversion]])</f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1">
        <f>(((J2238/60)/60)/24)+DATE(1970,1,1)+(-5/24)</f>
        <v>42371.408831018511</v>
      </c>
      <c r="L2238" s="11">
        <f>(((I2238/60)/60)/24)+DATE(1970,1,1)+(-5/24)</f>
        <v>42401.408831018511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36"/>
        <v>5.3710714285714287</v>
      </c>
      <c r="R2238" s="6">
        <f t="shared" si="137"/>
        <v>22.116176470588236</v>
      </c>
      <c r="S2238" s="7" t="str">
        <f t="shared" si="138"/>
        <v>games</v>
      </c>
      <c r="T2238" t="str">
        <f t="shared" si="139"/>
        <v>tabletop games</v>
      </c>
      <c r="U2238">
        <f>YEAR(Table1[[#This Row],[Date Created Conversion]])</f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1">
        <f>(((J2239/60)/60)/24)+DATE(1970,1,1)+(-5/24)</f>
        <v>41914.794942129629</v>
      </c>
      <c r="L2239" s="11">
        <f>(((I2239/60)/60)/24)+DATE(1970,1,1)+(-5/24)</f>
        <v>41955.124305555553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36"/>
        <v>3.5292777777777777</v>
      </c>
      <c r="R2239" s="6">
        <f t="shared" si="137"/>
        <v>64.625635808748726</v>
      </c>
      <c r="S2239" s="7" t="str">
        <f t="shared" si="138"/>
        <v>games</v>
      </c>
      <c r="T2239" t="str">
        <f t="shared" si="139"/>
        <v>tabletop games</v>
      </c>
      <c r="U2239">
        <f>YEAR(Table1[[#This Row],[Date Created Conversion]])</f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1">
        <f>(((J2240/60)/60)/24)+DATE(1970,1,1)+(-5/24)</f>
        <v>42774.41337962963</v>
      </c>
      <c r="L2240" s="11">
        <f>(((I2240/60)/60)/24)+DATE(1970,1,1)+(-5/24)</f>
        <v>42804.41337962963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36"/>
        <v>1.3740000000000001</v>
      </c>
      <c r="R2240" s="6">
        <f t="shared" si="137"/>
        <v>69.569620253164558</v>
      </c>
      <c r="S2240" s="7" t="str">
        <f t="shared" si="138"/>
        <v>games</v>
      </c>
      <c r="T2240" t="str">
        <f t="shared" si="139"/>
        <v>tabletop games</v>
      </c>
      <c r="U2240">
        <f>YEAR(Table1[[#This Row],[Date Created Conversion]])</f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1">
        <f>(((J2241/60)/60)/24)+DATE(1970,1,1)+(-5/24)</f>
        <v>41572.750162037039</v>
      </c>
      <c r="L2241" s="11">
        <f>(((I2241/60)/60)/24)+DATE(1970,1,1)+(-5/24)</f>
        <v>41608.959722222222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36"/>
        <v>1.2802667999999999</v>
      </c>
      <c r="R2241" s="6">
        <f t="shared" si="137"/>
        <v>75.133028169014082</v>
      </c>
      <c r="S2241" s="7" t="str">
        <f t="shared" si="138"/>
        <v>games</v>
      </c>
      <c r="T2241" t="str">
        <f t="shared" si="139"/>
        <v>tabletop games</v>
      </c>
      <c r="U2241">
        <f>YEAR(Table1[[#This Row],[Date Created Conversion]])</f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1">
        <f>(((J2242/60)/60)/24)+DATE(1970,1,1)+(-5/24)</f>
        <v>42452.617407407401</v>
      </c>
      <c r="L2242" s="11">
        <f>(((I2242/60)/60)/24)+DATE(1970,1,1)+(-5/24)</f>
        <v>42482.617407407401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136"/>
        <v>2.7067999999999999</v>
      </c>
      <c r="R2242" s="6">
        <f t="shared" si="137"/>
        <v>140.97916666666666</v>
      </c>
      <c r="S2242" s="7" t="str">
        <f t="shared" si="138"/>
        <v>games</v>
      </c>
      <c r="T2242" t="str">
        <f t="shared" si="139"/>
        <v>tabletop games</v>
      </c>
      <c r="U2242">
        <f>YEAR(Table1[[#This Row],[Date Created Conversion]])</f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1">
        <f>(((J2243/60)/60)/24)+DATE(1970,1,1)+(-5/24)</f>
        <v>42766.619212962956</v>
      </c>
      <c r="L2243" s="11">
        <f>(((I2243/60)/60)/24)+DATE(1970,1,1)+(-5/24)</f>
        <v>42796.619212962956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140">E2243/D2243</f>
        <v>8.0640000000000001</v>
      </c>
      <c r="R2243" s="6">
        <f t="shared" ref="R2243:R2306" si="141">E2243/N2243</f>
        <v>49.472392638036808</v>
      </c>
      <c r="S2243" s="7" t="str">
        <f t="shared" ref="S2243:S2306" si="142">LEFT(P2243, SEARCH("/",P2243,1)-1)</f>
        <v>games</v>
      </c>
      <c r="T2243" t="str">
        <f t="shared" ref="T2243:T2306" si="143">RIGHT(P2243,LEN(P2243)-SEARCH("/",P2243,1))</f>
        <v>tabletop games</v>
      </c>
      <c r="U2243">
        <f>YEAR(Table1[[#This Row],[Date Created Conversion]])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1">
        <f>(((J2244/60)/60)/24)+DATE(1970,1,1)+(-5/24)</f>
        <v>41569.367280092592</v>
      </c>
      <c r="L2244" s="11">
        <f>(((I2244/60)/60)/24)+DATE(1970,1,1)+(-5/24)</f>
        <v>41604.91805555555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0"/>
        <v>13.600976000000001</v>
      </c>
      <c r="R2244" s="6">
        <f t="shared" si="141"/>
        <v>53.865251485148519</v>
      </c>
      <c r="S2244" s="7" t="str">
        <f t="shared" si="142"/>
        <v>games</v>
      </c>
      <c r="T2244" t="str">
        <f t="shared" si="143"/>
        <v>tabletop games</v>
      </c>
      <c r="U2244">
        <f>YEAR(Table1[[#This Row],[Date Created Conversion]])</f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1">
        <f>(((J2245/60)/60)/24)+DATE(1970,1,1)+(-5/24)</f>
        <v>42800.542708333327</v>
      </c>
      <c r="L2245" s="11">
        <f>(((I2245/60)/60)/24)+DATE(1970,1,1)+(-5/24)</f>
        <v>42806.916666666664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0"/>
        <v>9302.5</v>
      </c>
      <c r="R2245" s="6">
        <f t="shared" si="141"/>
        <v>4.5712530712530715</v>
      </c>
      <c r="S2245" s="7" t="str">
        <f t="shared" si="142"/>
        <v>games</v>
      </c>
      <c r="T2245" t="str">
        <f t="shared" si="143"/>
        <v>tabletop games</v>
      </c>
      <c r="U2245">
        <f>YEAR(Table1[[#This Row],[Date Created Conversion]])</f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1">
        <f>(((J2246/60)/60)/24)+DATE(1970,1,1)+(-5/24)</f>
        <v>42647.610486111109</v>
      </c>
      <c r="L2246" s="11">
        <f>(((I2246/60)/60)/24)+DATE(1970,1,1)+(-5/24)</f>
        <v>42659.645833333336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0"/>
        <v>3.7702</v>
      </c>
      <c r="R2246" s="6">
        <f t="shared" si="141"/>
        <v>65.00344827586207</v>
      </c>
      <c r="S2246" s="7" t="str">
        <f t="shared" si="142"/>
        <v>games</v>
      </c>
      <c r="T2246" t="str">
        <f t="shared" si="143"/>
        <v>tabletop games</v>
      </c>
      <c r="U2246">
        <f>YEAR(Table1[[#This Row],[Date Created Conversion]])</f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1">
        <f>(((J2247/60)/60)/24)+DATE(1970,1,1)+(-5/24)</f>
        <v>41660.500196759262</v>
      </c>
      <c r="L2247" s="11">
        <f>(((I2247/60)/60)/24)+DATE(1970,1,1)+(-5/24)</f>
        <v>41691.541666666664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0"/>
        <v>26.47025</v>
      </c>
      <c r="R2247" s="6">
        <f t="shared" si="141"/>
        <v>53.475252525252522</v>
      </c>
      <c r="S2247" s="7" t="str">
        <f t="shared" si="142"/>
        <v>games</v>
      </c>
      <c r="T2247" t="str">
        <f t="shared" si="143"/>
        <v>tabletop games</v>
      </c>
      <c r="U2247">
        <f>YEAR(Table1[[#This Row],[Date Created Conversion]])</f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1">
        <f>(((J2248/60)/60)/24)+DATE(1970,1,1)+(-5/24)</f>
        <v>42221.583449074074</v>
      </c>
      <c r="L2248" s="11">
        <f>(((I2248/60)/60)/24)+DATE(1970,1,1)+(-5/24)</f>
        <v>42251.583449074074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0"/>
        <v>1.0012000000000001</v>
      </c>
      <c r="R2248" s="6">
        <f t="shared" si="141"/>
        <v>43.912280701754383</v>
      </c>
      <c r="S2248" s="7" t="str">
        <f t="shared" si="142"/>
        <v>games</v>
      </c>
      <c r="T2248" t="str">
        <f t="shared" si="143"/>
        <v>tabletop games</v>
      </c>
      <c r="U2248">
        <f>YEAR(Table1[[#This Row],[Date Created Conversion]])</f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1">
        <f>(((J2249/60)/60)/24)+DATE(1970,1,1)+(-5/24)</f>
        <v>42200.457928240743</v>
      </c>
      <c r="L2249" s="11">
        <f>(((I2249/60)/60)/24)+DATE(1970,1,1)+(-5/24)</f>
        <v>42214.457928240743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0"/>
        <v>1.0445405405405406</v>
      </c>
      <c r="R2249" s="6">
        <f t="shared" si="141"/>
        <v>50.852631578947367</v>
      </c>
      <c r="S2249" s="7" t="str">
        <f t="shared" si="142"/>
        <v>games</v>
      </c>
      <c r="T2249" t="str">
        <f t="shared" si="143"/>
        <v>tabletop games</v>
      </c>
      <c r="U2249">
        <f>YEAR(Table1[[#This Row],[Date Created Conversion]])</f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1">
        <f>(((J2250/60)/60)/24)+DATE(1970,1,1)+(-5/24)</f>
        <v>42688.667569444442</v>
      </c>
      <c r="L2250" s="11">
        <f>(((I2250/60)/60)/24)+DATE(1970,1,1)+(-5/24)</f>
        <v>42718.667569444442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140"/>
        <v>1.0721428571428571</v>
      </c>
      <c r="R2250" s="6">
        <f t="shared" si="141"/>
        <v>58.6328125</v>
      </c>
      <c r="S2250" s="7" t="str">
        <f t="shared" si="142"/>
        <v>games</v>
      </c>
      <c r="T2250" t="str">
        <f t="shared" si="143"/>
        <v>tabletop games</v>
      </c>
      <c r="U2250">
        <f>YEAR(Table1[[#This Row],[Date Created Conversion]])</f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1">
        <f>(((J2251/60)/60)/24)+DATE(1970,1,1)+(-5/24)</f>
        <v>41336.494965277772</v>
      </c>
      <c r="L2251" s="11">
        <f>(((I2251/60)/60)/24)+DATE(1970,1,1)+(-5/24)</f>
        <v>41366.453298611108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0"/>
        <v>1.6877142857142857</v>
      </c>
      <c r="R2251" s="6">
        <f t="shared" si="141"/>
        <v>32.81666666666667</v>
      </c>
      <c r="S2251" s="7" t="str">
        <f t="shared" si="142"/>
        <v>games</v>
      </c>
      <c r="T2251" t="str">
        <f t="shared" si="143"/>
        <v>tabletop games</v>
      </c>
      <c r="U2251">
        <f>YEAR(Table1[[#This Row],[Date Created Conversion]])</f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1">
        <f>(((J2252/60)/60)/24)+DATE(1970,1,1)+(-5/24)</f>
        <v>42676.7971412037</v>
      </c>
      <c r="L2252" s="11">
        <f>(((I2252/60)/60)/24)+DATE(1970,1,1)+(-5/24)</f>
        <v>42706.838807870365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0"/>
        <v>9.7511200000000002</v>
      </c>
      <c r="R2252" s="6">
        <f t="shared" si="141"/>
        <v>426.93169877408059</v>
      </c>
      <c r="S2252" s="7" t="str">
        <f t="shared" si="142"/>
        <v>games</v>
      </c>
      <c r="T2252" t="str">
        <f t="shared" si="143"/>
        <v>tabletop games</v>
      </c>
      <c r="U2252">
        <f>YEAR(Table1[[#This Row],[Date Created Conversion]])</f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1">
        <f>(((J2253/60)/60)/24)+DATE(1970,1,1)+(-5/24)</f>
        <v>41846.137465277774</v>
      </c>
      <c r="L2253" s="11">
        <f>(((I2253/60)/60)/24)+DATE(1970,1,1)+(-5/24)</f>
        <v>41867.137465277774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0"/>
        <v>1.3444929411764706</v>
      </c>
      <c r="R2253" s="6">
        <f t="shared" si="141"/>
        <v>23.808729166666669</v>
      </c>
      <c r="S2253" s="7" t="str">
        <f t="shared" si="142"/>
        <v>games</v>
      </c>
      <c r="T2253" t="str">
        <f t="shared" si="143"/>
        <v>tabletop games</v>
      </c>
      <c r="U2253">
        <f>YEAR(Table1[[#This Row],[Date Created Conversion]])</f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1">
        <f>(((J2254/60)/60)/24)+DATE(1970,1,1)+(-5/24)</f>
        <v>42573.119652777772</v>
      </c>
      <c r="L2254" s="11">
        <f>(((I2254/60)/60)/24)+DATE(1970,1,1)+(-5/24)</f>
        <v>42588.119652777772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0"/>
        <v>2.722777777777778</v>
      </c>
      <c r="R2254" s="6">
        <f t="shared" si="141"/>
        <v>98.413654618473899</v>
      </c>
      <c r="S2254" s="7" t="str">
        <f t="shared" si="142"/>
        <v>games</v>
      </c>
      <c r="T2254" t="str">
        <f t="shared" si="143"/>
        <v>tabletop games</v>
      </c>
      <c r="U2254">
        <f>YEAR(Table1[[#This Row],[Date Created Conversion]])</f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1">
        <f>(((J2255/60)/60)/24)+DATE(1970,1,1)+(-5/24)</f>
        <v>42296.422997685186</v>
      </c>
      <c r="L2255" s="11">
        <f>(((I2255/60)/60)/24)+DATE(1970,1,1)+(-5/24)</f>
        <v>42326.46466435185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0"/>
        <v>1.1268750000000001</v>
      </c>
      <c r="R2255" s="6">
        <f t="shared" si="141"/>
        <v>107.32142857142857</v>
      </c>
      <c r="S2255" s="7" t="str">
        <f t="shared" si="142"/>
        <v>games</v>
      </c>
      <c r="T2255" t="str">
        <f t="shared" si="143"/>
        <v>tabletop games</v>
      </c>
      <c r="U2255">
        <f>YEAR(Table1[[#This Row],[Date Created Conversion]])</f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1">
        <f>(((J2256/60)/60)/24)+DATE(1970,1,1)+(-5/24)</f>
        <v>42752.439444444441</v>
      </c>
      <c r="L2256" s="11">
        <f>(((I2256/60)/60)/24)+DATE(1970,1,1)+(-5/24)</f>
        <v>42759.439444444441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0"/>
        <v>4.5979999999999999</v>
      </c>
      <c r="R2256" s="6">
        <f t="shared" si="141"/>
        <v>11.67005076142132</v>
      </c>
      <c r="S2256" s="7" t="str">
        <f t="shared" si="142"/>
        <v>games</v>
      </c>
      <c r="T2256" t="str">
        <f t="shared" si="143"/>
        <v>tabletop games</v>
      </c>
      <c r="U2256">
        <f>YEAR(Table1[[#This Row],[Date Created Conversion]])</f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1">
        <f>(((J2257/60)/60)/24)+DATE(1970,1,1)+(-5/24)</f>
        <v>42467.743645833332</v>
      </c>
      <c r="L2257" s="11">
        <f>(((I2257/60)/60)/24)+DATE(1970,1,1)+(-5/24)</f>
        <v>42497.743645833332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0"/>
        <v>2.8665822784810127</v>
      </c>
      <c r="R2257" s="6">
        <f t="shared" si="141"/>
        <v>41.782287822878232</v>
      </c>
      <c r="S2257" s="7" t="str">
        <f t="shared" si="142"/>
        <v>games</v>
      </c>
      <c r="T2257" t="str">
        <f t="shared" si="143"/>
        <v>tabletop games</v>
      </c>
      <c r="U2257">
        <f>YEAR(Table1[[#This Row],[Date Created Conversion]])</f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1">
        <f>(((J2258/60)/60)/24)+DATE(1970,1,1)+(-5/24)</f>
        <v>42682.243587962956</v>
      </c>
      <c r="L2258" s="11">
        <f>(((I2258/60)/60)/24)+DATE(1970,1,1)+(-5/24)</f>
        <v>42696.243587962956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0"/>
        <v>2.2270833333333333</v>
      </c>
      <c r="R2258" s="6">
        <f t="shared" si="141"/>
        <v>21.38</v>
      </c>
      <c r="S2258" s="7" t="str">
        <f t="shared" si="142"/>
        <v>games</v>
      </c>
      <c r="T2258" t="str">
        <f t="shared" si="143"/>
        <v>tabletop games</v>
      </c>
      <c r="U2258">
        <f>YEAR(Table1[[#This Row],[Date Created Conversion]])</f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1">
        <f>(((J2259/60)/60)/24)+DATE(1970,1,1)+(-5/24)</f>
        <v>42505.728344907409</v>
      </c>
      <c r="L2259" s="11">
        <f>(((I2259/60)/60)/24)+DATE(1970,1,1)+(-5/24)</f>
        <v>42540.749999999993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0"/>
        <v>6.3613999999999997</v>
      </c>
      <c r="R2259" s="6">
        <f t="shared" si="141"/>
        <v>94.103550295857985</v>
      </c>
      <c r="S2259" s="7" t="str">
        <f t="shared" si="142"/>
        <v>games</v>
      </c>
      <c r="T2259" t="str">
        <f t="shared" si="143"/>
        <v>tabletop games</v>
      </c>
      <c r="U2259">
        <f>YEAR(Table1[[#This Row],[Date Created Conversion]])</f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1">
        <f>(((J2260/60)/60)/24)+DATE(1970,1,1)+(-5/24)</f>
        <v>42136.542673611104</v>
      </c>
      <c r="L2260" s="11">
        <f>(((I2260/60)/60)/24)+DATE(1970,1,1)+(-5/24)</f>
        <v>42166.542673611104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0"/>
        <v>1.4650000000000001</v>
      </c>
      <c r="R2260" s="6">
        <f t="shared" si="141"/>
        <v>15.721951219512196</v>
      </c>
      <c r="S2260" s="7" t="str">
        <f t="shared" si="142"/>
        <v>games</v>
      </c>
      <c r="T2260" t="str">
        <f t="shared" si="143"/>
        <v>tabletop games</v>
      </c>
      <c r="U2260">
        <f>YEAR(Table1[[#This Row],[Date Created Conversion]])</f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1">
        <f>(((J2261/60)/60)/24)+DATE(1970,1,1)+(-5/24)</f>
        <v>42702.59648148148</v>
      </c>
      <c r="L2261" s="11">
        <f>(((I2261/60)/60)/24)+DATE(1970,1,1)+(-5/24)</f>
        <v>42712.59648148148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0"/>
        <v>18.670999999999999</v>
      </c>
      <c r="R2261" s="6">
        <f t="shared" si="141"/>
        <v>90.635922330097088</v>
      </c>
      <c r="S2261" s="7" t="str">
        <f t="shared" si="142"/>
        <v>games</v>
      </c>
      <c r="T2261" t="str">
        <f t="shared" si="143"/>
        <v>tabletop games</v>
      </c>
      <c r="U2261">
        <f>YEAR(Table1[[#This Row],[Date Created Conversion]])</f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1">
        <f>(((J2262/60)/60)/24)+DATE(1970,1,1)+(-5/24)</f>
        <v>41694.808449074073</v>
      </c>
      <c r="L2262" s="11">
        <f>(((I2262/60)/60)/24)+DATE(1970,1,1)+(-5/24)</f>
        <v>41724.766782407409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0"/>
        <v>3.2692000000000001</v>
      </c>
      <c r="R2262" s="6">
        <f t="shared" si="141"/>
        <v>97.297619047619051</v>
      </c>
      <c r="S2262" s="7" t="str">
        <f t="shared" si="142"/>
        <v>games</v>
      </c>
      <c r="T2262" t="str">
        <f t="shared" si="143"/>
        <v>tabletop games</v>
      </c>
      <c r="U2262">
        <f>YEAR(Table1[[#This Row],[Date Created Conversion]])</f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1">
        <f>(((J2263/60)/60)/24)+DATE(1970,1,1)+(-5/24)</f>
        <v>42759.516435185178</v>
      </c>
      <c r="L2263" s="11">
        <f>(((I2263/60)/60)/24)+DATE(1970,1,1)+(-5/24)</f>
        <v>42780.516435185178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0"/>
        <v>7.7949999999999999</v>
      </c>
      <c r="R2263" s="6">
        <f t="shared" si="141"/>
        <v>37.11904761904762</v>
      </c>
      <c r="S2263" s="7" t="str">
        <f t="shared" si="142"/>
        <v>games</v>
      </c>
      <c r="T2263" t="str">
        <f t="shared" si="143"/>
        <v>tabletop games</v>
      </c>
      <c r="U2263">
        <f>YEAR(Table1[[#This Row],[Date Created Conversion]])</f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1">
        <f>(((J2264/60)/60)/24)+DATE(1970,1,1)+(-5/24)</f>
        <v>41926.376828703702</v>
      </c>
      <c r="L2264" s="11">
        <f>(((I2264/60)/60)/24)+DATE(1970,1,1)+(-5/24)</f>
        <v>41960.791666666664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0"/>
        <v>1.5415151515151515</v>
      </c>
      <c r="R2264" s="6">
        <f t="shared" si="141"/>
        <v>28.104972375690608</v>
      </c>
      <c r="S2264" s="7" t="str">
        <f t="shared" si="142"/>
        <v>games</v>
      </c>
      <c r="T2264" t="str">
        <f t="shared" si="143"/>
        <v>tabletop games</v>
      </c>
      <c r="U2264">
        <f>YEAR(Table1[[#This Row],[Date Created Conversion]])</f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1">
        <f>(((J2265/60)/60)/24)+DATE(1970,1,1)+(-5/24)</f>
        <v>42014.623993055553</v>
      </c>
      <c r="L2265" s="11">
        <f>(((I2265/60)/60)/24)+DATE(1970,1,1)+(-5/24)</f>
        <v>42035.623993055553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0"/>
        <v>1.1554666666666666</v>
      </c>
      <c r="R2265" s="6">
        <f t="shared" si="141"/>
        <v>144.43333333333334</v>
      </c>
      <c r="S2265" s="7" t="str">
        <f t="shared" si="142"/>
        <v>games</v>
      </c>
      <c r="T2265" t="str">
        <f t="shared" si="143"/>
        <v>tabletop games</v>
      </c>
      <c r="U2265">
        <f>YEAR(Table1[[#This Row],[Date Created Conversion]])</f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1">
        <f>(((J2266/60)/60)/24)+DATE(1970,1,1)+(-5/24)</f>
        <v>42496.374004629623</v>
      </c>
      <c r="L2266" s="11">
        <f>(((I2266/60)/60)/24)+DATE(1970,1,1)+(-5/24)</f>
        <v>42512.916666666664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0"/>
        <v>1.8003333333333333</v>
      </c>
      <c r="R2266" s="6">
        <f t="shared" si="141"/>
        <v>24.274157303370785</v>
      </c>
      <c r="S2266" s="7" t="str">
        <f t="shared" si="142"/>
        <v>games</v>
      </c>
      <c r="T2266" t="str">
        <f t="shared" si="143"/>
        <v>tabletop games</v>
      </c>
      <c r="U2266">
        <f>YEAR(Table1[[#This Row],[Date Created Conversion]])</f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1">
        <f>(((J2267/60)/60)/24)+DATE(1970,1,1)+(-5/24)</f>
        <v>42689.644756944443</v>
      </c>
      <c r="L2267" s="11">
        <f>(((I2267/60)/60)/24)+DATE(1970,1,1)+(-5/24)</f>
        <v>42696.644756944443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0"/>
        <v>2.9849999999999999</v>
      </c>
      <c r="R2267" s="6">
        <f t="shared" si="141"/>
        <v>35.117647058823529</v>
      </c>
      <c r="S2267" s="7" t="str">
        <f t="shared" si="142"/>
        <v>games</v>
      </c>
      <c r="T2267" t="str">
        <f t="shared" si="143"/>
        <v>tabletop games</v>
      </c>
      <c r="U2267">
        <f>YEAR(Table1[[#This Row],[Date Created Conversion]])</f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1">
        <f>(((J2268/60)/60)/24)+DATE(1970,1,1)+(-5/24)</f>
        <v>42469.666574074072</v>
      </c>
      <c r="L2268" s="11">
        <f>(((I2268/60)/60)/24)+DATE(1970,1,1)+(-5/24)</f>
        <v>42486.874999999993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0"/>
        <v>3.2026666666666666</v>
      </c>
      <c r="R2268" s="6">
        <f t="shared" si="141"/>
        <v>24.762886597938145</v>
      </c>
      <c r="S2268" s="7" t="str">
        <f t="shared" si="142"/>
        <v>games</v>
      </c>
      <c r="T2268" t="str">
        <f t="shared" si="143"/>
        <v>tabletop games</v>
      </c>
      <c r="U2268">
        <f>YEAR(Table1[[#This Row],[Date Created Conversion]])</f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1">
        <f>(((J2269/60)/60)/24)+DATE(1970,1,1)+(-5/24)</f>
        <v>41968.621493055551</v>
      </c>
      <c r="L2269" s="11">
        <f>(((I2269/60)/60)/24)+DATE(1970,1,1)+(-5/24)</f>
        <v>41993.833333333336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0"/>
        <v>3.80525</v>
      </c>
      <c r="R2269" s="6">
        <f t="shared" si="141"/>
        <v>188.37871287128712</v>
      </c>
      <c r="S2269" s="7" t="str">
        <f t="shared" si="142"/>
        <v>games</v>
      </c>
      <c r="T2269" t="str">
        <f t="shared" si="143"/>
        <v>tabletop games</v>
      </c>
      <c r="U2269">
        <f>YEAR(Table1[[#This Row],[Date Created Conversion]])</f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1">
        <f>(((J2270/60)/60)/24)+DATE(1970,1,1)+(-5/24)</f>
        <v>42775.874016203699</v>
      </c>
      <c r="L2270" s="11">
        <f>(((I2270/60)/60)/24)+DATE(1970,1,1)+(-5/24)</f>
        <v>42805.874016203699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0"/>
        <v>1.026</v>
      </c>
      <c r="R2270" s="6">
        <f t="shared" si="141"/>
        <v>148.08247422680412</v>
      </c>
      <c r="S2270" s="7" t="str">
        <f t="shared" si="142"/>
        <v>games</v>
      </c>
      <c r="T2270" t="str">
        <f t="shared" si="143"/>
        <v>tabletop games</v>
      </c>
      <c r="U2270">
        <f>YEAR(Table1[[#This Row],[Date Created Conversion]])</f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1">
        <f>(((J2271/60)/60)/24)+DATE(1970,1,1)+(-5/24)</f>
        <v>42776.496099537035</v>
      </c>
      <c r="L2271" s="11">
        <f>(((I2271/60)/60)/24)+DATE(1970,1,1)+(-5/24)</f>
        <v>42800.999999999993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0"/>
        <v>18.016400000000001</v>
      </c>
      <c r="R2271" s="6">
        <f t="shared" si="141"/>
        <v>49.934589800443462</v>
      </c>
      <c r="S2271" s="7" t="str">
        <f t="shared" si="142"/>
        <v>games</v>
      </c>
      <c r="T2271" t="str">
        <f t="shared" si="143"/>
        <v>tabletop games</v>
      </c>
      <c r="U2271">
        <f>YEAR(Table1[[#This Row],[Date Created Conversion]])</f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1">
        <f>(((J2272/60)/60)/24)+DATE(1970,1,1)+(-5/24)</f>
        <v>42725.661030092589</v>
      </c>
      <c r="L2272" s="11">
        <f>(((I2272/60)/60)/24)+DATE(1970,1,1)+(-5/24)</f>
        <v>42745.707638888889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0"/>
        <v>7.2024800000000004</v>
      </c>
      <c r="R2272" s="6">
        <f t="shared" si="141"/>
        <v>107.82155688622754</v>
      </c>
      <c r="S2272" s="7" t="str">
        <f t="shared" si="142"/>
        <v>games</v>
      </c>
      <c r="T2272" t="str">
        <f t="shared" si="143"/>
        <v>tabletop games</v>
      </c>
      <c r="U2272">
        <f>YEAR(Table1[[#This Row],[Date Created Conversion]])</f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1">
        <f>(((J2273/60)/60)/24)+DATE(1970,1,1)+(-5/24)</f>
        <v>42683.791712962957</v>
      </c>
      <c r="L2273" s="11">
        <f>(((I2273/60)/60)/24)+DATE(1970,1,1)+(-5/24)</f>
        <v>42713.791712962957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0"/>
        <v>2.8309000000000002</v>
      </c>
      <c r="R2273" s="6">
        <f t="shared" si="141"/>
        <v>42.63403614457831</v>
      </c>
      <c r="S2273" s="7" t="str">
        <f t="shared" si="142"/>
        <v>games</v>
      </c>
      <c r="T2273" t="str">
        <f t="shared" si="143"/>
        <v>tabletop games</v>
      </c>
      <c r="U2273">
        <f>YEAR(Table1[[#This Row],[Date Created Conversion]])</f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1">
        <f>(((J2274/60)/60)/24)+DATE(1970,1,1)+(-5/24)</f>
        <v>42315.491157407399</v>
      </c>
      <c r="L2274" s="11">
        <f>(((I2274/60)/60)/24)+DATE(1970,1,1)+(-5/24)</f>
        <v>42345.491157407399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0"/>
        <v>13.566000000000001</v>
      </c>
      <c r="R2274" s="6">
        <f t="shared" si="141"/>
        <v>14.370762711864407</v>
      </c>
      <c r="S2274" s="7" t="str">
        <f t="shared" si="142"/>
        <v>games</v>
      </c>
      <c r="T2274" t="str">
        <f t="shared" si="143"/>
        <v>tabletop games</v>
      </c>
      <c r="U2274">
        <f>YEAR(Table1[[#This Row],[Date Created Conversion]])</f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1">
        <f>(((J2275/60)/60)/24)+DATE(1970,1,1)+(-5/24)</f>
        <v>42781.340763888882</v>
      </c>
      <c r="L2275" s="11">
        <f>(((I2275/60)/60)/24)+DATE(1970,1,1)+(-5/24)</f>
        <v>42806.299097222225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0"/>
        <v>2.2035999999999998</v>
      </c>
      <c r="R2275" s="6">
        <f t="shared" si="141"/>
        <v>37.476190476190474</v>
      </c>
      <c r="S2275" s="7" t="str">
        <f t="shared" si="142"/>
        <v>games</v>
      </c>
      <c r="T2275" t="str">
        <f t="shared" si="143"/>
        <v>tabletop games</v>
      </c>
      <c r="U2275">
        <f>YEAR(Table1[[#This Row],[Date Created Conversion]])</f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1">
        <f>(((J2276/60)/60)/24)+DATE(1970,1,1)+(-5/24)</f>
        <v>41663.292326388888</v>
      </c>
      <c r="L2276" s="11">
        <f>(((I2276/60)/60)/24)+DATE(1970,1,1)+(-5/24)</f>
        <v>41693.292326388888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0"/>
        <v>1.196</v>
      </c>
      <c r="R2276" s="6">
        <f t="shared" si="141"/>
        <v>30.202020202020201</v>
      </c>
      <c r="S2276" s="7" t="str">
        <f t="shared" si="142"/>
        <v>games</v>
      </c>
      <c r="T2276" t="str">
        <f t="shared" si="143"/>
        <v>tabletop games</v>
      </c>
      <c r="U2276">
        <f>YEAR(Table1[[#This Row],[Date Created Conversion]])</f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1">
        <f>(((J2277/60)/60)/24)+DATE(1970,1,1)+(-5/24)</f>
        <v>41965.408321759263</v>
      </c>
      <c r="L2277" s="11">
        <f>(((I2277/60)/60)/24)+DATE(1970,1,1)+(-5/24)</f>
        <v>41995.408321759263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0"/>
        <v>4.0776923076923079</v>
      </c>
      <c r="R2277" s="6">
        <f t="shared" si="141"/>
        <v>33.550632911392405</v>
      </c>
      <c r="S2277" s="7" t="str">
        <f t="shared" si="142"/>
        <v>games</v>
      </c>
      <c r="T2277" t="str">
        <f t="shared" si="143"/>
        <v>tabletop games</v>
      </c>
      <c r="U2277">
        <f>YEAR(Table1[[#This Row],[Date Created Conversion]])</f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1">
        <f>(((J2278/60)/60)/24)+DATE(1970,1,1)+(-5/24)</f>
        <v>41614.443159722221</v>
      </c>
      <c r="L2278" s="11">
        <f>(((I2278/60)/60)/24)+DATE(1970,1,1)+(-5/24)</f>
        <v>41644.443159722221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0"/>
        <v>1.0581826105905425</v>
      </c>
      <c r="R2278" s="6">
        <f t="shared" si="141"/>
        <v>64.74666666666667</v>
      </c>
      <c r="S2278" s="7" t="str">
        <f t="shared" si="142"/>
        <v>games</v>
      </c>
      <c r="T2278" t="str">
        <f t="shared" si="143"/>
        <v>tabletop games</v>
      </c>
      <c r="U2278">
        <f>YEAR(Table1[[#This Row],[Date Created Conversion]])</f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1">
        <f>(((J2279/60)/60)/24)+DATE(1970,1,1)+(-5/24)</f>
        <v>40936.470173611109</v>
      </c>
      <c r="L2279" s="11">
        <f>(((I2279/60)/60)/24)+DATE(1970,1,1)+(-5/24)</f>
        <v>40966.470173611109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0"/>
        <v>1.4108235294117648</v>
      </c>
      <c r="R2279" s="6">
        <f t="shared" si="141"/>
        <v>57.932367149758456</v>
      </c>
      <c r="S2279" s="7" t="str">
        <f t="shared" si="142"/>
        <v>games</v>
      </c>
      <c r="T2279" t="str">
        <f t="shared" si="143"/>
        <v>tabletop games</v>
      </c>
      <c r="U2279">
        <f>YEAR(Table1[[#This Row],[Date Created Conversion]])</f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1">
        <f>(((J2280/60)/60)/24)+DATE(1970,1,1)+(-5/24)</f>
        <v>42338.500775462955</v>
      </c>
      <c r="L2280" s="11">
        <f>(((I2280/60)/60)/24)+DATE(1970,1,1)+(-5/24)</f>
        <v>42372.749305555553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0"/>
        <v>2.7069999999999999</v>
      </c>
      <c r="R2280" s="6">
        <f t="shared" si="141"/>
        <v>53.078431372549019</v>
      </c>
      <c r="S2280" s="7" t="str">
        <f t="shared" si="142"/>
        <v>games</v>
      </c>
      <c r="T2280" t="str">
        <f t="shared" si="143"/>
        <v>tabletop games</v>
      </c>
      <c r="U2280">
        <f>YEAR(Table1[[#This Row],[Date Created Conversion]])</f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1">
        <f>(((J2281/60)/60)/24)+DATE(1970,1,1)+(-5/24)</f>
        <v>42020.598368055551</v>
      </c>
      <c r="L2281" s="11">
        <f>(((I2281/60)/60)/24)+DATE(1970,1,1)+(-5/24)</f>
        <v>42038.958333333336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0"/>
        <v>1.538</v>
      </c>
      <c r="R2281" s="6">
        <f t="shared" si="141"/>
        <v>48.0625</v>
      </c>
      <c r="S2281" s="7" t="str">
        <f t="shared" si="142"/>
        <v>games</v>
      </c>
      <c r="T2281" t="str">
        <f t="shared" si="143"/>
        <v>tabletop games</v>
      </c>
      <c r="U2281">
        <f>YEAR(Table1[[#This Row],[Date Created Conversion]])</f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1">
        <f>(((J2282/60)/60)/24)+DATE(1970,1,1)+(-5/24)</f>
        <v>42234.416562499995</v>
      </c>
      <c r="L2282" s="11">
        <f>(((I2282/60)/60)/24)+DATE(1970,1,1)+(-5/24)</f>
        <v>42264.416562499995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0"/>
        <v>4.0357653061224488</v>
      </c>
      <c r="R2282" s="6">
        <f t="shared" si="141"/>
        <v>82.396874999999994</v>
      </c>
      <c r="S2282" s="7" t="str">
        <f t="shared" si="142"/>
        <v>games</v>
      </c>
      <c r="T2282" t="str">
        <f t="shared" si="143"/>
        <v>tabletop games</v>
      </c>
      <c r="U2282">
        <f>YEAR(Table1[[#This Row],[Date Created Conversion]])</f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1">
        <f>(((J2283/60)/60)/24)+DATE(1970,1,1)+(-5/24)</f>
        <v>40687.077511574069</v>
      </c>
      <c r="L2283" s="11">
        <f>(((I2283/60)/60)/24)+DATE(1970,1,1)+(-5/24)</f>
        <v>40749.076388888883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0"/>
        <v>1.85</v>
      </c>
      <c r="R2283" s="6">
        <f t="shared" si="141"/>
        <v>50.454545454545453</v>
      </c>
      <c r="S2283" s="7" t="str">
        <f t="shared" si="142"/>
        <v>music</v>
      </c>
      <c r="T2283" t="str">
        <f t="shared" si="143"/>
        <v>rock</v>
      </c>
      <c r="U2283">
        <f>YEAR(Table1[[#This Row],[Date Created Conversion]])</f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1">
        <f>(((J2284/60)/60)/24)+DATE(1970,1,1)+(-5/24)</f>
        <v>42322.966273148144</v>
      </c>
      <c r="L2284" s="11">
        <f>(((I2284/60)/60)/24)+DATE(1970,1,1)+(-5/24)</f>
        <v>42382.966273148144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0"/>
        <v>1.8533333333333333</v>
      </c>
      <c r="R2284" s="6">
        <f t="shared" si="141"/>
        <v>115.83333333333333</v>
      </c>
      <c r="S2284" s="7" t="str">
        <f t="shared" si="142"/>
        <v>music</v>
      </c>
      <c r="T2284" t="str">
        <f t="shared" si="143"/>
        <v>rock</v>
      </c>
      <c r="U2284">
        <f>YEAR(Table1[[#This Row],[Date Created Conversion]])</f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1">
        <f>(((J2285/60)/60)/24)+DATE(1970,1,1)+(-5/24)</f>
        <v>40977.916712962957</v>
      </c>
      <c r="L2285" s="11">
        <f>(((I2285/60)/60)/24)+DATE(1970,1,1)+(-5/24)</f>
        <v>41037.875046296293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0"/>
        <v>1.0085533333333332</v>
      </c>
      <c r="R2285" s="6">
        <f t="shared" si="141"/>
        <v>63.03458333333333</v>
      </c>
      <c r="S2285" s="7" t="str">
        <f t="shared" si="142"/>
        <v>music</v>
      </c>
      <c r="T2285" t="str">
        <f t="shared" si="143"/>
        <v>rock</v>
      </c>
      <c r="U2285">
        <f>YEAR(Table1[[#This Row],[Date Created Conversion]])</f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1">
        <f>(((J2286/60)/60)/24)+DATE(1970,1,1)+(-5/24)</f>
        <v>40585.588483796295</v>
      </c>
      <c r="L2286" s="11">
        <f>(((I2286/60)/60)/24)+DATE(1970,1,1)+(-5/24)</f>
        <v>40613.958333333328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0"/>
        <v>1.0622116666666668</v>
      </c>
      <c r="R2286" s="6">
        <f t="shared" si="141"/>
        <v>108.02152542372882</v>
      </c>
      <c r="S2286" s="7" t="str">
        <f t="shared" si="142"/>
        <v>music</v>
      </c>
      <c r="T2286" t="str">
        <f t="shared" si="143"/>
        <v>rock</v>
      </c>
      <c r="U2286">
        <f>YEAR(Table1[[#This Row],[Date Created Conversion]])</f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1">
        <f>(((J2287/60)/60)/24)+DATE(1970,1,1)+(-5/24)</f>
        <v>41058.977349537032</v>
      </c>
      <c r="L2287" s="11">
        <f>(((I2287/60)/60)/24)+DATE(1970,1,1)+(-5/24)</f>
        <v>41088.977349537032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0"/>
        <v>1.2136666666666667</v>
      </c>
      <c r="R2287" s="6">
        <f t="shared" si="141"/>
        <v>46.088607594936711</v>
      </c>
      <c r="S2287" s="7" t="str">
        <f t="shared" si="142"/>
        <v>music</v>
      </c>
      <c r="T2287" t="str">
        <f t="shared" si="143"/>
        <v>rock</v>
      </c>
      <c r="U2287">
        <f>YEAR(Table1[[#This Row],[Date Created Conversion]])</f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1">
        <f>(((J2288/60)/60)/24)+DATE(1970,1,1)+(-5/24)</f>
        <v>41494.755254629628</v>
      </c>
      <c r="L2288" s="11">
        <f>(((I2288/60)/60)/24)+DATE(1970,1,1)+(-5/24)</f>
        <v>41522.957638888889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0"/>
        <v>1.0006666666666666</v>
      </c>
      <c r="R2288" s="6">
        <f t="shared" si="141"/>
        <v>107.21428571428571</v>
      </c>
      <c r="S2288" s="7" t="str">
        <f t="shared" si="142"/>
        <v>music</v>
      </c>
      <c r="T2288" t="str">
        <f t="shared" si="143"/>
        <v>rock</v>
      </c>
      <c r="U2288">
        <f>YEAR(Table1[[#This Row],[Date Created Conversion]])</f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1">
        <f>(((J2289/60)/60)/24)+DATE(1970,1,1)+(-5/24)</f>
        <v>41792.459027777775</v>
      </c>
      <c r="L2289" s="11">
        <f>(((I2289/60)/60)/24)+DATE(1970,1,1)+(-5/24)</f>
        <v>41813.459027777775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0"/>
        <v>1.1997755555555556</v>
      </c>
      <c r="R2289" s="6">
        <f t="shared" si="141"/>
        <v>50.9338679245283</v>
      </c>
      <c r="S2289" s="7" t="str">
        <f t="shared" si="142"/>
        <v>music</v>
      </c>
      <c r="T2289" t="str">
        <f t="shared" si="143"/>
        <v>rock</v>
      </c>
      <c r="U2289">
        <f>YEAR(Table1[[#This Row],[Date Created Conversion]])</f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1">
        <f>(((J2290/60)/60)/24)+DATE(1970,1,1)+(-5/24)</f>
        <v>41067.619085648148</v>
      </c>
      <c r="L2290" s="11">
        <f>(((I2290/60)/60)/24)+DATE(1970,1,1)+(-5/24)</f>
        <v>41086.541666666664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0"/>
        <v>1.0009999999999999</v>
      </c>
      <c r="R2290" s="6">
        <f t="shared" si="141"/>
        <v>40.04</v>
      </c>
      <c r="S2290" s="7" t="str">
        <f t="shared" si="142"/>
        <v>music</v>
      </c>
      <c r="T2290" t="str">
        <f t="shared" si="143"/>
        <v>rock</v>
      </c>
      <c r="U2290">
        <f>YEAR(Table1[[#This Row],[Date Created Conversion]])</f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1">
        <f>(((J2291/60)/60)/24)+DATE(1970,1,1)+(-5/24)</f>
        <v>41571.790046296293</v>
      </c>
      <c r="L2291" s="11">
        <f>(((I2291/60)/60)/24)+DATE(1970,1,1)+(-5/24)</f>
        <v>41614.765277777777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0"/>
        <v>1.0740000000000001</v>
      </c>
      <c r="R2291" s="6">
        <f t="shared" si="141"/>
        <v>64.44</v>
      </c>
      <c r="S2291" s="7" t="str">
        <f t="shared" si="142"/>
        <v>music</v>
      </c>
      <c r="T2291" t="str">
        <f t="shared" si="143"/>
        <v>rock</v>
      </c>
      <c r="U2291">
        <f>YEAR(Table1[[#This Row],[Date Created Conversion]])</f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1">
        <f>(((J2292/60)/60)/24)+DATE(1970,1,1)+(-5/24)</f>
        <v>40070.045486111107</v>
      </c>
      <c r="L2292" s="11">
        <f>(((I2292/60)/60)/24)+DATE(1970,1,1)+(-5/24)</f>
        <v>40148.5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0"/>
        <v>1.0406666666666666</v>
      </c>
      <c r="R2292" s="6">
        <f t="shared" si="141"/>
        <v>53.827586206896555</v>
      </c>
      <c r="S2292" s="7" t="str">
        <f t="shared" si="142"/>
        <v>music</v>
      </c>
      <c r="T2292" t="str">
        <f t="shared" si="143"/>
        <v>rock</v>
      </c>
      <c r="U2292">
        <f>YEAR(Table1[[#This Row],[Date Created Conversion]])</f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1">
        <f>(((J2293/60)/60)/24)+DATE(1970,1,1)+(-5/24)</f>
        <v>40987.768726851849</v>
      </c>
      <c r="L2293" s="11">
        <f>(((I2293/60)/60)/24)+DATE(1970,1,1)+(-5/24)</f>
        <v>41021.958333333328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0"/>
        <v>1.728</v>
      </c>
      <c r="R2293" s="6">
        <f t="shared" si="141"/>
        <v>100.46511627906976</v>
      </c>
      <c r="S2293" s="7" t="str">
        <f t="shared" si="142"/>
        <v>music</v>
      </c>
      <c r="T2293" t="str">
        <f t="shared" si="143"/>
        <v>rock</v>
      </c>
      <c r="U2293">
        <f>YEAR(Table1[[#This Row],[Date Created Conversion]])</f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1">
        <f>(((J2294/60)/60)/24)+DATE(1970,1,1)+(-5/24)</f>
        <v>40987.489305555551</v>
      </c>
      <c r="L2294" s="11">
        <f>(((I2294/60)/60)/24)+DATE(1970,1,1)+(-5/24)</f>
        <v>41017.489305555551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0"/>
        <v>1.072505</v>
      </c>
      <c r="R2294" s="6">
        <f t="shared" si="141"/>
        <v>46.630652173913049</v>
      </c>
      <c r="S2294" s="7" t="str">
        <f t="shared" si="142"/>
        <v>music</v>
      </c>
      <c r="T2294" t="str">
        <f t="shared" si="143"/>
        <v>rock</v>
      </c>
      <c r="U2294">
        <f>YEAR(Table1[[#This Row],[Date Created Conversion]])</f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1">
        <f>(((J2295/60)/60)/24)+DATE(1970,1,1)+(-5/24)</f>
        <v>41151.499988425923</v>
      </c>
      <c r="L2295" s="11">
        <f>(((I2295/60)/60)/24)+DATE(1970,1,1)+(-5/24)</f>
        <v>41176.957638888889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0"/>
        <v>1.0823529411764705</v>
      </c>
      <c r="R2295" s="6">
        <f t="shared" si="141"/>
        <v>34.074074074074076</v>
      </c>
      <c r="S2295" s="7" t="str">
        <f t="shared" si="142"/>
        <v>music</v>
      </c>
      <c r="T2295" t="str">
        <f t="shared" si="143"/>
        <v>rock</v>
      </c>
      <c r="U2295">
        <f>YEAR(Table1[[#This Row],[Date Created Conversion]])</f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1">
        <f>(((J2296/60)/60)/24)+DATE(1970,1,1)+(-5/24)</f>
        <v>41264.514814814815</v>
      </c>
      <c r="L2296" s="11">
        <f>(((I2296/60)/60)/24)+DATE(1970,1,1)+(-5/24)</f>
        <v>41294.514814814815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0"/>
        <v>1.4608079999999999</v>
      </c>
      <c r="R2296" s="6">
        <f t="shared" si="141"/>
        <v>65.214642857142863</v>
      </c>
      <c r="S2296" s="7" t="str">
        <f t="shared" si="142"/>
        <v>music</v>
      </c>
      <c r="T2296" t="str">
        <f t="shared" si="143"/>
        <v>rock</v>
      </c>
      <c r="U2296">
        <f>YEAR(Table1[[#This Row],[Date Created Conversion]])</f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1">
        <f>(((J2297/60)/60)/24)+DATE(1970,1,1)+(-5/24)</f>
        <v>41270.746018518512</v>
      </c>
      <c r="L2297" s="11">
        <f>(((I2297/60)/60)/24)+DATE(1970,1,1)+(-5/24)</f>
        <v>41300.746018518512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0"/>
        <v>1.2524999999999999</v>
      </c>
      <c r="R2297" s="6">
        <f t="shared" si="141"/>
        <v>44.205882352941174</v>
      </c>
      <c r="S2297" s="7" t="str">
        <f t="shared" si="142"/>
        <v>music</v>
      </c>
      <c r="T2297" t="str">
        <f t="shared" si="143"/>
        <v>rock</v>
      </c>
      <c r="U2297">
        <f>YEAR(Table1[[#This Row],[Date Created Conversion]])</f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1">
        <f>(((J2298/60)/60)/24)+DATE(1970,1,1)+(-5/24)</f>
        <v>40927.52344907407</v>
      </c>
      <c r="L2298" s="11">
        <f>(((I2298/60)/60)/24)+DATE(1970,1,1)+(-5/24)</f>
        <v>40962.52344907407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0"/>
        <v>1.4907142857142857</v>
      </c>
      <c r="R2298" s="6">
        <f t="shared" si="141"/>
        <v>71.965517241379317</v>
      </c>
      <c r="S2298" s="7" t="str">
        <f t="shared" si="142"/>
        <v>music</v>
      </c>
      <c r="T2298" t="str">
        <f t="shared" si="143"/>
        <v>rock</v>
      </c>
      <c r="U2298">
        <f>YEAR(Table1[[#This Row],[Date Created Conversion]])</f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1">
        <f>(((J2299/60)/60)/24)+DATE(1970,1,1)+(-5/24)</f>
        <v>40947.83390046296</v>
      </c>
      <c r="L2299" s="11">
        <f>(((I2299/60)/60)/24)+DATE(1970,1,1)+(-5/24)</f>
        <v>40981.957638888889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0"/>
        <v>1.006</v>
      </c>
      <c r="R2299" s="6">
        <f t="shared" si="141"/>
        <v>52.94736842105263</v>
      </c>
      <c r="S2299" s="7" t="str">
        <f t="shared" si="142"/>
        <v>music</v>
      </c>
      <c r="T2299" t="str">
        <f t="shared" si="143"/>
        <v>rock</v>
      </c>
      <c r="U2299">
        <f>YEAR(Table1[[#This Row],[Date Created Conversion]])</f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1">
        <f>(((J2300/60)/60)/24)+DATE(1970,1,1)+(-5/24)</f>
        <v>41694.632326388884</v>
      </c>
      <c r="L2300" s="11">
        <f>(((I2300/60)/60)/24)+DATE(1970,1,1)+(-5/24)</f>
        <v>41724.59065972222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0"/>
        <v>1.0507333333333333</v>
      </c>
      <c r="R2300" s="6">
        <f t="shared" si="141"/>
        <v>109.45138888888889</v>
      </c>
      <c r="S2300" s="7" t="str">
        <f t="shared" si="142"/>
        <v>music</v>
      </c>
      <c r="T2300" t="str">
        <f t="shared" si="143"/>
        <v>rock</v>
      </c>
      <c r="U2300">
        <f>YEAR(Table1[[#This Row],[Date Created Conversion]])</f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1">
        <f>(((J2301/60)/60)/24)+DATE(1970,1,1)+(-5/24)</f>
        <v>40564.824178240735</v>
      </c>
      <c r="L2301" s="11">
        <f>(((I2301/60)/60)/24)+DATE(1970,1,1)+(-5/24)</f>
        <v>40579.824178240735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0"/>
        <v>3.5016666666666665</v>
      </c>
      <c r="R2301" s="6">
        <f t="shared" si="141"/>
        <v>75.035714285714292</v>
      </c>
      <c r="S2301" s="7" t="str">
        <f t="shared" si="142"/>
        <v>music</v>
      </c>
      <c r="T2301" t="str">
        <f t="shared" si="143"/>
        <v>rock</v>
      </c>
      <c r="U2301">
        <f>YEAR(Table1[[#This Row],[Date Created Conversion]])</f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1">
        <f>(((J2302/60)/60)/24)+DATE(1970,1,1)+(-5/24)</f>
        <v>41074.518703703703</v>
      </c>
      <c r="L2302" s="11">
        <f>(((I2302/60)/60)/24)+DATE(1970,1,1)+(-5/24)</f>
        <v>41088.518703703703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0"/>
        <v>1.0125</v>
      </c>
      <c r="R2302" s="6">
        <f t="shared" si="141"/>
        <v>115.71428571428571</v>
      </c>
      <c r="S2302" s="7" t="str">
        <f t="shared" si="142"/>
        <v>music</v>
      </c>
      <c r="T2302" t="str">
        <f t="shared" si="143"/>
        <v>rock</v>
      </c>
      <c r="U2302">
        <f>YEAR(Table1[[#This Row],[Date Created Conversion]])</f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1">
        <f>(((J2303/60)/60)/24)+DATE(1970,1,1)+(-5/24)</f>
        <v>41415.938611111109</v>
      </c>
      <c r="L2303" s="11">
        <f>(((I2303/60)/60)/24)+DATE(1970,1,1)+(-5/24)</f>
        <v>41445.938611111109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0"/>
        <v>1.336044</v>
      </c>
      <c r="R2303" s="6">
        <f t="shared" si="141"/>
        <v>31.659810426540286</v>
      </c>
      <c r="S2303" s="7" t="str">
        <f t="shared" si="142"/>
        <v>music</v>
      </c>
      <c r="T2303" t="str">
        <f t="shared" si="143"/>
        <v>indie rock</v>
      </c>
      <c r="U2303">
        <f>YEAR(Table1[[#This Row],[Date Created Conversion]])</f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1">
        <f>(((J2304/60)/60)/24)+DATE(1970,1,1)+(-5/24)</f>
        <v>41605.660115740735</v>
      </c>
      <c r="L2304" s="11">
        <f>(((I2304/60)/60)/24)+DATE(1970,1,1)+(-5/24)</f>
        <v>41639.083333333328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0"/>
        <v>1.7065217391304348</v>
      </c>
      <c r="R2304" s="6">
        <f t="shared" si="141"/>
        <v>46.176470588235297</v>
      </c>
      <c r="S2304" s="7" t="str">
        <f t="shared" si="142"/>
        <v>music</v>
      </c>
      <c r="T2304" t="str">
        <f t="shared" si="143"/>
        <v>indie rock</v>
      </c>
      <c r="U2304">
        <f>YEAR(Table1[[#This Row],[Date Created Conversion]])</f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1">
        <f>(((J2305/60)/60)/24)+DATE(1970,1,1)+(-5/24)</f>
        <v>40849.902731481481</v>
      </c>
      <c r="L2305" s="11">
        <f>(((I2305/60)/60)/24)+DATE(1970,1,1)+(-5/24)</f>
        <v>40889.944398148145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0"/>
        <v>1.0935829457364341</v>
      </c>
      <c r="R2305" s="6">
        <f t="shared" si="141"/>
        <v>68.481650485436887</v>
      </c>
      <c r="S2305" s="7" t="str">
        <f t="shared" si="142"/>
        <v>music</v>
      </c>
      <c r="T2305" t="str">
        <f t="shared" si="143"/>
        <v>indie rock</v>
      </c>
      <c r="U2305">
        <f>YEAR(Table1[[#This Row],[Date Created Conversion]])</f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1">
        <f>(((J2306/60)/60)/24)+DATE(1970,1,1)+(-5/24)</f>
        <v>40502.607534722221</v>
      </c>
      <c r="L2306" s="11">
        <f>(((I2306/60)/60)/24)+DATE(1970,1,1)+(-5/24)</f>
        <v>40543.999305555553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140"/>
        <v>1.0070033333333335</v>
      </c>
      <c r="R2306" s="6">
        <f t="shared" si="141"/>
        <v>53.469203539823013</v>
      </c>
      <c r="S2306" s="7" t="str">
        <f t="shared" si="142"/>
        <v>music</v>
      </c>
      <c r="T2306" t="str">
        <f t="shared" si="143"/>
        <v>indie rock</v>
      </c>
      <c r="U2306">
        <f>YEAR(Table1[[#This Row],[Date Created Conversion]])</f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1">
        <f>(((J2307/60)/60)/24)+DATE(1970,1,1)+(-5/24)</f>
        <v>41834.486944444441</v>
      </c>
      <c r="L2307" s="11">
        <f>(((I2307/60)/60)/24)+DATE(1970,1,1)+(-5/24)</f>
        <v>41859.541666666664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144">E2307/D2307</f>
        <v>1.0122777777777778</v>
      </c>
      <c r="R2307" s="6">
        <f t="shared" ref="R2307:R2370" si="145">E2307/N2307</f>
        <v>109.10778443113773</v>
      </c>
      <c r="S2307" s="7" t="str">
        <f t="shared" ref="S2307:S2370" si="146">LEFT(P2307, SEARCH("/",P2307,1)-1)</f>
        <v>music</v>
      </c>
      <c r="T2307" t="str">
        <f t="shared" ref="T2307:T2370" si="147">RIGHT(P2307,LEN(P2307)-SEARCH("/",P2307,1))</f>
        <v>indie rock</v>
      </c>
      <c r="U2307">
        <f>YEAR(Table1[[#This Row],[Date Created Conversion]])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1">
        <f>(((J2308/60)/60)/24)+DATE(1970,1,1)+(-5/24)</f>
        <v>40947.959826388884</v>
      </c>
      <c r="L2308" s="11">
        <f>(((I2308/60)/60)/24)+DATE(1970,1,1)+(-5/24)</f>
        <v>40977.959826388884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4"/>
        <v>1.0675857142857144</v>
      </c>
      <c r="R2308" s="6">
        <f t="shared" si="145"/>
        <v>51.185616438356163</v>
      </c>
      <c r="S2308" s="7" t="str">
        <f t="shared" si="146"/>
        <v>music</v>
      </c>
      <c r="T2308" t="str">
        <f t="shared" si="147"/>
        <v>indie rock</v>
      </c>
      <c r="U2308">
        <f>YEAR(Table1[[#This Row],[Date Created Conversion]])</f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1">
        <f>(((J2309/60)/60)/24)+DATE(1970,1,1)+(-5/24)</f>
        <v>41004.594131944439</v>
      </c>
      <c r="L2309" s="11">
        <f>(((I2309/60)/60)/24)+DATE(1970,1,1)+(-5/24)</f>
        <v>41034.59407407407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4"/>
        <v>1.0665777537961894</v>
      </c>
      <c r="R2309" s="6">
        <f t="shared" si="145"/>
        <v>27.936800000000002</v>
      </c>
      <c r="S2309" s="7" t="str">
        <f t="shared" si="146"/>
        <v>music</v>
      </c>
      <c r="T2309" t="str">
        <f t="shared" si="147"/>
        <v>indie rock</v>
      </c>
      <c r="U2309">
        <f>YEAR(Table1[[#This Row],[Date Created Conversion]])</f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1">
        <f>(((J2310/60)/60)/24)+DATE(1970,1,1)+(-5/24)</f>
        <v>41851.754583333335</v>
      </c>
      <c r="L2310" s="11">
        <f>(((I2310/60)/60)/24)+DATE(1970,1,1)+(-5/24)</f>
        <v>41879.833333333328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4"/>
        <v>1.0130622</v>
      </c>
      <c r="R2310" s="6">
        <f t="shared" si="145"/>
        <v>82.496921824104234</v>
      </c>
      <c r="S2310" s="7" t="str">
        <f t="shared" si="146"/>
        <v>music</v>
      </c>
      <c r="T2310" t="str">
        <f t="shared" si="147"/>
        <v>indie rock</v>
      </c>
      <c r="U2310">
        <f>YEAR(Table1[[#This Row],[Date Created Conversion]])</f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1">
        <f>(((J2311/60)/60)/24)+DATE(1970,1,1)+(-5/24)</f>
        <v>41307.779363425921</v>
      </c>
      <c r="L2311" s="11">
        <f>(((I2311/60)/60)/24)+DATE(1970,1,1)+(-5/24)</f>
        <v>41342.779363425921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4"/>
        <v>1.0667450000000001</v>
      </c>
      <c r="R2311" s="6">
        <f t="shared" si="145"/>
        <v>59.817476635514019</v>
      </c>
      <c r="S2311" s="7" t="str">
        <f t="shared" si="146"/>
        <v>music</v>
      </c>
      <c r="T2311" t="str">
        <f t="shared" si="147"/>
        <v>indie rock</v>
      </c>
      <c r="U2311">
        <f>YEAR(Table1[[#This Row],[Date Created Conversion]])</f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1">
        <f>(((J2312/60)/60)/24)+DATE(1970,1,1)+(-5/24)</f>
        <v>41324.585821759254</v>
      </c>
      <c r="L2312" s="11">
        <f>(((I2312/60)/60)/24)+DATE(1970,1,1)+(-5/24)</f>
        <v>41354.54415509259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4"/>
        <v>4.288397837837838</v>
      </c>
      <c r="R2312" s="6">
        <f t="shared" si="145"/>
        <v>64.816470588235291</v>
      </c>
      <c r="S2312" s="7" t="str">
        <f t="shared" si="146"/>
        <v>music</v>
      </c>
      <c r="T2312" t="str">
        <f t="shared" si="147"/>
        <v>indie rock</v>
      </c>
      <c r="U2312">
        <f>YEAR(Table1[[#This Row],[Date Created Conversion]])</f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1">
        <f>(((J2313/60)/60)/24)+DATE(1970,1,1)+(-5/24)</f>
        <v>41735.796168981477</v>
      </c>
      <c r="L2313" s="11">
        <f>(((I2313/60)/60)/24)+DATE(1970,1,1)+(-5/24)</f>
        <v>41765.796168981477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4"/>
        <v>1.0411111111111111</v>
      </c>
      <c r="R2313" s="6">
        <f t="shared" si="145"/>
        <v>90.09615384615384</v>
      </c>
      <c r="S2313" s="7" t="str">
        <f t="shared" si="146"/>
        <v>music</v>
      </c>
      <c r="T2313" t="str">
        <f t="shared" si="147"/>
        <v>indie rock</v>
      </c>
      <c r="U2313">
        <f>YEAR(Table1[[#This Row],[Date Created Conversion]])</f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1">
        <f>(((J2314/60)/60)/24)+DATE(1970,1,1)+(-5/24)</f>
        <v>41716.424513888887</v>
      </c>
      <c r="L2314" s="11">
        <f>(((I2314/60)/60)/24)+DATE(1970,1,1)+(-5/24)</f>
        <v>41747.75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144"/>
        <v>1.0786666666666667</v>
      </c>
      <c r="R2314" s="6">
        <f t="shared" si="145"/>
        <v>40.962025316455694</v>
      </c>
      <c r="S2314" s="7" t="str">
        <f t="shared" si="146"/>
        <v>music</v>
      </c>
      <c r="T2314" t="str">
        <f t="shared" si="147"/>
        <v>indie rock</v>
      </c>
      <c r="U2314">
        <f>YEAR(Table1[[#This Row],[Date Created Conversion]])</f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1">
        <f>(((J2315/60)/60)/24)+DATE(1970,1,1)+(-5/24)</f>
        <v>41002.750300925924</v>
      </c>
      <c r="L2315" s="11">
        <f>(((I2315/60)/60)/24)+DATE(1970,1,1)+(-5/24)</f>
        <v>41032.750300925924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4"/>
        <v>1.7584040000000001</v>
      </c>
      <c r="R2315" s="6">
        <f t="shared" si="145"/>
        <v>56.000127388535034</v>
      </c>
      <c r="S2315" s="7" t="str">
        <f t="shared" si="146"/>
        <v>music</v>
      </c>
      <c r="T2315" t="str">
        <f t="shared" si="147"/>
        <v>indie rock</v>
      </c>
      <c r="U2315">
        <f>YEAR(Table1[[#This Row],[Date Created Conversion]])</f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1">
        <f>(((J2316/60)/60)/24)+DATE(1970,1,1)+(-5/24)</f>
        <v>41037.343252314815</v>
      </c>
      <c r="L2316" s="11">
        <f>(((I2316/60)/60)/24)+DATE(1970,1,1)+(-5/24)</f>
        <v>41067.343252314815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4"/>
        <v>1.5697000000000001</v>
      </c>
      <c r="R2316" s="6">
        <f t="shared" si="145"/>
        <v>37.672800000000002</v>
      </c>
      <c r="S2316" s="7" t="str">
        <f t="shared" si="146"/>
        <v>music</v>
      </c>
      <c r="T2316" t="str">
        <f t="shared" si="147"/>
        <v>indie rock</v>
      </c>
      <c r="U2316">
        <f>YEAR(Table1[[#This Row],[Date Created Conversion]])</f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1">
        <f>(((J2317/60)/60)/24)+DATE(1970,1,1)+(-5/24)</f>
        <v>41004.517858796295</v>
      </c>
      <c r="L2317" s="11">
        <f>(((I2317/60)/60)/24)+DATE(1970,1,1)+(-5/24)</f>
        <v>41034.517858796295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4"/>
        <v>1.026</v>
      </c>
      <c r="R2317" s="6">
        <f t="shared" si="145"/>
        <v>40.078125</v>
      </c>
      <c r="S2317" s="7" t="str">
        <f t="shared" si="146"/>
        <v>music</v>
      </c>
      <c r="T2317" t="str">
        <f t="shared" si="147"/>
        <v>indie rock</v>
      </c>
      <c r="U2317">
        <f>YEAR(Table1[[#This Row],[Date Created Conversion]])</f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1">
        <f>(((J2318/60)/60)/24)+DATE(1970,1,1)+(-5/24)</f>
        <v>40079.516782407409</v>
      </c>
      <c r="L2318" s="11">
        <f>(((I2318/60)/60)/24)+DATE(1970,1,1)+(-5/24)</f>
        <v>40156.558333333334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4"/>
        <v>1.0404266666666666</v>
      </c>
      <c r="R2318" s="6">
        <f t="shared" si="145"/>
        <v>78.031999999999996</v>
      </c>
      <c r="S2318" s="7" t="str">
        <f t="shared" si="146"/>
        <v>music</v>
      </c>
      <c r="T2318" t="str">
        <f t="shared" si="147"/>
        <v>indie rock</v>
      </c>
      <c r="U2318">
        <f>YEAR(Table1[[#This Row],[Date Created Conversion]])</f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1">
        <f>(((J2319/60)/60)/24)+DATE(1970,1,1)+(-5/24)</f>
        <v>40192.33390046296</v>
      </c>
      <c r="L2319" s="11">
        <f>(((I2319/60)/60)/24)+DATE(1970,1,1)+(-5/24)</f>
        <v>40224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4"/>
        <v>1.04</v>
      </c>
      <c r="R2319" s="6">
        <f t="shared" si="145"/>
        <v>18.90909090909091</v>
      </c>
      <c r="S2319" s="7" t="str">
        <f t="shared" si="146"/>
        <v>music</v>
      </c>
      <c r="T2319" t="str">
        <f t="shared" si="147"/>
        <v>indie rock</v>
      </c>
      <c r="U2319">
        <f>YEAR(Table1[[#This Row],[Date Created Conversion]])</f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1">
        <f>(((J2320/60)/60)/24)+DATE(1970,1,1)+(-5/24)</f>
        <v>40050.435347222221</v>
      </c>
      <c r="L2320" s="11">
        <f>(((I2320/60)/60)/24)+DATE(1970,1,1)+(-5/24)</f>
        <v>40081.957638888889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4"/>
        <v>1.2105999999999999</v>
      </c>
      <c r="R2320" s="6">
        <f t="shared" si="145"/>
        <v>37.134969325153371</v>
      </c>
      <c r="S2320" s="7" t="str">
        <f t="shared" si="146"/>
        <v>music</v>
      </c>
      <c r="T2320" t="str">
        <f t="shared" si="147"/>
        <v>indie rock</v>
      </c>
      <c r="U2320">
        <f>YEAR(Table1[[#This Row],[Date Created Conversion]])</f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1">
        <f>(((J2321/60)/60)/24)+DATE(1970,1,1)+(-5/24)</f>
        <v>41592.873668981476</v>
      </c>
      <c r="L2321" s="11">
        <f>(((I2321/60)/60)/24)+DATE(1970,1,1)+(-5/24)</f>
        <v>41622.873668981476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4"/>
        <v>1.077</v>
      </c>
      <c r="R2321" s="6">
        <f t="shared" si="145"/>
        <v>41.961038961038959</v>
      </c>
      <c r="S2321" s="7" t="str">
        <f t="shared" si="146"/>
        <v>music</v>
      </c>
      <c r="T2321" t="str">
        <f t="shared" si="147"/>
        <v>indie rock</v>
      </c>
      <c r="U2321">
        <f>YEAR(Table1[[#This Row],[Date Created Conversion]])</f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1">
        <f>(((J2322/60)/60)/24)+DATE(1970,1,1)+(-5/24)</f>
        <v>41696.608796296292</v>
      </c>
      <c r="L2322" s="11">
        <f>(((I2322/60)/60)/24)+DATE(1970,1,1)+(-5/24)</f>
        <v>41731.567129629628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4"/>
        <v>1.0866</v>
      </c>
      <c r="R2322" s="6">
        <f t="shared" si="145"/>
        <v>61.044943820224717</v>
      </c>
      <c r="S2322" s="7" t="str">
        <f t="shared" si="146"/>
        <v>music</v>
      </c>
      <c r="T2322" t="str">
        <f t="shared" si="147"/>
        <v>indie rock</v>
      </c>
      <c r="U2322">
        <f>YEAR(Table1[[#This Row],[Date Created Conversion]])</f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1">
        <f>(((J2323/60)/60)/24)+DATE(1970,1,1)+(-5/24)</f>
        <v>42799.052094907405</v>
      </c>
      <c r="L2323" s="11">
        <f>(((I2323/60)/60)/24)+DATE(1970,1,1)+(-5/24)</f>
        <v>42829.010428240734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4"/>
        <v>0.39120962394619685</v>
      </c>
      <c r="R2323" s="6">
        <f t="shared" si="145"/>
        <v>64.53125</v>
      </c>
      <c r="S2323" s="7" t="str">
        <f t="shared" si="146"/>
        <v>food</v>
      </c>
      <c r="T2323" t="str">
        <f t="shared" si="147"/>
        <v>small batch</v>
      </c>
      <c r="U2323">
        <f>YEAR(Table1[[#This Row],[Date Created Conversion]])</f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1">
        <f>(((J2324/60)/60)/24)+DATE(1970,1,1)+(-5/24)</f>
        <v>42804.687141203707</v>
      </c>
      <c r="L2324" s="11">
        <f>(((I2324/60)/60)/24)+DATE(1970,1,1)+(-5/24)</f>
        <v>42834.645474537036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4"/>
        <v>3.1481481481481478E-2</v>
      </c>
      <c r="R2324" s="6">
        <f t="shared" si="145"/>
        <v>21.25</v>
      </c>
      <c r="S2324" s="7" t="str">
        <f t="shared" si="146"/>
        <v>food</v>
      </c>
      <c r="T2324" t="str">
        <f t="shared" si="147"/>
        <v>small batch</v>
      </c>
      <c r="U2324">
        <f>YEAR(Table1[[#This Row],[Date Created Conversion]])</f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1">
        <f>(((J2325/60)/60)/24)+DATE(1970,1,1)+(-5/24)</f>
        <v>42807.54684027777</v>
      </c>
      <c r="L2325" s="11">
        <f>(((I2325/60)/60)/24)+DATE(1970,1,1)+(-5/24)</f>
        <v>42814.54684027777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4"/>
        <v>0.48</v>
      </c>
      <c r="R2325" s="6">
        <f t="shared" si="145"/>
        <v>30</v>
      </c>
      <c r="S2325" s="7" t="str">
        <f t="shared" si="146"/>
        <v>food</v>
      </c>
      <c r="T2325" t="str">
        <f t="shared" si="147"/>
        <v>small batch</v>
      </c>
      <c r="U2325">
        <f>YEAR(Table1[[#This Row],[Date Created Conversion]])</f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1">
        <f>(((J2326/60)/60)/24)+DATE(1970,1,1)+(-5/24)</f>
        <v>42790.67690972222</v>
      </c>
      <c r="L2326" s="11">
        <f>(((I2326/60)/60)/24)+DATE(1970,1,1)+(-5/24)</f>
        <v>42820.635243055549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4"/>
        <v>0.20733333333333334</v>
      </c>
      <c r="R2326" s="6">
        <f t="shared" si="145"/>
        <v>25.491803278688526</v>
      </c>
      <c r="S2326" s="7" t="str">
        <f t="shared" si="146"/>
        <v>food</v>
      </c>
      <c r="T2326" t="str">
        <f t="shared" si="147"/>
        <v>small batch</v>
      </c>
      <c r="U2326">
        <f>YEAR(Table1[[#This Row],[Date Created Conversion]])</f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1">
        <f>(((J2327/60)/60)/24)+DATE(1970,1,1)+(-5/24)</f>
        <v>42793.814016203702</v>
      </c>
      <c r="L2327" s="11">
        <f>(((I2327/60)/60)/24)+DATE(1970,1,1)+(-5/24)</f>
        <v>42823.772349537037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4"/>
        <v>0.08</v>
      </c>
      <c r="R2327" s="6">
        <f t="shared" si="145"/>
        <v>11.428571428571429</v>
      </c>
      <c r="S2327" s="7" t="str">
        <f t="shared" si="146"/>
        <v>food</v>
      </c>
      <c r="T2327" t="str">
        <f t="shared" si="147"/>
        <v>small batch</v>
      </c>
      <c r="U2327">
        <f>YEAR(Table1[[#This Row],[Date Created Conversion]])</f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1">
        <f>(((J2328/60)/60)/24)+DATE(1970,1,1)+(-5/24)</f>
        <v>42803.825787037036</v>
      </c>
      <c r="L2328" s="11">
        <f>(((I2328/60)/60)/24)+DATE(1970,1,1)+(-5/24)</f>
        <v>42855.499999999993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4"/>
        <v>7.1999999999999998E-3</v>
      </c>
      <c r="R2328" s="6">
        <f t="shared" si="145"/>
        <v>108</v>
      </c>
      <c r="S2328" s="7" t="str">
        <f t="shared" si="146"/>
        <v>food</v>
      </c>
      <c r="T2328" t="str">
        <f t="shared" si="147"/>
        <v>small batch</v>
      </c>
      <c r="U2328">
        <f>YEAR(Table1[[#This Row],[Date Created Conversion]])</f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1">
        <f>(((J2329/60)/60)/24)+DATE(1970,1,1)+(-5/24)</f>
        <v>41842.708796296298</v>
      </c>
      <c r="L2329" s="11">
        <f>(((I2329/60)/60)/24)+DATE(1970,1,1)+(-5/24)</f>
        <v>41877.708796296298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4"/>
        <v>5.2609431428571432</v>
      </c>
      <c r="R2329" s="6">
        <f t="shared" si="145"/>
        <v>54.883162444113267</v>
      </c>
      <c r="S2329" s="7" t="str">
        <f t="shared" si="146"/>
        <v>food</v>
      </c>
      <c r="T2329" t="str">
        <f t="shared" si="147"/>
        <v>small batch</v>
      </c>
      <c r="U2329">
        <f>YEAR(Table1[[#This Row],[Date Created Conversion]])</f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1">
        <f>(((J2330/60)/60)/24)+DATE(1970,1,1)+(-5/24)</f>
        <v>42139.573344907411</v>
      </c>
      <c r="L2330" s="11">
        <f>(((I2330/60)/60)/24)+DATE(1970,1,1)+(-5/24)</f>
        <v>42169.573344907411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4"/>
        <v>2.5445000000000002</v>
      </c>
      <c r="R2330" s="6">
        <f t="shared" si="145"/>
        <v>47.383612662942269</v>
      </c>
      <c r="S2330" s="7" t="str">
        <f t="shared" si="146"/>
        <v>food</v>
      </c>
      <c r="T2330" t="str">
        <f t="shared" si="147"/>
        <v>small batch</v>
      </c>
      <c r="U2330">
        <f>YEAR(Table1[[#This Row],[Date Created Conversion]])</f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1">
        <f>(((J2331/60)/60)/24)+DATE(1970,1,1)+(-5/24)</f>
        <v>41807.416041666664</v>
      </c>
      <c r="L2331" s="11">
        <f>(((I2331/60)/60)/24)+DATE(1970,1,1)+(-5/24)</f>
        <v>41837.416041666664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4"/>
        <v>1.0591999999999999</v>
      </c>
      <c r="R2331" s="6">
        <f t="shared" si="145"/>
        <v>211.84</v>
      </c>
      <c r="S2331" s="7" t="str">
        <f t="shared" si="146"/>
        <v>food</v>
      </c>
      <c r="T2331" t="str">
        <f t="shared" si="147"/>
        <v>small batch</v>
      </c>
      <c r="U2331">
        <f>YEAR(Table1[[#This Row],[Date Created Conversion]])</f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1">
        <f>(((J2332/60)/60)/24)+DATE(1970,1,1)+(-5/24)</f>
        <v>42332.691469907404</v>
      </c>
      <c r="L2332" s="11">
        <f>(((I2332/60)/60)/24)+DATE(1970,1,1)+(-5/24)</f>
        <v>42362.791666666664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4"/>
        <v>1.0242285714285715</v>
      </c>
      <c r="R2332" s="6">
        <f t="shared" si="145"/>
        <v>219.92638036809817</v>
      </c>
      <c r="S2332" s="7" t="str">
        <f t="shared" si="146"/>
        <v>food</v>
      </c>
      <c r="T2332" t="str">
        <f t="shared" si="147"/>
        <v>small batch</v>
      </c>
      <c r="U2332">
        <f>YEAR(Table1[[#This Row],[Date Created Conversion]])</f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1">
        <f>(((J2333/60)/60)/24)+DATE(1970,1,1)+(-5/24)</f>
        <v>41838.797337962962</v>
      </c>
      <c r="L2333" s="11">
        <f>(((I2333/60)/60)/24)+DATE(1970,1,1)+(-5/24)</f>
        <v>41868.797337962962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4"/>
        <v>1.4431375</v>
      </c>
      <c r="R2333" s="6">
        <f t="shared" si="145"/>
        <v>40.795406360424032</v>
      </c>
      <c r="S2333" s="7" t="str">
        <f t="shared" si="146"/>
        <v>food</v>
      </c>
      <c r="T2333" t="str">
        <f t="shared" si="147"/>
        <v>small batch</v>
      </c>
      <c r="U2333">
        <f>YEAR(Table1[[#This Row],[Date Created Conversion]])</f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1">
        <f>(((J2334/60)/60)/24)+DATE(1970,1,1)+(-5/24)</f>
        <v>42011.419803240737</v>
      </c>
      <c r="L2334" s="11">
        <f>(((I2334/60)/60)/24)+DATE(1970,1,1)+(-5/24)</f>
        <v>42041.419803240737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4"/>
        <v>1.06308</v>
      </c>
      <c r="R2334" s="6">
        <f t="shared" si="145"/>
        <v>75.502840909090907</v>
      </c>
      <c r="S2334" s="7" t="str">
        <f t="shared" si="146"/>
        <v>food</v>
      </c>
      <c r="T2334" t="str">
        <f t="shared" si="147"/>
        <v>small batch</v>
      </c>
      <c r="U2334">
        <f>YEAR(Table1[[#This Row],[Date Created Conversion]])</f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1">
        <f>(((J2335/60)/60)/24)+DATE(1970,1,1)+(-5/24)</f>
        <v>41767.442013888889</v>
      </c>
      <c r="L2335" s="11">
        <f>(((I2335/60)/60)/24)+DATE(1970,1,1)+(-5/24)</f>
        <v>41788.534722222219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4"/>
        <v>2.1216666666666666</v>
      </c>
      <c r="R2335" s="6">
        <f t="shared" si="145"/>
        <v>13.542553191489361</v>
      </c>
      <c r="S2335" s="7" t="str">
        <f t="shared" si="146"/>
        <v>food</v>
      </c>
      <c r="T2335" t="str">
        <f t="shared" si="147"/>
        <v>small batch</v>
      </c>
      <c r="U2335">
        <f>YEAR(Table1[[#This Row],[Date Created Conversion]])</f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1">
        <f>(((J2336/60)/60)/24)+DATE(1970,1,1)+(-5/24)</f>
        <v>41918.461782407401</v>
      </c>
      <c r="L2336" s="11">
        <f>(((I2336/60)/60)/24)+DATE(1970,1,1)+(-5/24)</f>
        <v>41948.523611111108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4"/>
        <v>1.0195000000000001</v>
      </c>
      <c r="R2336" s="6">
        <f t="shared" si="145"/>
        <v>60.865671641791046</v>
      </c>
      <c r="S2336" s="7" t="str">
        <f t="shared" si="146"/>
        <v>food</v>
      </c>
      <c r="T2336" t="str">
        <f t="shared" si="147"/>
        <v>small batch</v>
      </c>
      <c r="U2336">
        <f>YEAR(Table1[[#This Row],[Date Created Conversion]])</f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1">
        <f>(((J2337/60)/60)/24)+DATE(1970,1,1)+(-5/24)</f>
        <v>41771.363923611112</v>
      </c>
      <c r="L2337" s="11">
        <f>(((I2337/60)/60)/24)+DATE(1970,1,1)+(-5/24)</f>
        <v>41801.363923611112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4"/>
        <v>1.0227200000000001</v>
      </c>
      <c r="R2337" s="6">
        <f t="shared" si="145"/>
        <v>115.69230769230769</v>
      </c>
      <c r="S2337" s="7" t="str">
        <f t="shared" si="146"/>
        <v>food</v>
      </c>
      <c r="T2337" t="str">
        <f t="shared" si="147"/>
        <v>small batch</v>
      </c>
      <c r="U2337">
        <f>YEAR(Table1[[#This Row],[Date Created Conversion]])</f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1">
        <f>(((J2338/60)/60)/24)+DATE(1970,1,1)+(-5/24)</f>
        <v>41666.716377314813</v>
      </c>
      <c r="L2338" s="11">
        <f>(((I2338/60)/60)/24)+DATE(1970,1,1)+(-5/24)</f>
        <v>41706.716377314813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4"/>
        <v>5.2073254999999996</v>
      </c>
      <c r="R2338" s="6">
        <f t="shared" si="145"/>
        <v>48.104623556581984</v>
      </c>
      <c r="S2338" s="7" t="str">
        <f t="shared" si="146"/>
        <v>food</v>
      </c>
      <c r="T2338" t="str">
        <f t="shared" si="147"/>
        <v>small batch</v>
      </c>
      <c r="U2338">
        <f>YEAR(Table1[[#This Row],[Date Created Conversion]])</f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1">
        <f>(((J2339/60)/60)/24)+DATE(1970,1,1)+(-5/24)</f>
        <v>41786.432210648149</v>
      </c>
      <c r="L2339" s="11">
        <f>(((I2339/60)/60)/24)+DATE(1970,1,1)+(-5/24)</f>
        <v>41816.432210648149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4"/>
        <v>1.1065833333333333</v>
      </c>
      <c r="R2339" s="6">
        <f t="shared" si="145"/>
        <v>74.184357541899445</v>
      </c>
      <c r="S2339" s="7" t="str">
        <f t="shared" si="146"/>
        <v>food</v>
      </c>
      <c r="T2339" t="str">
        <f t="shared" si="147"/>
        <v>small batch</v>
      </c>
      <c r="U2339">
        <f>YEAR(Table1[[#This Row],[Date Created Conversion]])</f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1">
        <f>(((J2340/60)/60)/24)+DATE(1970,1,1)+(-5/24)</f>
        <v>41789.688472222217</v>
      </c>
      <c r="L2340" s="11">
        <f>(((I2340/60)/60)/24)+DATE(1970,1,1)+(-5/24)</f>
        <v>41819.688472222217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4"/>
        <v>1.0114333333333334</v>
      </c>
      <c r="R2340" s="6">
        <f t="shared" si="145"/>
        <v>123.34552845528455</v>
      </c>
      <c r="S2340" s="7" t="str">
        <f t="shared" si="146"/>
        <v>food</v>
      </c>
      <c r="T2340" t="str">
        <f t="shared" si="147"/>
        <v>small batch</v>
      </c>
      <c r="U2340">
        <f>YEAR(Table1[[#This Row],[Date Created Conversion]])</f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1">
        <f>(((J2341/60)/60)/24)+DATE(1970,1,1)+(-5/24)</f>
        <v>42692.591539351844</v>
      </c>
      <c r="L2341" s="11">
        <f>(((I2341/60)/60)/24)+DATE(1970,1,1)+(-5/24)</f>
        <v>42723.124305555553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4"/>
        <v>2.9420799999999998</v>
      </c>
      <c r="R2341" s="6">
        <f t="shared" si="145"/>
        <v>66.623188405797094</v>
      </c>
      <c r="S2341" s="7" t="str">
        <f t="shared" si="146"/>
        <v>food</v>
      </c>
      <c r="T2341" t="str">
        <f t="shared" si="147"/>
        <v>small batch</v>
      </c>
      <c r="U2341">
        <f>YEAR(Table1[[#This Row],[Date Created Conversion]])</f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1">
        <f>(((J2342/60)/60)/24)+DATE(1970,1,1)+(-5/24)</f>
        <v>42643.434467592589</v>
      </c>
      <c r="L2342" s="11">
        <f>(((I2342/60)/60)/24)+DATE(1970,1,1)+(-5/24)</f>
        <v>42673.434467592589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4"/>
        <v>1.0577749999999999</v>
      </c>
      <c r="R2342" s="6">
        <f t="shared" si="145"/>
        <v>104.99007444168734</v>
      </c>
      <c r="S2342" s="7" t="str">
        <f t="shared" si="146"/>
        <v>food</v>
      </c>
      <c r="T2342" t="str">
        <f t="shared" si="147"/>
        <v>small batch</v>
      </c>
      <c r="U2342">
        <f>YEAR(Table1[[#This Row],[Date Created Conversion]])</f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1">
        <f>(((J2343/60)/60)/24)+DATE(1970,1,1)+(-5/24)</f>
        <v>42167.605370370373</v>
      </c>
      <c r="L2343" s="11">
        <f>(((I2343/60)/60)/24)+DATE(1970,1,1)+(-5/24)</f>
        <v>42197.605370370373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4"/>
        <v>0</v>
      </c>
      <c r="R2343" s="6" t="e">
        <f t="shared" si="145"/>
        <v>#DIV/0!</v>
      </c>
      <c r="S2343" s="7" t="str">
        <f t="shared" si="146"/>
        <v>technology</v>
      </c>
      <c r="T2343" t="str">
        <f t="shared" si="147"/>
        <v>web</v>
      </c>
      <c r="U2343">
        <f>YEAR(Table1[[#This Row],[Date Created Conversion]])</f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1">
        <f>(((J2344/60)/60)/24)+DATE(1970,1,1)+(-5/24)</f>
        <v>41897.49386574074</v>
      </c>
      <c r="L2344" s="11">
        <f>(((I2344/60)/60)/24)+DATE(1970,1,1)+(-5/24)</f>
        <v>41918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4"/>
        <v>0</v>
      </c>
      <c r="R2344" s="6" t="e">
        <f t="shared" si="145"/>
        <v>#DIV/0!</v>
      </c>
      <c r="S2344" s="7" t="str">
        <f t="shared" si="146"/>
        <v>technology</v>
      </c>
      <c r="T2344" t="str">
        <f t="shared" si="147"/>
        <v>web</v>
      </c>
      <c r="U2344">
        <f>YEAR(Table1[[#This Row],[Date Created Conversion]])</f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1">
        <f>(((J2345/60)/60)/24)+DATE(1970,1,1)+(-5/24)</f>
        <v>42327.616956018515</v>
      </c>
      <c r="L2345" s="11">
        <f>(((I2345/60)/60)/24)+DATE(1970,1,1)+(-5/24)</f>
        <v>42377.615972222215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4"/>
        <v>0.03</v>
      </c>
      <c r="R2345" s="6">
        <f t="shared" si="145"/>
        <v>300</v>
      </c>
      <c r="S2345" s="7" t="str">
        <f t="shared" si="146"/>
        <v>technology</v>
      </c>
      <c r="T2345" t="str">
        <f t="shared" si="147"/>
        <v>web</v>
      </c>
      <c r="U2345">
        <f>YEAR(Table1[[#This Row],[Date Created Conversion]])</f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1">
        <f>(((J2346/60)/60)/24)+DATE(1970,1,1)+(-5/24)</f>
        <v>42515.519317129627</v>
      </c>
      <c r="L2346" s="11">
        <f>(((I2346/60)/60)/24)+DATE(1970,1,1)+(-5/24)</f>
        <v>42545.519317129627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4"/>
        <v>1E-3</v>
      </c>
      <c r="R2346" s="6">
        <f t="shared" si="145"/>
        <v>1</v>
      </c>
      <c r="S2346" s="7" t="str">
        <f t="shared" si="146"/>
        <v>technology</v>
      </c>
      <c r="T2346" t="str">
        <f t="shared" si="147"/>
        <v>web</v>
      </c>
      <c r="U2346">
        <f>YEAR(Table1[[#This Row],[Date Created Conversion]])</f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1">
        <f>(((J2347/60)/60)/24)+DATE(1970,1,1)+(-5/24)</f>
        <v>42059.79347222222</v>
      </c>
      <c r="L2347" s="11">
        <f>(((I2347/60)/60)/24)+DATE(1970,1,1)+(-5/24)</f>
        <v>42094.777083333327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4"/>
        <v>0</v>
      </c>
      <c r="R2347" s="6" t="e">
        <f t="shared" si="145"/>
        <v>#DIV/0!</v>
      </c>
      <c r="S2347" s="7" t="str">
        <f t="shared" si="146"/>
        <v>technology</v>
      </c>
      <c r="T2347" t="str">
        <f t="shared" si="147"/>
        <v>web</v>
      </c>
      <c r="U2347">
        <f>YEAR(Table1[[#This Row],[Date Created Conversion]])</f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1">
        <f>(((J2348/60)/60)/24)+DATE(1970,1,1)+(-5/24)</f>
        <v>42615.590636574074</v>
      </c>
      <c r="L2348" s="11">
        <f>(((I2348/60)/60)/24)+DATE(1970,1,1)+(-5/24)</f>
        <v>42660.590636574074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4"/>
        <v>6.4999999999999997E-4</v>
      </c>
      <c r="R2348" s="6">
        <f t="shared" si="145"/>
        <v>13</v>
      </c>
      <c r="S2348" s="7" t="str">
        <f t="shared" si="146"/>
        <v>technology</v>
      </c>
      <c r="T2348" t="str">
        <f t="shared" si="147"/>
        <v>web</v>
      </c>
      <c r="U2348">
        <f>YEAR(Table1[[#This Row],[Date Created Conversion]])</f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1">
        <f>(((J2349/60)/60)/24)+DATE(1970,1,1)+(-5/24)</f>
        <v>42577.399027777778</v>
      </c>
      <c r="L2349" s="11">
        <f>(((I2349/60)/60)/24)+DATE(1970,1,1)+(-5/24)</f>
        <v>42607.399027777778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4"/>
        <v>1.4999999999999999E-2</v>
      </c>
      <c r="R2349" s="6">
        <f t="shared" si="145"/>
        <v>15</v>
      </c>
      <c r="S2349" s="7" t="str">
        <f t="shared" si="146"/>
        <v>technology</v>
      </c>
      <c r="T2349" t="str">
        <f t="shared" si="147"/>
        <v>web</v>
      </c>
      <c r="U2349">
        <f>YEAR(Table1[[#This Row],[Date Created Conversion]])</f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1">
        <f>(((J2350/60)/60)/24)+DATE(1970,1,1)+(-5/24)</f>
        <v>42360.723819444444</v>
      </c>
      <c r="L2350" s="11">
        <f>(((I2350/60)/60)/24)+DATE(1970,1,1)+(-5/24)</f>
        <v>42420.723819444444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4"/>
        <v>3.8571428571428572E-3</v>
      </c>
      <c r="R2350" s="6">
        <f t="shared" si="145"/>
        <v>54</v>
      </c>
      <c r="S2350" s="7" t="str">
        <f t="shared" si="146"/>
        <v>technology</v>
      </c>
      <c r="T2350" t="str">
        <f t="shared" si="147"/>
        <v>web</v>
      </c>
      <c r="U2350">
        <f>YEAR(Table1[[#This Row],[Date Created Conversion]])</f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1">
        <f>(((J2351/60)/60)/24)+DATE(1970,1,1)+(-5/24)</f>
        <v>42198.567453703705</v>
      </c>
      <c r="L2351" s="11">
        <f>(((I2351/60)/60)/24)+DATE(1970,1,1)+(-5/24)</f>
        <v>42227.567453703705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4"/>
        <v>0</v>
      </c>
      <c r="R2351" s="6" t="e">
        <f t="shared" si="145"/>
        <v>#DIV/0!</v>
      </c>
      <c r="S2351" s="7" t="str">
        <f t="shared" si="146"/>
        <v>technology</v>
      </c>
      <c r="T2351" t="str">
        <f t="shared" si="147"/>
        <v>web</v>
      </c>
      <c r="U2351">
        <f>YEAR(Table1[[#This Row],[Date Created Conversion]])</f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1">
        <f>(((J2352/60)/60)/24)+DATE(1970,1,1)+(-5/24)</f>
        <v>42708.633912037032</v>
      </c>
      <c r="L2352" s="11">
        <f>(((I2352/60)/60)/24)+DATE(1970,1,1)+(-5/24)</f>
        <v>42738.633912037032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4"/>
        <v>0</v>
      </c>
      <c r="R2352" s="6" t="e">
        <f t="shared" si="145"/>
        <v>#DIV/0!</v>
      </c>
      <c r="S2352" s="7" t="str">
        <f t="shared" si="146"/>
        <v>technology</v>
      </c>
      <c r="T2352" t="str">
        <f t="shared" si="147"/>
        <v>web</v>
      </c>
      <c r="U2352">
        <f>YEAR(Table1[[#This Row],[Date Created Conversion]])</f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1">
        <f>(((J2353/60)/60)/24)+DATE(1970,1,1)+(-5/24)</f>
        <v>42093.892812500002</v>
      </c>
      <c r="L2353" s="11">
        <f>(((I2353/60)/60)/24)+DATE(1970,1,1)+(-5/24)</f>
        <v>42123.892812500002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4"/>
        <v>5.7142857142857143E-3</v>
      </c>
      <c r="R2353" s="6">
        <f t="shared" si="145"/>
        <v>15.428571428571429</v>
      </c>
      <c r="S2353" s="7" t="str">
        <f t="shared" si="146"/>
        <v>technology</v>
      </c>
      <c r="T2353" t="str">
        <f t="shared" si="147"/>
        <v>web</v>
      </c>
      <c r="U2353">
        <f>YEAR(Table1[[#This Row],[Date Created Conversion]])</f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1">
        <f>(((J2354/60)/60)/24)+DATE(1970,1,1)+(-5/24)</f>
        <v>42101.425370370365</v>
      </c>
      <c r="L2354" s="11">
        <f>(((I2354/60)/60)/24)+DATE(1970,1,1)+(-5/24)</f>
        <v>42161.425370370365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4"/>
        <v>0</v>
      </c>
      <c r="R2354" s="6" t="e">
        <f t="shared" si="145"/>
        <v>#DIV/0!</v>
      </c>
      <c r="S2354" s="7" t="str">
        <f t="shared" si="146"/>
        <v>technology</v>
      </c>
      <c r="T2354" t="str">
        <f t="shared" si="147"/>
        <v>web</v>
      </c>
      <c r="U2354">
        <f>YEAR(Table1[[#This Row],[Date Created Conversion]])</f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1">
        <f>(((J2355/60)/60)/24)+DATE(1970,1,1)+(-5/24)</f>
        <v>42103.467847222222</v>
      </c>
      <c r="L2355" s="11">
        <f>(((I2355/60)/60)/24)+DATE(1970,1,1)+(-5/24)</f>
        <v>42115.467847222222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4"/>
        <v>0</v>
      </c>
      <c r="R2355" s="6" t="e">
        <f t="shared" si="145"/>
        <v>#DIV/0!</v>
      </c>
      <c r="S2355" s="7" t="str">
        <f t="shared" si="146"/>
        <v>technology</v>
      </c>
      <c r="T2355" t="str">
        <f t="shared" si="147"/>
        <v>web</v>
      </c>
      <c r="U2355">
        <f>YEAR(Table1[[#This Row],[Date Created Conversion]])</f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1">
        <f>(((J2356/60)/60)/24)+DATE(1970,1,1)+(-5/24)</f>
        <v>41954.51458333333</v>
      </c>
      <c r="L2356" s="11">
        <f>(((I2356/60)/60)/24)+DATE(1970,1,1)+(-5/24)</f>
        <v>42014.51458333333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4"/>
        <v>7.1428571428571429E-4</v>
      </c>
      <c r="R2356" s="6">
        <f t="shared" si="145"/>
        <v>25</v>
      </c>
      <c r="S2356" s="7" t="str">
        <f t="shared" si="146"/>
        <v>technology</v>
      </c>
      <c r="T2356" t="str">
        <f t="shared" si="147"/>
        <v>web</v>
      </c>
      <c r="U2356">
        <f>YEAR(Table1[[#This Row],[Date Created Conversion]])</f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1">
        <f>(((J2357/60)/60)/24)+DATE(1970,1,1)+(-5/24)</f>
        <v>42096.709907407399</v>
      </c>
      <c r="L2357" s="11">
        <f>(((I2357/60)/60)/24)+DATE(1970,1,1)+(-5/24)</f>
        <v>42126.709907407399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4"/>
        <v>6.875E-3</v>
      </c>
      <c r="R2357" s="6">
        <f t="shared" si="145"/>
        <v>27.5</v>
      </c>
      <c r="S2357" s="7" t="str">
        <f t="shared" si="146"/>
        <v>technology</v>
      </c>
      <c r="T2357" t="str">
        <f t="shared" si="147"/>
        <v>web</v>
      </c>
      <c r="U2357">
        <f>YEAR(Table1[[#This Row],[Date Created Conversion]])</f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1">
        <f>(((J2358/60)/60)/24)+DATE(1970,1,1)+(-5/24)</f>
        <v>42130.575277777774</v>
      </c>
      <c r="L2358" s="11">
        <f>(((I2358/60)/60)/24)+DATE(1970,1,1)+(-5/24)</f>
        <v>42160.575277777774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4"/>
        <v>0</v>
      </c>
      <c r="R2358" s="6" t="e">
        <f t="shared" si="145"/>
        <v>#DIV/0!</v>
      </c>
      <c r="S2358" s="7" t="str">
        <f t="shared" si="146"/>
        <v>technology</v>
      </c>
      <c r="T2358" t="str">
        <f t="shared" si="147"/>
        <v>web</v>
      </c>
      <c r="U2358">
        <f>YEAR(Table1[[#This Row],[Date Created Conversion]])</f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1">
        <f>(((J2359/60)/60)/24)+DATE(1970,1,1)+(-5/24)</f>
        <v>42264.411782407398</v>
      </c>
      <c r="L2359" s="11">
        <f>(((I2359/60)/60)/24)+DATE(1970,1,1)+(-5/24)</f>
        <v>42294.411782407398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4"/>
        <v>0</v>
      </c>
      <c r="R2359" s="6" t="e">
        <f t="shared" si="145"/>
        <v>#DIV/0!</v>
      </c>
      <c r="S2359" s="7" t="str">
        <f t="shared" si="146"/>
        <v>technology</v>
      </c>
      <c r="T2359" t="str">
        <f t="shared" si="147"/>
        <v>web</v>
      </c>
      <c r="U2359">
        <f>YEAR(Table1[[#This Row],[Date Created Conversion]])</f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1">
        <f>(((J2360/60)/60)/24)+DATE(1970,1,1)+(-5/24)</f>
        <v>41978.722638888888</v>
      </c>
      <c r="L2360" s="11">
        <f>(((I2360/60)/60)/24)+DATE(1970,1,1)+(-5/24)</f>
        <v>42034.818749999999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4"/>
        <v>0</v>
      </c>
      <c r="R2360" s="6" t="e">
        <f t="shared" si="145"/>
        <v>#DIV/0!</v>
      </c>
      <c r="S2360" s="7" t="str">
        <f t="shared" si="146"/>
        <v>technology</v>
      </c>
      <c r="T2360" t="str">
        <f t="shared" si="147"/>
        <v>web</v>
      </c>
      <c r="U2360">
        <f>YEAR(Table1[[#This Row],[Date Created Conversion]])</f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1">
        <f>(((J2361/60)/60)/24)+DATE(1970,1,1)+(-5/24)</f>
        <v>42159.441249999996</v>
      </c>
      <c r="L2361" s="11">
        <f>(((I2361/60)/60)/24)+DATE(1970,1,1)+(-5/24)</f>
        <v>42219.441249999996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4"/>
        <v>0.14680000000000001</v>
      </c>
      <c r="R2361" s="6">
        <f t="shared" si="145"/>
        <v>367</v>
      </c>
      <c r="S2361" s="7" t="str">
        <f t="shared" si="146"/>
        <v>technology</v>
      </c>
      <c r="T2361" t="str">
        <f t="shared" si="147"/>
        <v>web</v>
      </c>
      <c r="U2361">
        <f>YEAR(Table1[[#This Row],[Date Created Conversion]])</f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1">
        <f>(((J2362/60)/60)/24)+DATE(1970,1,1)+(-5/24)</f>
        <v>42377.498611111114</v>
      </c>
      <c r="L2362" s="11">
        <f>(((I2362/60)/60)/24)+DATE(1970,1,1)+(-5/24)</f>
        <v>42407.498611111114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4"/>
        <v>4.0000000000000002E-4</v>
      </c>
      <c r="R2362" s="6">
        <f t="shared" si="145"/>
        <v>2</v>
      </c>
      <c r="S2362" s="7" t="str">
        <f t="shared" si="146"/>
        <v>technology</v>
      </c>
      <c r="T2362" t="str">
        <f t="shared" si="147"/>
        <v>web</v>
      </c>
      <c r="U2362">
        <f>YEAR(Table1[[#This Row],[Date Created Conversion]])</f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1">
        <f>(((J2363/60)/60)/24)+DATE(1970,1,1)+(-5/24)</f>
        <v>42466.650555555556</v>
      </c>
      <c r="L2363" s="11">
        <f>(((I2363/60)/60)/24)+DATE(1970,1,1)+(-5/24)</f>
        <v>42490.708333333336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4"/>
        <v>0</v>
      </c>
      <c r="R2363" s="6" t="e">
        <f t="shared" si="145"/>
        <v>#DIV/0!</v>
      </c>
      <c r="S2363" s="7" t="str">
        <f t="shared" si="146"/>
        <v>technology</v>
      </c>
      <c r="T2363" t="str">
        <f t="shared" si="147"/>
        <v>web</v>
      </c>
      <c r="U2363">
        <f>YEAR(Table1[[#This Row],[Date Created Conversion]])</f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1">
        <f>(((J2364/60)/60)/24)+DATE(1970,1,1)+(-5/24)</f>
        <v>41954.47997685185</v>
      </c>
      <c r="L2364" s="11">
        <f>(((I2364/60)/60)/24)+DATE(1970,1,1)+(-5/24)</f>
        <v>41984.47997685185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4"/>
        <v>0.2857142857142857</v>
      </c>
      <c r="R2364" s="6">
        <f t="shared" si="145"/>
        <v>60</v>
      </c>
      <c r="S2364" s="7" t="str">
        <f t="shared" si="146"/>
        <v>technology</v>
      </c>
      <c r="T2364" t="str">
        <f t="shared" si="147"/>
        <v>web</v>
      </c>
      <c r="U2364">
        <f>YEAR(Table1[[#This Row],[Date Created Conversion]])</f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1">
        <f>(((J2365/60)/60)/24)+DATE(1970,1,1)+(-5/24)</f>
        <v>42321.803240740737</v>
      </c>
      <c r="L2365" s="11">
        <f>(((I2365/60)/60)/24)+DATE(1970,1,1)+(-5/24)</f>
        <v>42366.803240740737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4"/>
        <v>0</v>
      </c>
      <c r="R2365" s="6" t="e">
        <f t="shared" si="145"/>
        <v>#DIV/0!</v>
      </c>
      <c r="S2365" s="7" t="str">
        <f t="shared" si="146"/>
        <v>technology</v>
      </c>
      <c r="T2365" t="str">
        <f t="shared" si="147"/>
        <v>web</v>
      </c>
      <c r="U2365">
        <f>YEAR(Table1[[#This Row],[Date Created Conversion]])</f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1">
        <f>(((J2366/60)/60)/24)+DATE(1970,1,1)+(-5/24)</f>
        <v>42248.726342592585</v>
      </c>
      <c r="L2366" s="11">
        <f>(((I2366/60)/60)/24)+DATE(1970,1,1)+(-5/24)</f>
        <v>42303.726342592585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4"/>
        <v>0</v>
      </c>
      <c r="R2366" s="6" t="e">
        <f t="shared" si="145"/>
        <v>#DIV/0!</v>
      </c>
      <c r="S2366" s="7" t="str">
        <f t="shared" si="146"/>
        <v>technology</v>
      </c>
      <c r="T2366" t="str">
        <f t="shared" si="147"/>
        <v>web</v>
      </c>
      <c r="U2366">
        <f>YEAR(Table1[[#This Row],[Date Created Conversion]])</f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1">
        <f>(((J2367/60)/60)/24)+DATE(1970,1,1)+(-5/24)</f>
        <v>42346.528067129628</v>
      </c>
      <c r="L2367" s="11">
        <f>(((I2367/60)/60)/24)+DATE(1970,1,1)+(-5/24)</f>
        <v>42386.749999999993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4"/>
        <v>0</v>
      </c>
      <c r="R2367" s="6" t="e">
        <f t="shared" si="145"/>
        <v>#DIV/0!</v>
      </c>
      <c r="S2367" s="7" t="str">
        <f t="shared" si="146"/>
        <v>technology</v>
      </c>
      <c r="T2367" t="str">
        <f t="shared" si="147"/>
        <v>web</v>
      </c>
      <c r="U2367">
        <f>YEAR(Table1[[#This Row],[Date Created Conversion]])</f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1">
        <f>(((J2368/60)/60)/24)+DATE(1970,1,1)+(-5/24)</f>
        <v>42268.323298611103</v>
      </c>
      <c r="L2368" s="11">
        <f>(((I2368/60)/60)/24)+DATE(1970,1,1)+(-5/24)</f>
        <v>42298.323298611103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4"/>
        <v>0.1052</v>
      </c>
      <c r="R2368" s="6">
        <f t="shared" si="145"/>
        <v>97.407407407407405</v>
      </c>
      <c r="S2368" s="7" t="str">
        <f t="shared" si="146"/>
        <v>technology</v>
      </c>
      <c r="T2368" t="str">
        <f t="shared" si="147"/>
        <v>web</v>
      </c>
      <c r="U2368">
        <f>YEAR(Table1[[#This Row],[Date Created Conversion]])</f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1">
        <f>(((J2369/60)/60)/24)+DATE(1970,1,1)+(-5/24)</f>
        <v>42425.761759259258</v>
      </c>
      <c r="L2369" s="11">
        <f>(((I2369/60)/60)/24)+DATE(1970,1,1)+(-5/24)</f>
        <v>42485.720092592594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4"/>
        <v>1.34E-2</v>
      </c>
      <c r="R2369" s="6">
        <f t="shared" si="145"/>
        <v>47.857142857142854</v>
      </c>
      <c r="S2369" s="7" t="str">
        <f t="shared" si="146"/>
        <v>technology</v>
      </c>
      <c r="T2369" t="str">
        <f t="shared" si="147"/>
        <v>web</v>
      </c>
      <c r="U2369">
        <f>YEAR(Table1[[#This Row],[Date Created Conversion]])</f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1">
        <f>(((J2370/60)/60)/24)+DATE(1970,1,1)+(-5/24)</f>
        <v>42063.513483796291</v>
      </c>
      <c r="L2370" s="11">
        <f>(((I2370/60)/60)/24)+DATE(1970,1,1)+(-5/24)</f>
        <v>42108.471817129634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144"/>
        <v>2.5000000000000001E-3</v>
      </c>
      <c r="R2370" s="6">
        <f t="shared" si="145"/>
        <v>50</v>
      </c>
      <c r="S2370" s="7" t="str">
        <f t="shared" si="146"/>
        <v>technology</v>
      </c>
      <c r="T2370" t="str">
        <f t="shared" si="147"/>
        <v>web</v>
      </c>
      <c r="U2370">
        <f>YEAR(Table1[[#This Row],[Date Created Conversion]])</f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1">
        <f>(((J2371/60)/60)/24)+DATE(1970,1,1)+(-5/24)</f>
        <v>42380.60429398148</v>
      </c>
      <c r="L2371" s="11">
        <f>(((I2371/60)/60)/24)+DATE(1970,1,1)+(-5/24)</f>
        <v>42410.60429398148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148">E2371/D2371</f>
        <v>0</v>
      </c>
      <c r="R2371" s="6" t="e">
        <f t="shared" ref="R2371:R2434" si="149">E2371/N2371</f>
        <v>#DIV/0!</v>
      </c>
      <c r="S2371" s="7" t="str">
        <f t="shared" ref="S2371:S2434" si="150">LEFT(P2371, SEARCH("/",P2371,1)-1)</f>
        <v>technology</v>
      </c>
      <c r="T2371" t="str">
        <f t="shared" ref="T2371:T2434" si="151">RIGHT(P2371,LEN(P2371)-SEARCH("/",P2371,1))</f>
        <v>web</v>
      </c>
      <c r="U2371">
        <f>YEAR(Table1[[#This Row],[Date Created Conversion]])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1">
        <f>(((J2372/60)/60)/24)+DATE(1970,1,1)+(-5/24)</f>
        <v>41960.980798611105</v>
      </c>
      <c r="L2372" s="11">
        <f>(((I2372/60)/60)/24)+DATE(1970,1,1)+(-5/24)</f>
        <v>41990.980798611105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48"/>
        <v>3.2799999999999999E-3</v>
      </c>
      <c r="R2372" s="6">
        <f t="shared" si="149"/>
        <v>20.5</v>
      </c>
      <c r="S2372" s="7" t="str">
        <f t="shared" si="150"/>
        <v>technology</v>
      </c>
      <c r="T2372" t="str">
        <f t="shared" si="151"/>
        <v>web</v>
      </c>
      <c r="U2372">
        <f>YEAR(Table1[[#This Row],[Date Created Conversion]])</f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1">
        <f>(((J2373/60)/60)/24)+DATE(1970,1,1)+(-5/24)</f>
        <v>42150.569398148145</v>
      </c>
      <c r="L2373" s="11">
        <f>(((I2373/60)/60)/24)+DATE(1970,1,1)+(-5/24)</f>
        <v>42180.569398148145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48"/>
        <v>0</v>
      </c>
      <c r="R2373" s="6" t="e">
        <f t="shared" si="149"/>
        <v>#DIV/0!</v>
      </c>
      <c r="S2373" s="7" t="str">
        <f t="shared" si="150"/>
        <v>technology</v>
      </c>
      <c r="T2373" t="str">
        <f t="shared" si="151"/>
        <v>web</v>
      </c>
      <c r="U2373">
        <f>YEAR(Table1[[#This Row],[Date Created Conversion]])</f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1">
        <f>(((J2374/60)/60)/24)+DATE(1970,1,1)+(-5/24)</f>
        <v>42087.860775462956</v>
      </c>
      <c r="L2374" s="11">
        <f>(((I2374/60)/60)/24)+DATE(1970,1,1)+(-5/24)</f>
        <v>42117.860775462956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48"/>
        <v>3.272727272727273E-2</v>
      </c>
      <c r="R2374" s="6">
        <f t="shared" si="149"/>
        <v>30</v>
      </c>
      <c r="S2374" s="7" t="str">
        <f t="shared" si="150"/>
        <v>technology</v>
      </c>
      <c r="T2374" t="str">
        <f t="shared" si="151"/>
        <v>web</v>
      </c>
      <c r="U2374">
        <f>YEAR(Table1[[#This Row],[Date Created Conversion]])</f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1">
        <f>(((J2375/60)/60)/24)+DATE(1970,1,1)+(-5/24)</f>
        <v>42215.453981481485</v>
      </c>
      <c r="L2375" s="11">
        <f>(((I2375/60)/60)/24)+DATE(1970,1,1)+(-5/24)</f>
        <v>42245.453981481485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48"/>
        <v>5.8823529411764708E-5</v>
      </c>
      <c r="R2375" s="6">
        <f t="shared" si="149"/>
        <v>50</v>
      </c>
      <c r="S2375" s="7" t="str">
        <f t="shared" si="150"/>
        <v>technology</v>
      </c>
      <c r="T2375" t="str">
        <f t="shared" si="151"/>
        <v>web</v>
      </c>
      <c r="U2375">
        <f>YEAR(Table1[[#This Row],[Date Created Conversion]])</f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1">
        <f>(((J2376/60)/60)/24)+DATE(1970,1,1)+(-5/24)</f>
        <v>42017.634953703695</v>
      </c>
      <c r="L2376" s="11">
        <f>(((I2376/60)/60)/24)+DATE(1970,1,1)+(-5/24)</f>
        <v>42047.634953703695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48"/>
        <v>4.5454545454545455E-4</v>
      </c>
      <c r="R2376" s="6">
        <f t="shared" si="149"/>
        <v>10</v>
      </c>
      <c r="S2376" s="7" t="str">
        <f t="shared" si="150"/>
        <v>technology</v>
      </c>
      <c r="T2376" t="str">
        <f t="shared" si="151"/>
        <v>web</v>
      </c>
      <c r="U2376">
        <f>YEAR(Table1[[#This Row],[Date Created Conversion]])</f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1">
        <f>(((J2377/60)/60)/24)+DATE(1970,1,1)+(-5/24)</f>
        <v>42592.627743055556</v>
      </c>
      <c r="L2377" s="11">
        <f>(((I2377/60)/60)/24)+DATE(1970,1,1)+(-5/24)</f>
        <v>42622.627743055556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48"/>
        <v>0</v>
      </c>
      <c r="R2377" s="6" t="e">
        <f t="shared" si="149"/>
        <v>#DIV/0!</v>
      </c>
      <c r="S2377" s="7" t="str">
        <f t="shared" si="150"/>
        <v>technology</v>
      </c>
      <c r="T2377" t="str">
        <f t="shared" si="151"/>
        <v>web</v>
      </c>
      <c r="U2377">
        <f>YEAR(Table1[[#This Row],[Date Created Conversion]])</f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1">
        <f>(((J2378/60)/60)/24)+DATE(1970,1,1)+(-5/24)</f>
        <v>42318.717199074068</v>
      </c>
      <c r="L2378" s="11">
        <f>(((I2378/60)/60)/24)+DATE(1970,1,1)+(-5/24)</f>
        <v>42348.717199074068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148"/>
        <v>0.10877666666666666</v>
      </c>
      <c r="R2378" s="6">
        <f t="shared" si="149"/>
        <v>81.582499999999996</v>
      </c>
      <c r="S2378" s="7" t="str">
        <f t="shared" si="150"/>
        <v>technology</v>
      </c>
      <c r="T2378" t="str">
        <f t="shared" si="151"/>
        <v>web</v>
      </c>
      <c r="U2378">
        <f>YEAR(Table1[[#This Row],[Date Created Conversion]])</f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1">
        <f>(((J2379/60)/60)/24)+DATE(1970,1,1)+(-5/24)</f>
        <v>42669.661840277775</v>
      </c>
      <c r="L2379" s="11">
        <f>(((I2379/60)/60)/24)+DATE(1970,1,1)+(-5/24)</f>
        <v>42699.703506944446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48"/>
        <v>0</v>
      </c>
      <c r="R2379" s="6" t="e">
        <f t="shared" si="149"/>
        <v>#DIV/0!</v>
      </c>
      <c r="S2379" s="7" t="str">
        <f t="shared" si="150"/>
        <v>technology</v>
      </c>
      <c r="T2379" t="str">
        <f t="shared" si="151"/>
        <v>web</v>
      </c>
      <c r="U2379">
        <f>YEAR(Table1[[#This Row],[Date Created Conversion]])</f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1">
        <f>(((J2380/60)/60)/24)+DATE(1970,1,1)+(-5/24)</f>
        <v>42212.804745370369</v>
      </c>
      <c r="L2380" s="11">
        <f>(((I2380/60)/60)/24)+DATE(1970,1,1)+(-5/24)</f>
        <v>42241.804745370369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48"/>
        <v>0</v>
      </c>
      <c r="R2380" s="6" t="e">
        <f t="shared" si="149"/>
        <v>#DIV/0!</v>
      </c>
      <c r="S2380" s="7" t="str">
        <f t="shared" si="150"/>
        <v>technology</v>
      </c>
      <c r="T2380" t="str">
        <f t="shared" si="151"/>
        <v>web</v>
      </c>
      <c r="U2380">
        <f>YEAR(Table1[[#This Row],[Date Created Conversion]])</f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1">
        <f>(((J2381/60)/60)/24)+DATE(1970,1,1)+(-5/24)</f>
        <v>42236.808055555557</v>
      </c>
      <c r="L2381" s="11">
        <f>(((I2381/60)/60)/24)+DATE(1970,1,1)+(-5/24)</f>
        <v>42281.808055555557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48"/>
        <v>0</v>
      </c>
      <c r="R2381" s="6" t="e">
        <f t="shared" si="149"/>
        <v>#DIV/0!</v>
      </c>
      <c r="S2381" s="7" t="str">
        <f t="shared" si="150"/>
        <v>technology</v>
      </c>
      <c r="T2381" t="str">
        <f t="shared" si="151"/>
        <v>web</v>
      </c>
      <c r="U2381">
        <f>YEAR(Table1[[#This Row],[Date Created Conversion]])</f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1">
        <f>(((J2382/60)/60)/24)+DATE(1970,1,1)+(-5/24)</f>
        <v>42248.584976851846</v>
      </c>
      <c r="L2382" s="11">
        <f>(((I2382/60)/60)/24)+DATE(1970,1,1)+(-5/24)</f>
        <v>42278.584976851846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48"/>
        <v>3.6666666666666666E-3</v>
      </c>
      <c r="R2382" s="6">
        <f t="shared" si="149"/>
        <v>18.333333333333332</v>
      </c>
      <c r="S2382" s="7" t="str">
        <f t="shared" si="150"/>
        <v>technology</v>
      </c>
      <c r="T2382" t="str">
        <f t="shared" si="151"/>
        <v>web</v>
      </c>
      <c r="U2382">
        <f>YEAR(Table1[[#This Row],[Date Created Conversion]])</f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1">
        <f>(((J2383/60)/60)/24)+DATE(1970,1,1)+(-5/24)</f>
        <v>42074.727407407401</v>
      </c>
      <c r="L2383" s="11">
        <f>(((I2383/60)/60)/24)+DATE(1970,1,1)+(-5/24)</f>
        <v>42104.727407407401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48"/>
        <v>1.8193398957730169E-2</v>
      </c>
      <c r="R2383" s="6">
        <f t="shared" si="149"/>
        <v>224.42857142857142</v>
      </c>
      <c r="S2383" s="7" t="str">
        <f t="shared" si="150"/>
        <v>technology</v>
      </c>
      <c r="T2383" t="str">
        <f t="shared" si="151"/>
        <v>web</v>
      </c>
      <c r="U2383">
        <f>YEAR(Table1[[#This Row],[Date Created Conversion]])</f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1">
        <f>(((J2384/60)/60)/24)+DATE(1970,1,1)+(-5/24)</f>
        <v>42194.979201388887</v>
      </c>
      <c r="L2384" s="11">
        <f>(((I2384/60)/60)/24)+DATE(1970,1,1)+(-5/24)</f>
        <v>42219.979201388887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48"/>
        <v>2.5000000000000001E-2</v>
      </c>
      <c r="R2384" s="6">
        <f t="shared" si="149"/>
        <v>37.5</v>
      </c>
      <c r="S2384" s="7" t="str">
        <f t="shared" si="150"/>
        <v>technology</v>
      </c>
      <c r="T2384" t="str">
        <f t="shared" si="151"/>
        <v>web</v>
      </c>
      <c r="U2384">
        <f>YEAR(Table1[[#This Row],[Date Created Conversion]])</f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1">
        <f>(((J2385/60)/60)/24)+DATE(1970,1,1)+(-5/24)</f>
        <v>42026.848460648143</v>
      </c>
      <c r="L2385" s="11">
        <f>(((I2385/60)/60)/24)+DATE(1970,1,1)+(-5/24)</f>
        <v>42056.848460648143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48"/>
        <v>4.3499999999999997E-2</v>
      </c>
      <c r="R2385" s="6">
        <f t="shared" si="149"/>
        <v>145</v>
      </c>
      <c r="S2385" s="7" t="str">
        <f t="shared" si="150"/>
        <v>technology</v>
      </c>
      <c r="T2385" t="str">
        <f t="shared" si="151"/>
        <v>web</v>
      </c>
      <c r="U2385">
        <f>YEAR(Table1[[#This Row],[Date Created Conversion]])</f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1">
        <f>(((J2386/60)/60)/24)+DATE(1970,1,1)+(-5/24)</f>
        <v>41926.859293981477</v>
      </c>
      <c r="L2386" s="11">
        <f>(((I2386/60)/60)/24)+DATE(1970,1,1)+(-5/24)</f>
        <v>41956.900960648149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48"/>
        <v>8.0000000000000002E-3</v>
      </c>
      <c r="R2386" s="6">
        <f t="shared" si="149"/>
        <v>1</v>
      </c>
      <c r="S2386" s="7" t="str">
        <f t="shared" si="150"/>
        <v>technology</v>
      </c>
      <c r="T2386" t="str">
        <f t="shared" si="151"/>
        <v>web</v>
      </c>
      <c r="U2386">
        <f>YEAR(Table1[[#This Row],[Date Created Conversion]])</f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1">
        <f>(((J2387/60)/60)/24)+DATE(1970,1,1)+(-5/24)</f>
        <v>42191.493425925924</v>
      </c>
      <c r="L2387" s="11">
        <f>(((I2387/60)/60)/24)+DATE(1970,1,1)+(-5/24)</f>
        <v>42221.493425925924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48"/>
        <v>1.2123076923076924E-2</v>
      </c>
      <c r="R2387" s="6">
        <f t="shared" si="149"/>
        <v>112.57142857142857</v>
      </c>
      <c r="S2387" s="7" t="str">
        <f t="shared" si="150"/>
        <v>technology</v>
      </c>
      <c r="T2387" t="str">
        <f t="shared" si="151"/>
        <v>web</v>
      </c>
      <c r="U2387">
        <f>YEAR(Table1[[#This Row],[Date Created Conversion]])</f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1">
        <f>(((J2388/60)/60)/24)+DATE(1970,1,1)+(-5/24)</f>
        <v>41954.629907407405</v>
      </c>
      <c r="L2388" s="11">
        <f>(((I2388/60)/60)/24)+DATE(1970,1,1)+(-5/24)</f>
        <v>42014.629907407405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48"/>
        <v>0</v>
      </c>
      <c r="R2388" s="6" t="e">
        <f t="shared" si="149"/>
        <v>#DIV/0!</v>
      </c>
      <c r="S2388" s="7" t="str">
        <f t="shared" si="150"/>
        <v>technology</v>
      </c>
      <c r="T2388" t="str">
        <f t="shared" si="151"/>
        <v>web</v>
      </c>
      <c r="U2388">
        <f>YEAR(Table1[[#This Row],[Date Created Conversion]])</f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1">
        <f>(((J2389/60)/60)/24)+DATE(1970,1,1)+(-5/24)</f>
        <v>42528.418287037035</v>
      </c>
      <c r="L2389" s="11">
        <f>(((I2389/60)/60)/24)+DATE(1970,1,1)+(-5/24)</f>
        <v>42573.418287037035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48"/>
        <v>6.8399999999999997E-3</v>
      </c>
      <c r="R2389" s="6">
        <f t="shared" si="149"/>
        <v>342</v>
      </c>
      <c r="S2389" s="7" t="str">
        <f t="shared" si="150"/>
        <v>technology</v>
      </c>
      <c r="T2389" t="str">
        <f t="shared" si="151"/>
        <v>web</v>
      </c>
      <c r="U2389">
        <f>YEAR(Table1[[#This Row],[Date Created Conversion]])</f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1">
        <f>(((J2390/60)/60)/24)+DATE(1970,1,1)+(-5/24)</f>
        <v>41989.645358796297</v>
      </c>
      <c r="L2390" s="11">
        <f>(((I2390/60)/60)/24)+DATE(1970,1,1)+(-5/24)</f>
        <v>42019.603472222218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48"/>
        <v>1.2513513513513513E-2</v>
      </c>
      <c r="R2390" s="6">
        <f t="shared" si="149"/>
        <v>57.875</v>
      </c>
      <c r="S2390" s="7" t="str">
        <f t="shared" si="150"/>
        <v>technology</v>
      </c>
      <c r="T2390" t="str">
        <f t="shared" si="151"/>
        <v>web</v>
      </c>
      <c r="U2390">
        <f>YEAR(Table1[[#This Row],[Date Created Conversion]])</f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1">
        <f>(((J2391/60)/60)/24)+DATE(1970,1,1)+(-5/24)</f>
        <v>42179.445046296292</v>
      </c>
      <c r="L2391" s="11">
        <f>(((I2391/60)/60)/24)+DATE(1970,1,1)+(-5/24)</f>
        <v>42210.707638888889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48"/>
        <v>1.8749999999999999E-3</v>
      </c>
      <c r="R2391" s="6">
        <f t="shared" si="149"/>
        <v>30</v>
      </c>
      <c r="S2391" s="7" t="str">
        <f t="shared" si="150"/>
        <v>technology</v>
      </c>
      <c r="T2391" t="str">
        <f t="shared" si="151"/>
        <v>web</v>
      </c>
      <c r="U2391">
        <f>YEAR(Table1[[#This Row],[Date Created Conversion]])</f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1">
        <f>(((J2392/60)/60)/24)+DATE(1970,1,1)+(-5/24)</f>
        <v>41968.053981481477</v>
      </c>
      <c r="L2392" s="11">
        <f>(((I2392/60)/60)/24)+DATE(1970,1,1)+(-5/24)</f>
        <v>42008.053981481477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48"/>
        <v>0</v>
      </c>
      <c r="R2392" s="6" t="e">
        <f t="shared" si="149"/>
        <v>#DIV/0!</v>
      </c>
      <c r="S2392" s="7" t="str">
        <f t="shared" si="150"/>
        <v>technology</v>
      </c>
      <c r="T2392" t="str">
        <f t="shared" si="151"/>
        <v>web</v>
      </c>
      <c r="U2392">
        <f>YEAR(Table1[[#This Row],[Date Created Conversion]])</f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1">
        <f>(((J2393/60)/60)/24)+DATE(1970,1,1)+(-5/24)</f>
        <v>42064.586157407401</v>
      </c>
      <c r="L2393" s="11">
        <f>(((I2393/60)/60)/24)+DATE(1970,1,1)+(-5/24)</f>
        <v>42094.544490740744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48"/>
        <v>1.25E-3</v>
      </c>
      <c r="R2393" s="6">
        <f t="shared" si="149"/>
        <v>25</v>
      </c>
      <c r="S2393" s="7" t="str">
        <f t="shared" si="150"/>
        <v>technology</v>
      </c>
      <c r="T2393" t="str">
        <f t="shared" si="151"/>
        <v>web</v>
      </c>
      <c r="U2393">
        <f>YEAR(Table1[[#This Row],[Date Created Conversion]])</f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1">
        <f>(((J2394/60)/60)/24)+DATE(1970,1,1)+(-5/24)</f>
        <v>42275.912303240737</v>
      </c>
      <c r="L2394" s="11">
        <f>(((I2394/60)/60)/24)+DATE(1970,1,1)+(-5/24)</f>
        <v>42305.912303240737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48"/>
        <v>0</v>
      </c>
      <c r="R2394" s="6" t="e">
        <f t="shared" si="149"/>
        <v>#DIV/0!</v>
      </c>
      <c r="S2394" s="7" t="str">
        <f t="shared" si="150"/>
        <v>technology</v>
      </c>
      <c r="T2394" t="str">
        <f t="shared" si="151"/>
        <v>web</v>
      </c>
      <c r="U2394">
        <f>YEAR(Table1[[#This Row],[Date Created Conversion]])</f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1">
        <f>(((J2395/60)/60)/24)+DATE(1970,1,1)+(-5/24)</f>
        <v>42194.440011574072</v>
      </c>
      <c r="L2395" s="11">
        <f>(((I2395/60)/60)/24)+DATE(1970,1,1)+(-5/24)</f>
        <v>42224.440011574072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48"/>
        <v>5.0000000000000001E-4</v>
      </c>
      <c r="R2395" s="6">
        <f t="shared" si="149"/>
        <v>50</v>
      </c>
      <c r="S2395" s="7" t="str">
        <f t="shared" si="150"/>
        <v>technology</v>
      </c>
      <c r="T2395" t="str">
        <f t="shared" si="151"/>
        <v>web</v>
      </c>
      <c r="U2395">
        <f>YEAR(Table1[[#This Row],[Date Created Conversion]])</f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1">
        <f>(((J2396/60)/60)/24)+DATE(1970,1,1)+(-5/24)</f>
        <v>42031.15385416666</v>
      </c>
      <c r="L2396" s="11">
        <f>(((I2396/60)/60)/24)+DATE(1970,1,1)+(-5/24)</f>
        <v>42061.15385416666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48"/>
        <v>5.9999999999999995E-4</v>
      </c>
      <c r="R2396" s="6">
        <f t="shared" si="149"/>
        <v>1.5</v>
      </c>
      <c r="S2396" s="7" t="str">
        <f t="shared" si="150"/>
        <v>technology</v>
      </c>
      <c r="T2396" t="str">
        <f t="shared" si="151"/>
        <v>web</v>
      </c>
      <c r="U2396">
        <f>YEAR(Table1[[#This Row],[Date Created Conversion]])</f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1">
        <f>(((J2397/60)/60)/24)+DATE(1970,1,1)+(-5/24)</f>
        <v>42716.913043981483</v>
      </c>
      <c r="L2397" s="11">
        <f>(((I2397/60)/60)/24)+DATE(1970,1,1)+(-5/24)</f>
        <v>42745.164583333331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48"/>
        <v>0</v>
      </c>
      <c r="R2397" s="6" t="e">
        <f t="shared" si="149"/>
        <v>#DIV/0!</v>
      </c>
      <c r="S2397" s="7" t="str">
        <f t="shared" si="150"/>
        <v>technology</v>
      </c>
      <c r="T2397" t="str">
        <f t="shared" si="151"/>
        <v>web</v>
      </c>
      <c r="U2397">
        <f>YEAR(Table1[[#This Row],[Date Created Conversion]])</f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1">
        <f>(((J2398/60)/60)/24)+DATE(1970,1,1)+(-5/24)</f>
        <v>42262.640717592592</v>
      </c>
      <c r="L2398" s="11">
        <f>(((I2398/60)/60)/24)+DATE(1970,1,1)+(-5/24)</f>
        <v>42292.640717592592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48"/>
        <v>2E-3</v>
      </c>
      <c r="R2398" s="6">
        <f t="shared" si="149"/>
        <v>10</v>
      </c>
      <c r="S2398" s="7" t="str">
        <f t="shared" si="150"/>
        <v>technology</v>
      </c>
      <c r="T2398" t="str">
        <f t="shared" si="151"/>
        <v>web</v>
      </c>
      <c r="U2398">
        <f>YEAR(Table1[[#This Row],[Date Created Conversion]])</f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1">
        <f>(((J2399/60)/60)/24)+DATE(1970,1,1)+(-5/24)</f>
        <v>41976.676574074074</v>
      </c>
      <c r="L2399" s="11">
        <f>(((I2399/60)/60)/24)+DATE(1970,1,1)+(-5/24)</f>
        <v>42006.676574074074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48"/>
        <v>0</v>
      </c>
      <c r="R2399" s="6" t="e">
        <f t="shared" si="149"/>
        <v>#DIV/0!</v>
      </c>
      <c r="S2399" s="7" t="str">
        <f t="shared" si="150"/>
        <v>technology</v>
      </c>
      <c r="T2399" t="str">
        <f t="shared" si="151"/>
        <v>web</v>
      </c>
      <c r="U2399">
        <f>YEAR(Table1[[#This Row],[Date Created Conversion]])</f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1">
        <f>(((J2400/60)/60)/24)+DATE(1970,1,1)+(-5/24)</f>
        <v>42157.708148148151</v>
      </c>
      <c r="L2400" s="11">
        <f>(((I2400/60)/60)/24)+DATE(1970,1,1)+(-5/24)</f>
        <v>42187.708148148151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48"/>
        <v>0</v>
      </c>
      <c r="R2400" s="6" t="e">
        <f t="shared" si="149"/>
        <v>#DIV/0!</v>
      </c>
      <c r="S2400" s="7" t="str">
        <f t="shared" si="150"/>
        <v>technology</v>
      </c>
      <c r="T2400" t="str">
        <f t="shared" si="151"/>
        <v>web</v>
      </c>
      <c r="U2400">
        <f>YEAR(Table1[[#This Row],[Date Created Conversion]])</f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1">
        <f>(((J2401/60)/60)/24)+DATE(1970,1,1)+(-5/24)</f>
        <v>41956.644745370366</v>
      </c>
      <c r="L2401" s="11">
        <f>(((I2401/60)/60)/24)+DATE(1970,1,1)+(-5/24)</f>
        <v>41991.644745370366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48"/>
        <v>0</v>
      </c>
      <c r="R2401" s="6" t="e">
        <f t="shared" si="149"/>
        <v>#DIV/0!</v>
      </c>
      <c r="S2401" s="7" t="str">
        <f t="shared" si="150"/>
        <v>technology</v>
      </c>
      <c r="T2401" t="str">
        <f t="shared" si="151"/>
        <v>web</v>
      </c>
      <c r="U2401">
        <f>YEAR(Table1[[#This Row],[Date Created Conversion]])</f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1">
        <f>(((J2402/60)/60)/24)+DATE(1970,1,1)+(-5/24)</f>
        <v>42444.059768518513</v>
      </c>
      <c r="L2402" s="11">
        <f>(((I2402/60)/60)/24)+DATE(1970,1,1)+(-5/24)</f>
        <v>42474.059768518513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48"/>
        <v>0</v>
      </c>
      <c r="R2402" s="6" t="e">
        <f t="shared" si="149"/>
        <v>#DIV/0!</v>
      </c>
      <c r="S2402" s="7" t="str">
        <f t="shared" si="150"/>
        <v>technology</v>
      </c>
      <c r="T2402" t="str">
        <f t="shared" si="151"/>
        <v>web</v>
      </c>
      <c r="U2402">
        <f>YEAR(Table1[[#This Row],[Date Created Conversion]])</f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1">
        <f>(((J2403/60)/60)/24)+DATE(1970,1,1)+(-5/24)</f>
        <v>42374.614537037036</v>
      </c>
      <c r="L2403" s="11">
        <f>(((I2403/60)/60)/24)+DATE(1970,1,1)+(-5/24)</f>
        <v>42434.614537037036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48"/>
        <v>7.1785714285714283E-3</v>
      </c>
      <c r="R2403" s="6">
        <f t="shared" si="149"/>
        <v>22.333333333333332</v>
      </c>
      <c r="S2403" s="7" t="str">
        <f t="shared" si="150"/>
        <v>food</v>
      </c>
      <c r="T2403" t="str">
        <f t="shared" si="151"/>
        <v>food trucks</v>
      </c>
      <c r="U2403">
        <f>YEAR(Table1[[#This Row],[Date Created Conversion]])</f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1">
        <f>(((J2404/60)/60)/24)+DATE(1970,1,1)+(-5/24)</f>
        <v>42107.47142361111</v>
      </c>
      <c r="L2404" s="11">
        <f>(((I2404/60)/60)/24)+DATE(1970,1,1)+(-5/24)</f>
        <v>42137.47142361111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48"/>
        <v>4.3333333333333331E-3</v>
      </c>
      <c r="R2404" s="6">
        <f t="shared" si="149"/>
        <v>52</v>
      </c>
      <c r="S2404" s="7" t="str">
        <f t="shared" si="150"/>
        <v>food</v>
      </c>
      <c r="T2404" t="str">
        <f t="shared" si="151"/>
        <v>food trucks</v>
      </c>
      <c r="U2404">
        <f>YEAR(Table1[[#This Row],[Date Created Conversion]])</f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1">
        <f>(((J2405/60)/60)/24)+DATE(1970,1,1)+(-5/24)</f>
        <v>42399.674282407403</v>
      </c>
      <c r="L2405" s="11">
        <f>(((I2405/60)/60)/24)+DATE(1970,1,1)+(-5/24)</f>
        <v>42459.632615740738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48"/>
        <v>0.16833333333333333</v>
      </c>
      <c r="R2405" s="6">
        <f t="shared" si="149"/>
        <v>16.833333333333332</v>
      </c>
      <c r="S2405" s="7" t="str">
        <f t="shared" si="150"/>
        <v>food</v>
      </c>
      <c r="T2405" t="str">
        <f t="shared" si="151"/>
        <v>food trucks</v>
      </c>
      <c r="U2405">
        <f>YEAR(Table1[[#This Row],[Date Created Conversion]])</f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1">
        <f>(((J2406/60)/60)/24)+DATE(1970,1,1)+(-5/24)</f>
        <v>42341.831099537034</v>
      </c>
      <c r="L2406" s="11">
        <f>(((I2406/60)/60)/24)+DATE(1970,1,1)+(-5/24)</f>
        <v>42371.831099537034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48"/>
        <v>0</v>
      </c>
      <c r="R2406" s="6" t="e">
        <f t="shared" si="149"/>
        <v>#DIV/0!</v>
      </c>
      <c r="S2406" s="7" t="str">
        <f t="shared" si="150"/>
        <v>food</v>
      </c>
      <c r="T2406" t="str">
        <f t="shared" si="151"/>
        <v>food trucks</v>
      </c>
      <c r="U2406">
        <f>YEAR(Table1[[#This Row],[Date Created Conversion]])</f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1">
        <f>(((J2407/60)/60)/24)+DATE(1970,1,1)+(-5/24)</f>
        <v>42595.377025462956</v>
      </c>
      <c r="L2407" s="11">
        <f>(((I2407/60)/60)/24)+DATE(1970,1,1)+(-5/24)</f>
        <v>42616.377025462956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48"/>
        <v>0.22520000000000001</v>
      </c>
      <c r="R2407" s="6">
        <f t="shared" si="149"/>
        <v>56.3</v>
      </c>
      <c r="S2407" s="7" t="str">
        <f t="shared" si="150"/>
        <v>food</v>
      </c>
      <c r="T2407" t="str">
        <f t="shared" si="151"/>
        <v>food trucks</v>
      </c>
      <c r="U2407">
        <f>YEAR(Table1[[#This Row],[Date Created Conversion]])</f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1">
        <f>(((J2408/60)/60)/24)+DATE(1970,1,1)+(-5/24)</f>
        <v>41982.902662037035</v>
      </c>
      <c r="L2408" s="11">
        <f>(((I2408/60)/60)/24)+DATE(1970,1,1)+(-5/24)</f>
        <v>42022.902662037035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48"/>
        <v>0.41384615384615386</v>
      </c>
      <c r="R2408" s="6">
        <f t="shared" si="149"/>
        <v>84.0625</v>
      </c>
      <c r="S2408" s="7" t="str">
        <f t="shared" si="150"/>
        <v>food</v>
      </c>
      <c r="T2408" t="str">
        <f t="shared" si="151"/>
        <v>food trucks</v>
      </c>
      <c r="U2408">
        <f>YEAR(Table1[[#This Row],[Date Created Conversion]])</f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1">
        <f>(((J2409/60)/60)/24)+DATE(1970,1,1)+(-5/24)</f>
        <v>42082.367222222216</v>
      </c>
      <c r="L2409" s="11">
        <f>(((I2409/60)/60)/24)+DATE(1970,1,1)+(-5/24)</f>
        <v>42105.041666666664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48"/>
        <v>0.25259090909090909</v>
      </c>
      <c r="R2409" s="6">
        <f t="shared" si="149"/>
        <v>168.39393939393941</v>
      </c>
      <c r="S2409" s="7" t="str">
        <f t="shared" si="150"/>
        <v>food</v>
      </c>
      <c r="T2409" t="str">
        <f t="shared" si="151"/>
        <v>food trucks</v>
      </c>
      <c r="U2409">
        <f>YEAR(Table1[[#This Row],[Date Created Conversion]])</f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1">
        <f>(((J2410/60)/60)/24)+DATE(1970,1,1)+(-5/24)</f>
        <v>41918.93237268518</v>
      </c>
      <c r="L2410" s="11">
        <f>(((I2410/60)/60)/24)+DATE(1970,1,1)+(-5/24)</f>
        <v>41948.974039351851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48"/>
        <v>2E-3</v>
      </c>
      <c r="R2410" s="6">
        <f t="shared" si="149"/>
        <v>15</v>
      </c>
      <c r="S2410" s="7" t="str">
        <f t="shared" si="150"/>
        <v>food</v>
      </c>
      <c r="T2410" t="str">
        <f t="shared" si="151"/>
        <v>food trucks</v>
      </c>
      <c r="U2410">
        <f>YEAR(Table1[[#This Row],[Date Created Conversion]])</f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1">
        <f>(((J2411/60)/60)/24)+DATE(1970,1,1)+(-5/24)</f>
        <v>42204.667534722219</v>
      </c>
      <c r="L2411" s="11">
        <f>(((I2411/60)/60)/24)+DATE(1970,1,1)+(-5/24)</f>
        <v>42234.667534722219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48"/>
        <v>1.84E-2</v>
      </c>
      <c r="R2411" s="6">
        <f t="shared" si="149"/>
        <v>76.666666666666671</v>
      </c>
      <c r="S2411" s="7" t="str">
        <f t="shared" si="150"/>
        <v>food</v>
      </c>
      <c r="T2411" t="str">
        <f t="shared" si="151"/>
        <v>food trucks</v>
      </c>
      <c r="U2411">
        <f>YEAR(Table1[[#This Row],[Date Created Conversion]])</f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1">
        <f>(((J2412/60)/60)/24)+DATE(1970,1,1)+(-5/24)</f>
        <v>42224.199942129628</v>
      </c>
      <c r="L2412" s="11">
        <f>(((I2412/60)/60)/24)+DATE(1970,1,1)+(-5/24)</f>
        <v>42254.199942129628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48"/>
        <v>0</v>
      </c>
      <c r="R2412" s="6" t="e">
        <f t="shared" si="149"/>
        <v>#DIV/0!</v>
      </c>
      <c r="S2412" s="7" t="str">
        <f t="shared" si="150"/>
        <v>food</v>
      </c>
      <c r="T2412" t="str">
        <f t="shared" si="151"/>
        <v>food trucks</v>
      </c>
      <c r="U2412">
        <f>YEAR(Table1[[#This Row],[Date Created Conversion]])</f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1">
        <f>(((J2413/60)/60)/24)+DATE(1970,1,1)+(-5/24)</f>
        <v>42211.524097222216</v>
      </c>
      <c r="L2413" s="11">
        <f>(((I2413/60)/60)/24)+DATE(1970,1,1)+(-5/24)</f>
        <v>42241.524097222216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48"/>
        <v>6.0400000000000002E-3</v>
      </c>
      <c r="R2413" s="6">
        <f t="shared" si="149"/>
        <v>50.333333333333336</v>
      </c>
      <c r="S2413" s="7" t="str">
        <f t="shared" si="150"/>
        <v>food</v>
      </c>
      <c r="T2413" t="str">
        <f t="shared" si="151"/>
        <v>food trucks</v>
      </c>
      <c r="U2413">
        <f>YEAR(Table1[[#This Row],[Date Created Conversion]])</f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1">
        <f>(((J2414/60)/60)/24)+DATE(1970,1,1)+(-5/24)</f>
        <v>42655.528622685182</v>
      </c>
      <c r="L2414" s="11">
        <f>(((I2414/60)/60)/24)+DATE(1970,1,1)+(-5/24)</f>
        <v>42700.570289351854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48"/>
        <v>0</v>
      </c>
      <c r="R2414" s="6" t="e">
        <f t="shared" si="149"/>
        <v>#DIV/0!</v>
      </c>
      <c r="S2414" s="7" t="str">
        <f t="shared" si="150"/>
        <v>food</v>
      </c>
      <c r="T2414" t="str">
        <f t="shared" si="151"/>
        <v>food trucks</v>
      </c>
      <c r="U2414">
        <f>YEAR(Table1[[#This Row],[Date Created Conversion]])</f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1">
        <f>(((J2415/60)/60)/24)+DATE(1970,1,1)+(-5/24)</f>
        <v>41759.901412037034</v>
      </c>
      <c r="L2415" s="11">
        <f>(((I2415/60)/60)/24)+DATE(1970,1,1)+(-5/24)</f>
        <v>41790.770833333328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48"/>
        <v>8.3333333333333332E-3</v>
      </c>
      <c r="R2415" s="6">
        <f t="shared" si="149"/>
        <v>8.3333333333333339</v>
      </c>
      <c r="S2415" s="7" t="str">
        <f t="shared" si="150"/>
        <v>food</v>
      </c>
      <c r="T2415" t="str">
        <f t="shared" si="151"/>
        <v>food trucks</v>
      </c>
      <c r="U2415">
        <f>YEAR(Table1[[#This Row],[Date Created Conversion]])</f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1">
        <f>(((J2416/60)/60)/24)+DATE(1970,1,1)+(-5/24)</f>
        <v>42198.486805555549</v>
      </c>
      <c r="L2416" s="11">
        <f>(((I2416/60)/60)/24)+DATE(1970,1,1)+(-5/24)</f>
        <v>42237.957638888889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48"/>
        <v>3.0666666666666665E-2</v>
      </c>
      <c r="R2416" s="6">
        <f t="shared" si="149"/>
        <v>35.384615384615387</v>
      </c>
      <c r="S2416" s="7" t="str">
        <f t="shared" si="150"/>
        <v>food</v>
      </c>
      <c r="T2416" t="str">
        <f t="shared" si="151"/>
        <v>food trucks</v>
      </c>
      <c r="U2416">
        <f>YEAR(Table1[[#This Row],[Date Created Conversion]])</f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1">
        <f>(((J2417/60)/60)/24)+DATE(1970,1,1)+(-5/24)</f>
        <v>42536.654467592591</v>
      </c>
      <c r="L2417" s="11">
        <f>(((I2417/60)/60)/24)+DATE(1970,1,1)+(-5/24)</f>
        <v>42566.654467592591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48"/>
        <v>5.5833333333333334E-3</v>
      </c>
      <c r="R2417" s="6">
        <f t="shared" si="149"/>
        <v>55.833333333333336</v>
      </c>
      <c r="S2417" s="7" t="str">
        <f t="shared" si="150"/>
        <v>food</v>
      </c>
      <c r="T2417" t="str">
        <f t="shared" si="151"/>
        <v>food trucks</v>
      </c>
      <c r="U2417">
        <f>YEAR(Table1[[#This Row],[Date Created Conversion]])</f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1">
        <f>(((J2418/60)/60)/24)+DATE(1970,1,1)+(-5/24)</f>
        <v>42019.529432870368</v>
      </c>
      <c r="L2418" s="11">
        <f>(((I2418/60)/60)/24)+DATE(1970,1,1)+(-5/24)</f>
        <v>42077.416666666664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48"/>
        <v>2.5000000000000001E-4</v>
      </c>
      <c r="R2418" s="6">
        <f t="shared" si="149"/>
        <v>5</v>
      </c>
      <c r="S2418" s="7" t="str">
        <f t="shared" si="150"/>
        <v>food</v>
      </c>
      <c r="T2418" t="str">
        <f t="shared" si="151"/>
        <v>food trucks</v>
      </c>
      <c r="U2418">
        <f>YEAR(Table1[[#This Row],[Date Created Conversion]])</f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1">
        <f>(((J2419/60)/60)/24)+DATE(1970,1,1)+(-5/24)</f>
        <v>41831.675775462958</v>
      </c>
      <c r="L2419" s="11">
        <f>(((I2419/60)/60)/24)+DATE(1970,1,1)+(-5/24)</f>
        <v>41861.675775462958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48"/>
        <v>0</v>
      </c>
      <c r="R2419" s="6" t="e">
        <f t="shared" si="149"/>
        <v>#DIV/0!</v>
      </c>
      <c r="S2419" s="7" t="str">
        <f t="shared" si="150"/>
        <v>food</v>
      </c>
      <c r="T2419" t="str">
        <f t="shared" si="151"/>
        <v>food trucks</v>
      </c>
      <c r="U2419">
        <f>YEAR(Table1[[#This Row],[Date Created Conversion]])</f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1">
        <f>(((J2420/60)/60)/24)+DATE(1970,1,1)+(-5/24)</f>
        <v>42027.648657407401</v>
      </c>
      <c r="L2420" s="11">
        <f>(((I2420/60)/60)/24)+DATE(1970,1,1)+(-5/24)</f>
        <v>42087.606990740744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48"/>
        <v>2.0000000000000001E-4</v>
      </c>
      <c r="R2420" s="6">
        <f t="shared" si="149"/>
        <v>1</v>
      </c>
      <c r="S2420" s="7" t="str">
        <f t="shared" si="150"/>
        <v>food</v>
      </c>
      <c r="T2420" t="str">
        <f t="shared" si="151"/>
        <v>food trucks</v>
      </c>
      <c r="U2420">
        <f>YEAR(Table1[[#This Row],[Date Created Conversion]])</f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1">
        <f>(((J2421/60)/60)/24)+DATE(1970,1,1)+(-5/24)</f>
        <v>41993.529965277768</v>
      </c>
      <c r="L2421" s="11">
        <f>(((I2421/60)/60)/24)+DATE(1970,1,1)+(-5/24)</f>
        <v>42053.529965277768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48"/>
        <v>0</v>
      </c>
      <c r="R2421" s="6" t="e">
        <f t="shared" si="149"/>
        <v>#DIV/0!</v>
      </c>
      <c r="S2421" s="7" t="str">
        <f t="shared" si="150"/>
        <v>food</v>
      </c>
      <c r="T2421" t="str">
        <f t="shared" si="151"/>
        <v>food trucks</v>
      </c>
      <c r="U2421">
        <f>YEAR(Table1[[#This Row],[Date Created Conversion]])</f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1">
        <f>(((J2422/60)/60)/24)+DATE(1970,1,1)+(-5/24)</f>
        <v>41892.820543981477</v>
      </c>
      <c r="L2422" s="11">
        <f>(((I2422/60)/60)/24)+DATE(1970,1,1)+(-5/24)</f>
        <v>41952.862210648142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48"/>
        <v>0.14825133372851215</v>
      </c>
      <c r="R2422" s="6">
        <f t="shared" si="149"/>
        <v>69.472222222222229</v>
      </c>
      <c r="S2422" s="7" t="str">
        <f t="shared" si="150"/>
        <v>food</v>
      </c>
      <c r="T2422" t="str">
        <f t="shared" si="151"/>
        <v>food trucks</v>
      </c>
      <c r="U2422">
        <f>YEAR(Table1[[#This Row],[Date Created Conversion]])</f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1">
        <f>(((J2423/60)/60)/24)+DATE(1970,1,1)+(-5/24)</f>
        <v>42026.479120370372</v>
      </c>
      <c r="L2423" s="11">
        <f>(((I2423/60)/60)/24)+DATE(1970,1,1)+(-5/24)</f>
        <v>42056.479120370372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48"/>
        <v>1.6666666666666666E-4</v>
      </c>
      <c r="R2423" s="6">
        <f t="shared" si="149"/>
        <v>1</v>
      </c>
      <c r="S2423" s="7" t="str">
        <f t="shared" si="150"/>
        <v>food</v>
      </c>
      <c r="T2423" t="str">
        <f t="shared" si="151"/>
        <v>food trucks</v>
      </c>
      <c r="U2423">
        <f>YEAR(Table1[[#This Row],[Date Created Conversion]])</f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1">
        <f>(((J2424/60)/60)/24)+DATE(1970,1,1)+(-5/24)</f>
        <v>42044.516620370363</v>
      </c>
      <c r="L2424" s="11">
        <f>(((I2424/60)/60)/24)+DATE(1970,1,1)+(-5/24)</f>
        <v>42074.474953703706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48"/>
        <v>2E-3</v>
      </c>
      <c r="R2424" s="6">
        <f t="shared" si="149"/>
        <v>1</v>
      </c>
      <c r="S2424" s="7" t="str">
        <f t="shared" si="150"/>
        <v>food</v>
      </c>
      <c r="T2424" t="str">
        <f t="shared" si="151"/>
        <v>food trucks</v>
      </c>
      <c r="U2424">
        <f>YEAR(Table1[[#This Row],[Date Created Conversion]])</f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1">
        <f>(((J2425/60)/60)/24)+DATE(1970,1,1)+(-5/24)</f>
        <v>41974.496412037035</v>
      </c>
      <c r="L2425" s="11">
        <f>(((I2425/60)/60)/24)+DATE(1970,1,1)+(-5/24)</f>
        <v>42004.496412037035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48"/>
        <v>1.3333333333333334E-4</v>
      </c>
      <c r="R2425" s="6">
        <f t="shared" si="149"/>
        <v>8</v>
      </c>
      <c r="S2425" s="7" t="str">
        <f t="shared" si="150"/>
        <v>food</v>
      </c>
      <c r="T2425" t="str">
        <f t="shared" si="151"/>
        <v>food trucks</v>
      </c>
      <c r="U2425">
        <f>YEAR(Table1[[#This Row],[Date Created Conversion]])</f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1">
        <f>(((J2426/60)/60)/24)+DATE(1970,1,1)+(-5/24)</f>
        <v>41909.684120370366</v>
      </c>
      <c r="L2426" s="11">
        <f>(((I2426/60)/60)/24)+DATE(1970,1,1)+(-5/24)</f>
        <v>41939.684120370366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48"/>
        <v>1.24E-2</v>
      </c>
      <c r="R2426" s="6">
        <f t="shared" si="149"/>
        <v>34.444444444444443</v>
      </c>
      <c r="S2426" s="7" t="str">
        <f t="shared" si="150"/>
        <v>food</v>
      </c>
      <c r="T2426" t="str">
        <f t="shared" si="151"/>
        <v>food trucks</v>
      </c>
      <c r="U2426">
        <f>YEAR(Table1[[#This Row],[Date Created Conversion]])</f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1">
        <f>(((J2427/60)/60)/24)+DATE(1970,1,1)+(-5/24)</f>
        <v>42502.705428240741</v>
      </c>
      <c r="L2427" s="11">
        <f>(((I2427/60)/60)/24)+DATE(1970,1,1)+(-5/24)</f>
        <v>42517.711111111108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48"/>
        <v>2.8571428571428574E-4</v>
      </c>
      <c r="R2427" s="6">
        <f t="shared" si="149"/>
        <v>1</v>
      </c>
      <c r="S2427" s="7" t="str">
        <f t="shared" si="150"/>
        <v>food</v>
      </c>
      <c r="T2427" t="str">
        <f t="shared" si="151"/>
        <v>food trucks</v>
      </c>
      <c r="U2427">
        <f>YEAR(Table1[[#This Row],[Date Created Conversion]])</f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1">
        <f>(((J2428/60)/60)/24)+DATE(1970,1,1)+(-5/24)</f>
        <v>42163.961712962955</v>
      </c>
      <c r="L2428" s="11">
        <f>(((I2428/60)/60)/24)+DATE(1970,1,1)+(-5/24)</f>
        <v>42223.961712962955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48"/>
        <v>0</v>
      </c>
      <c r="R2428" s="6" t="e">
        <f t="shared" si="149"/>
        <v>#DIV/0!</v>
      </c>
      <c r="S2428" s="7" t="str">
        <f t="shared" si="150"/>
        <v>food</v>
      </c>
      <c r="T2428" t="str">
        <f t="shared" si="151"/>
        <v>food trucks</v>
      </c>
      <c r="U2428">
        <f>YEAR(Table1[[#This Row],[Date Created Conversion]])</f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1">
        <f>(((J2429/60)/60)/24)+DATE(1970,1,1)+(-5/24)</f>
        <v>42412.11033564814</v>
      </c>
      <c r="L2429" s="11">
        <f>(((I2429/60)/60)/24)+DATE(1970,1,1)+(-5/24)</f>
        <v>42452.068668981483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48"/>
        <v>2.0000000000000002E-5</v>
      </c>
      <c r="R2429" s="6">
        <f t="shared" si="149"/>
        <v>1</v>
      </c>
      <c r="S2429" s="7" t="str">
        <f t="shared" si="150"/>
        <v>food</v>
      </c>
      <c r="T2429" t="str">
        <f t="shared" si="151"/>
        <v>food trucks</v>
      </c>
      <c r="U2429">
        <f>YEAR(Table1[[#This Row],[Date Created Conversion]])</f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1">
        <f>(((J2430/60)/60)/24)+DATE(1970,1,1)+(-5/24)</f>
        <v>42045.575821759259</v>
      </c>
      <c r="L2430" s="11">
        <f>(((I2430/60)/60)/24)+DATE(1970,1,1)+(-5/24)</f>
        <v>42075.534155092588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48"/>
        <v>2.8571428571428571E-5</v>
      </c>
      <c r="R2430" s="6">
        <f t="shared" si="149"/>
        <v>1</v>
      </c>
      <c r="S2430" s="7" t="str">
        <f t="shared" si="150"/>
        <v>food</v>
      </c>
      <c r="T2430" t="str">
        <f t="shared" si="151"/>
        <v>food trucks</v>
      </c>
      <c r="U2430">
        <f>YEAR(Table1[[#This Row],[Date Created Conversion]])</f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1">
        <f>(((J2431/60)/60)/24)+DATE(1970,1,1)+(-5/24)</f>
        <v>42734.670902777776</v>
      </c>
      <c r="L2431" s="11">
        <f>(((I2431/60)/60)/24)+DATE(1970,1,1)+(-5/24)</f>
        <v>42771.488888888889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48"/>
        <v>1.4321428571428572E-2</v>
      </c>
      <c r="R2431" s="6">
        <f t="shared" si="149"/>
        <v>501.25</v>
      </c>
      <c r="S2431" s="7" t="str">
        <f t="shared" si="150"/>
        <v>food</v>
      </c>
      <c r="T2431" t="str">
        <f t="shared" si="151"/>
        <v>food trucks</v>
      </c>
      <c r="U2431">
        <f>YEAR(Table1[[#This Row],[Date Created Conversion]])</f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1">
        <f>(((J2432/60)/60)/24)+DATE(1970,1,1)+(-5/24)</f>
        <v>42381.922499999993</v>
      </c>
      <c r="L2432" s="11">
        <f>(((I2432/60)/60)/24)+DATE(1970,1,1)+(-5/24)</f>
        <v>42411.922499999993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48"/>
        <v>7.0000000000000001E-3</v>
      </c>
      <c r="R2432" s="6">
        <f t="shared" si="149"/>
        <v>10.5</v>
      </c>
      <c r="S2432" s="7" t="str">
        <f t="shared" si="150"/>
        <v>food</v>
      </c>
      <c r="T2432" t="str">
        <f t="shared" si="151"/>
        <v>food trucks</v>
      </c>
      <c r="U2432">
        <f>YEAR(Table1[[#This Row],[Date Created Conversion]])</f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1">
        <f>(((J2433/60)/60)/24)+DATE(1970,1,1)+(-5/24)</f>
        <v>42488.891354166662</v>
      </c>
      <c r="L2433" s="11">
        <f>(((I2433/60)/60)/24)+DATE(1970,1,1)+(-5/24)</f>
        <v>42548.891354166662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48"/>
        <v>2.0000000000000002E-5</v>
      </c>
      <c r="R2433" s="6">
        <f t="shared" si="149"/>
        <v>1</v>
      </c>
      <c r="S2433" s="7" t="str">
        <f t="shared" si="150"/>
        <v>food</v>
      </c>
      <c r="T2433" t="str">
        <f t="shared" si="151"/>
        <v>food trucks</v>
      </c>
      <c r="U2433">
        <f>YEAR(Table1[[#This Row],[Date Created Conversion]])</f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1">
        <f>(((J2434/60)/60)/24)+DATE(1970,1,1)+(-5/24)</f>
        <v>42041.010381944441</v>
      </c>
      <c r="L2434" s="11">
        <f>(((I2434/60)/60)/24)+DATE(1970,1,1)+(-5/24)</f>
        <v>42071.010381944441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148"/>
        <v>1.4285714285714287E-4</v>
      </c>
      <c r="R2434" s="6">
        <f t="shared" si="149"/>
        <v>1</v>
      </c>
      <c r="S2434" s="7" t="str">
        <f t="shared" si="150"/>
        <v>food</v>
      </c>
      <c r="T2434" t="str">
        <f t="shared" si="151"/>
        <v>food trucks</v>
      </c>
      <c r="U2434">
        <f>YEAR(Table1[[#This Row],[Date Created Conversion]])</f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1">
        <f>(((J2435/60)/60)/24)+DATE(1970,1,1)+(-5/24)</f>
        <v>42397.691469907404</v>
      </c>
      <c r="L2435" s="11">
        <f>(((I2435/60)/60)/24)+DATE(1970,1,1)+(-5/24)</f>
        <v>42427.691469907404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152">E2435/D2435</f>
        <v>0</v>
      </c>
      <c r="R2435" s="6" t="e">
        <f t="shared" ref="R2435:R2498" si="153">E2435/N2435</f>
        <v>#DIV/0!</v>
      </c>
      <c r="S2435" s="7" t="str">
        <f t="shared" ref="S2435:S2498" si="154">LEFT(P2435, SEARCH("/",P2435,1)-1)</f>
        <v>food</v>
      </c>
      <c r="T2435" t="str">
        <f t="shared" ref="T2435:T2498" si="155">RIGHT(P2435,LEN(P2435)-SEARCH("/",P2435,1))</f>
        <v>food trucks</v>
      </c>
      <c r="U2435">
        <f>YEAR(Table1[[#This Row],[Date Created Conversion]])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1">
        <f>(((J2436/60)/60)/24)+DATE(1970,1,1)+(-5/24)</f>
        <v>42179.977708333325</v>
      </c>
      <c r="L2436" s="11">
        <f>(((I2436/60)/60)/24)+DATE(1970,1,1)+(-5/24)</f>
        <v>42219.977708333325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2"/>
        <v>1.2999999999999999E-3</v>
      </c>
      <c r="R2436" s="6">
        <f t="shared" si="153"/>
        <v>13</v>
      </c>
      <c r="S2436" s="7" t="str">
        <f t="shared" si="154"/>
        <v>food</v>
      </c>
      <c r="T2436" t="str">
        <f t="shared" si="155"/>
        <v>food trucks</v>
      </c>
      <c r="U2436">
        <f>YEAR(Table1[[#This Row],[Date Created Conversion]])</f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1">
        <f>(((J2437/60)/60)/24)+DATE(1970,1,1)+(-5/24)</f>
        <v>42252.069282407399</v>
      </c>
      <c r="L2437" s="11">
        <f>(((I2437/60)/60)/24)+DATE(1970,1,1)+(-5/24)</f>
        <v>42282.069282407399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2"/>
        <v>4.8960000000000002E-3</v>
      </c>
      <c r="R2437" s="6">
        <f t="shared" si="153"/>
        <v>306</v>
      </c>
      <c r="S2437" s="7" t="str">
        <f t="shared" si="154"/>
        <v>food</v>
      </c>
      <c r="T2437" t="str">
        <f t="shared" si="155"/>
        <v>food trucks</v>
      </c>
      <c r="U2437">
        <f>YEAR(Table1[[#This Row],[Date Created Conversion]])</f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1">
        <f>(((J2438/60)/60)/24)+DATE(1970,1,1)+(-5/24)</f>
        <v>42338.407060185178</v>
      </c>
      <c r="L2438" s="11">
        <f>(((I2438/60)/60)/24)+DATE(1970,1,1)+(-5/24)</f>
        <v>42398.407060185178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2"/>
        <v>3.8461538461538462E-4</v>
      </c>
      <c r="R2438" s="6">
        <f t="shared" si="153"/>
        <v>22.5</v>
      </c>
      <c r="S2438" s="7" t="str">
        <f t="shared" si="154"/>
        <v>food</v>
      </c>
      <c r="T2438" t="str">
        <f t="shared" si="155"/>
        <v>food trucks</v>
      </c>
      <c r="U2438">
        <f>YEAR(Table1[[#This Row],[Date Created Conversion]])</f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1">
        <f>(((J2439/60)/60)/24)+DATE(1970,1,1)+(-5/24)</f>
        <v>42031.756805555553</v>
      </c>
      <c r="L2439" s="11">
        <f>(((I2439/60)/60)/24)+DATE(1970,1,1)+(-5/24)</f>
        <v>42080.541666666664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2"/>
        <v>0</v>
      </c>
      <c r="R2439" s="6" t="e">
        <f t="shared" si="153"/>
        <v>#DIV/0!</v>
      </c>
      <c r="S2439" s="7" t="str">
        <f t="shared" si="154"/>
        <v>food</v>
      </c>
      <c r="T2439" t="str">
        <f t="shared" si="155"/>
        <v>food trucks</v>
      </c>
      <c r="U2439">
        <f>YEAR(Table1[[#This Row],[Date Created Conversion]])</f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1">
        <f>(((J2440/60)/60)/24)+DATE(1970,1,1)+(-5/24)</f>
        <v>42285.706736111104</v>
      </c>
      <c r="L2440" s="11">
        <f>(((I2440/60)/60)/24)+DATE(1970,1,1)+(-5/24)</f>
        <v>42345.748402777775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2"/>
        <v>3.3333333333333335E-3</v>
      </c>
      <c r="R2440" s="6">
        <f t="shared" si="153"/>
        <v>50</v>
      </c>
      <c r="S2440" s="7" t="str">
        <f t="shared" si="154"/>
        <v>food</v>
      </c>
      <c r="T2440" t="str">
        <f t="shared" si="155"/>
        <v>food trucks</v>
      </c>
      <c r="U2440">
        <f>YEAR(Table1[[#This Row],[Date Created Conversion]])</f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1">
        <f>(((J2441/60)/60)/24)+DATE(1970,1,1)+(-5/24)</f>
        <v>42265.610289351847</v>
      </c>
      <c r="L2441" s="11">
        <f>(((I2441/60)/60)/24)+DATE(1970,1,1)+(-5/24)</f>
        <v>42295.610289351847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2"/>
        <v>0</v>
      </c>
      <c r="R2441" s="6" t="e">
        <f t="shared" si="153"/>
        <v>#DIV/0!</v>
      </c>
      <c r="S2441" s="7" t="str">
        <f t="shared" si="154"/>
        <v>food</v>
      </c>
      <c r="T2441" t="str">
        <f t="shared" si="155"/>
        <v>food trucks</v>
      </c>
      <c r="U2441">
        <f>YEAR(Table1[[#This Row],[Date Created Conversion]])</f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1">
        <f>(((J2442/60)/60)/24)+DATE(1970,1,1)+(-5/24)</f>
        <v>42383.691122685181</v>
      </c>
      <c r="L2442" s="11">
        <f>(((I2442/60)/60)/24)+DATE(1970,1,1)+(-5/24)</f>
        <v>42413.691122685181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152"/>
        <v>2E-3</v>
      </c>
      <c r="R2442" s="6">
        <f t="shared" si="153"/>
        <v>5</v>
      </c>
      <c r="S2442" s="7" t="str">
        <f t="shared" si="154"/>
        <v>food</v>
      </c>
      <c r="T2442" t="str">
        <f t="shared" si="155"/>
        <v>food trucks</v>
      </c>
      <c r="U2442">
        <f>YEAR(Table1[[#This Row],[Date Created Conversion]])</f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1">
        <f>(((J2443/60)/60)/24)+DATE(1970,1,1)+(-5/24)</f>
        <v>42186.917291666665</v>
      </c>
      <c r="L2443" s="11">
        <f>(((I2443/60)/60)/24)+DATE(1970,1,1)+(-5/24)</f>
        <v>42207.999305555553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2"/>
        <v>1.0788</v>
      </c>
      <c r="R2443" s="6">
        <f t="shared" si="153"/>
        <v>74.22935779816514</v>
      </c>
      <c r="S2443" s="7" t="str">
        <f t="shared" si="154"/>
        <v>food</v>
      </c>
      <c r="T2443" t="str">
        <f t="shared" si="155"/>
        <v>small batch</v>
      </c>
      <c r="U2443">
        <f>YEAR(Table1[[#This Row],[Date Created Conversion]])</f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1">
        <f>(((J2444/60)/60)/24)+DATE(1970,1,1)+(-5/24)</f>
        <v>42052.458657407398</v>
      </c>
      <c r="L2444" s="11">
        <f>(((I2444/60)/60)/24)+DATE(1970,1,1)+(-5/24)</f>
        <v>42082.416990740741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2"/>
        <v>1.2594166666666666</v>
      </c>
      <c r="R2444" s="6">
        <f t="shared" si="153"/>
        <v>81.252688172043008</v>
      </c>
      <c r="S2444" s="7" t="str">
        <f t="shared" si="154"/>
        <v>food</v>
      </c>
      <c r="T2444" t="str">
        <f t="shared" si="155"/>
        <v>small batch</v>
      </c>
      <c r="U2444">
        <f>YEAR(Table1[[#This Row],[Date Created Conversion]])</f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1">
        <f>(((J2445/60)/60)/24)+DATE(1970,1,1)+(-5/24)</f>
        <v>41836.416921296295</v>
      </c>
      <c r="L2445" s="11">
        <f>(((I2445/60)/60)/24)+DATE(1970,1,1)+(-5/24)</f>
        <v>41866.416921296295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2"/>
        <v>2.0251494999999999</v>
      </c>
      <c r="R2445" s="6">
        <f t="shared" si="153"/>
        <v>130.23469453376205</v>
      </c>
      <c r="S2445" s="7" t="str">
        <f t="shared" si="154"/>
        <v>food</v>
      </c>
      <c r="T2445" t="str">
        <f t="shared" si="155"/>
        <v>small batch</v>
      </c>
      <c r="U2445">
        <f>YEAR(Table1[[#This Row],[Date Created Conversion]])</f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1">
        <f>(((J2446/60)/60)/24)+DATE(1970,1,1)+(-5/24)</f>
        <v>42485.54619212963</v>
      </c>
      <c r="L2446" s="11">
        <f>(((I2446/60)/60)/24)+DATE(1970,1,1)+(-5/24)</f>
        <v>42515.54619212963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2"/>
        <v>1.0860000000000001</v>
      </c>
      <c r="R2446" s="6">
        <f t="shared" si="153"/>
        <v>53.409836065573771</v>
      </c>
      <c r="S2446" s="7" t="str">
        <f t="shared" si="154"/>
        <v>food</v>
      </c>
      <c r="T2446" t="str">
        <f t="shared" si="155"/>
        <v>small batch</v>
      </c>
      <c r="U2446">
        <f>YEAR(Table1[[#This Row],[Date Created Conversion]])</f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1">
        <f>(((J2447/60)/60)/24)+DATE(1970,1,1)+(-5/24)</f>
        <v>42242.981724537036</v>
      </c>
      <c r="L2447" s="11">
        <f>(((I2447/60)/60)/24)+DATE(1970,1,1)+(-5/24)</f>
        <v>42272.981724537036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2"/>
        <v>1.728</v>
      </c>
      <c r="R2447" s="6">
        <f t="shared" si="153"/>
        <v>75.130434782608702</v>
      </c>
      <c r="S2447" s="7" t="str">
        <f t="shared" si="154"/>
        <v>food</v>
      </c>
      <c r="T2447" t="str">
        <f t="shared" si="155"/>
        <v>small batch</v>
      </c>
      <c r="U2447">
        <f>YEAR(Table1[[#This Row],[Date Created Conversion]])</f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1">
        <f>(((J2448/60)/60)/24)+DATE(1970,1,1)+(-5/24)</f>
        <v>42670.394340277773</v>
      </c>
      <c r="L2448" s="11">
        <f>(((I2448/60)/60)/24)+DATE(1970,1,1)+(-5/24)</f>
        <v>42700.436006944445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2"/>
        <v>1.6798</v>
      </c>
      <c r="R2448" s="6">
        <f t="shared" si="153"/>
        <v>75.666666666666671</v>
      </c>
      <c r="S2448" s="7" t="str">
        <f t="shared" si="154"/>
        <v>food</v>
      </c>
      <c r="T2448" t="str">
        <f t="shared" si="155"/>
        <v>small batch</v>
      </c>
      <c r="U2448">
        <f>YEAR(Table1[[#This Row],[Date Created Conversion]])</f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1">
        <f>(((J2449/60)/60)/24)+DATE(1970,1,1)+(-5/24)</f>
        <v>42654.26149305555</v>
      </c>
      <c r="L2449" s="11">
        <f>(((I2449/60)/60)/24)+DATE(1970,1,1)+(-5/24)</f>
        <v>42685.958333333336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2"/>
        <v>4.2720000000000002</v>
      </c>
      <c r="R2449" s="6">
        <f t="shared" si="153"/>
        <v>31.691394658753708</v>
      </c>
      <c r="S2449" s="7" t="str">
        <f t="shared" si="154"/>
        <v>food</v>
      </c>
      <c r="T2449" t="str">
        <f t="shared" si="155"/>
        <v>small batch</v>
      </c>
      <c r="U2449">
        <f>YEAR(Table1[[#This Row],[Date Created Conversion]])</f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1">
        <f>(((J2450/60)/60)/24)+DATE(1970,1,1)+(-5/24)</f>
        <v>42607.107789351845</v>
      </c>
      <c r="L2450" s="11">
        <f>(((I2450/60)/60)/24)+DATE(1970,1,1)+(-5/24)</f>
        <v>42613.025000000001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2"/>
        <v>1.075</v>
      </c>
      <c r="R2450" s="6">
        <f t="shared" si="153"/>
        <v>47.777777777777779</v>
      </c>
      <c r="S2450" s="7" t="str">
        <f t="shared" si="154"/>
        <v>food</v>
      </c>
      <c r="T2450" t="str">
        <f t="shared" si="155"/>
        <v>small batch</v>
      </c>
      <c r="U2450">
        <f>YEAR(Table1[[#This Row],[Date Created Conversion]])</f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1">
        <f>(((J2451/60)/60)/24)+DATE(1970,1,1)+(-5/24)</f>
        <v>41942.934201388889</v>
      </c>
      <c r="L2451" s="11">
        <f>(((I2451/60)/60)/24)+DATE(1970,1,1)+(-5/24)</f>
        <v>41972.975868055553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2"/>
        <v>1.08</v>
      </c>
      <c r="R2451" s="6">
        <f t="shared" si="153"/>
        <v>90</v>
      </c>
      <c r="S2451" s="7" t="str">
        <f t="shared" si="154"/>
        <v>food</v>
      </c>
      <c r="T2451" t="str">
        <f t="shared" si="155"/>
        <v>small batch</v>
      </c>
      <c r="U2451">
        <f>YEAR(Table1[[#This Row],[Date Created Conversion]])</f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1">
        <f>(((J2452/60)/60)/24)+DATE(1970,1,1)+(-5/24)</f>
        <v>41901.864074074074</v>
      </c>
      <c r="L2452" s="11">
        <f>(((I2452/60)/60)/24)+DATE(1970,1,1)+(-5/24)</f>
        <v>41939.924305555556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2"/>
        <v>1.0153353333333335</v>
      </c>
      <c r="R2452" s="6">
        <f t="shared" si="153"/>
        <v>149.31401960784314</v>
      </c>
      <c r="S2452" s="7" t="str">
        <f t="shared" si="154"/>
        <v>food</v>
      </c>
      <c r="T2452" t="str">
        <f t="shared" si="155"/>
        <v>small batch</v>
      </c>
      <c r="U2452">
        <f>YEAR(Table1[[#This Row],[Date Created Conversion]])</f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1">
        <f>(((J2453/60)/60)/24)+DATE(1970,1,1)+(-5/24)</f>
        <v>42779.700115740743</v>
      </c>
      <c r="L2453" s="11">
        <f>(((I2453/60)/60)/24)+DATE(1970,1,1)+(-5/24)</f>
        <v>42799.700115740743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2"/>
        <v>1.1545000000000001</v>
      </c>
      <c r="R2453" s="6">
        <f t="shared" si="153"/>
        <v>62.06989247311828</v>
      </c>
      <c r="S2453" s="7" t="str">
        <f t="shared" si="154"/>
        <v>food</v>
      </c>
      <c r="T2453" t="str">
        <f t="shared" si="155"/>
        <v>small batch</v>
      </c>
      <c r="U2453">
        <f>YEAR(Table1[[#This Row],[Date Created Conversion]])</f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1">
        <f>(((J2454/60)/60)/24)+DATE(1970,1,1)+(-5/24)</f>
        <v>42338.635416666664</v>
      </c>
      <c r="L2454" s="11">
        <f>(((I2454/60)/60)/24)+DATE(1970,1,1)+(-5/24)</f>
        <v>42367.749999999993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2"/>
        <v>1.335</v>
      </c>
      <c r="R2454" s="6">
        <f t="shared" si="153"/>
        <v>53.4</v>
      </c>
      <c r="S2454" s="7" t="str">
        <f t="shared" si="154"/>
        <v>food</v>
      </c>
      <c r="T2454" t="str">
        <f t="shared" si="155"/>
        <v>small batch</v>
      </c>
      <c r="U2454">
        <f>YEAR(Table1[[#This Row],[Date Created Conversion]])</f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1">
        <f>(((J2455/60)/60)/24)+DATE(1970,1,1)+(-5/24)</f>
        <v>42738.483900462961</v>
      </c>
      <c r="L2455" s="11">
        <f>(((I2455/60)/60)/24)+DATE(1970,1,1)+(-5/24)</f>
        <v>42768.483900462961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2"/>
        <v>1.5469999999999999</v>
      </c>
      <c r="R2455" s="6">
        <f t="shared" si="153"/>
        <v>69.268656716417908</v>
      </c>
      <c r="S2455" s="7" t="str">
        <f t="shared" si="154"/>
        <v>food</v>
      </c>
      <c r="T2455" t="str">
        <f t="shared" si="155"/>
        <v>small batch</v>
      </c>
      <c r="U2455">
        <f>YEAR(Table1[[#This Row],[Date Created Conversion]])</f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1">
        <f>(((J2456/60)/60)/24)+DATE(1970,1,1)+(-5/24)</f>
        <v>42769.99314814814</v>
      </c>
      <c r="L2456" s="11">
        <f>(((I2456/60)/60)/24)+DATE(1970,1,1)+(-5/24)</f>
        <v>42804.99314814814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2"/>
        <v>1.0084571428571429</v>
      </c>
      <c r="R2456" s="6">
        <f t="shared" si="153"/>
        <v>271.50769230769231</v>
      </c>
      <c r="S2456" s="7" t="str">
        <f t="shared" si="154"/>
        <v>food</v>
      </c>
      <c r="T2456" t="str">
        <f t="shared" si="155"/>
        <v>small batch</v>
      </c>
      <c r="U2456">
        <f>YEAR(Table1[[#This Row],[Date Created Conversion]])</f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1">
        <f>(((J2457/60)/60)/24)+DATE(1970,1,1)+(-5/24)</f>
        <v>42452.573495370372</v>
      </c>
      <c r="L2457" s="11">
        <f>(((I2457/60)/60)/24)+DATE(1970,1,1)+(-5/24)</f>
        <v>42480.573495370372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2"/>
        <v>1.82</v>
      </c>
      <c r="R2457" s="6">
        <f t="shared" si="153"/>
        <v>34.125</v>
      </c>
      <c r="S2457" s="7" t="str">
        <f t="shared" si="154"/>
        <v>food</v>
      </c>
      <c r="T2457" t="str">
        <f t="shared" si="155"/>
        <v>small batch</v>
      </c>
      <c r="U2457">
        <f>YEAR(Table1[[#This Row],[Date Created Conversion]])</f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1">
        <f>(((J2458/60)/60)/24)+DATE(1970,1,1)+(-5/24)</f>
        <v>42761.752766203703</v>
      </c>
      <c r="L2458" s="11">
        <f>(((I2458/60)/60)/24)+DATE(1970,1,1)+(-5/24)</f>
        <v>42791.752766203703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2"/>
        <v>1.8086666666666666</v>
      </c>
      <c r="R2458" s="6">
        <f t="shared" si="153"/>
        <v>40.492537313432834</v>
      </c>
      <c r="S2458" s="7" t="str">
        <f t="shared" si="154"/>
        <v>food</v>
      </c>
      <c r="T2458" t="str">
        <f t="shared" si="155"/>
        <v>small batch</v>
      </c>
      <c r="U2458">
        <f>YEAR(Table1[[#This Row],[Date Created Conversion]])</f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1">
        <f>(((J2459/60)/60)/24)+DATE(1970,1,1)+(-5/24)</f>
        <v>42423.394166666665</v>
      </c>
      <c r="L2459" s="11">
        <f>(((I2459/60)/60)/24)+DATE(1970,1,1)+(-5/24)</f>
        <v>42453.352500000001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2"/>
        <v>1.0230434782608695</v>
      </c>
      <c r="R2459" s="6">
        <f t="shared" si="153"/>
        <v>189.75806451612902</v>
      </c>
      <c r="S2459" s="7" t="str">
        <f t="shared" si="154"/>
        <v>food</v>
      </c>
      <c r="T2459" t="str">
        <f t="shared" si="155"/>
        <v>small batch</v>
      </c>
      <c r="U2459">
        <f>YEAR(Table1[[#This Row],[Date Created Conversion]])</f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1">
        <f>(((J2460/60)/60)/24)+DATE(1970,1,1)+(-5/24)</f>
        <v>42495.663402777776</v>
      </c>
      <c r="L2460" s="11">
        <f>(((I2460/60)/60)/24)+DATE(1970,1,1)+(-5/24)</f>
        <v>42530.583333333336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2"/>
        <v>1.1017999999999999</v>
      </c>
      <c r="R2460" s="6">
        <f t="shared" si="153"/>
        <v>68.862499999999997</v>
      </c>
      <c r="S2460" s="7" t="str">
        <f t="shared" si="154"/>
        <v>food</v>
      </c>
      <c r="T2460" t="str">
        <f t="shared" si="155"/>
        <v>small batch</v>
      </c>
      <c r="U2460">
        <f>YEAR(Table1[[#This Row],[Date Created Conversion]])</f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1">
        <f>(((J2461/60)/60)/24)+DATE(1970,1,1)+(-5/24)</f>
        <v>42407.429224537038</v>
      </c>
      <c r="L2461" s="11">
        <f>(((I2461/60)/60)/24)+DATE(1970,1,1)+(-5/24)</f>
        <v>42452.387557870366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2"/>
        <v>1.0225</v>
      </c>
      <c r="R2461" s="6">
        <f t="shared" si="153"/>
        <v>108.77659574468085</v>
      </c>
      <c r="S2461" s="7" t="str">
        <f t="shared" si="154"/>
        <v>food</v>
      </c>
      <c r="T2461" t="str">
        <f t="shared" si="155"/>
        <v>small batch</v>
      </c>
      <c r="U2461">
        <f>YEAR(Table1[[#This Row],[Date Created Conversion]])</f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1">
        <f>(((J2462/60)/60)/24)+DATE(1970,1,1)+(-5/24)</f>
        <v>42703.978784722225</v>
      </c>
      <c r="L2462" s="11">
        <f>(((I2462/60)/60)/24)+DATE(1970,1,1)+(-5/24)</f>
        <v>42737.970138888886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2"/>
        <v>1.0078823529411765</v>
      </c>
      <c r="R2462" s="6">
        <f t="shared" si="153"/>
        <v>125.98529411764706</v>
      </c>
      <c r="S2462" s="7" t="str">
        <f t="shared" si="154"/>
        <v>food</v>
      </c>
      <c r="T2462" t="str">
        <f t="shared" si="155"/>
        <v>small batch</v>
      </c>
      <c r="U2462">
        <f>YEAR(Table1[[#This Row],[Date Created Conversion]])</f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1">
        <f>(((J2463/60)/60)/24)+DATE(1970,1,1)+(-5/24)</f>
        <v>40783.804363425923</v>
      </c>
      <c r="L2463" s="11">
        <f>(((I2463/60)/60)/24)+DATE(1970,1,1)+(-5/24)</f>
        <v>40816.916666666664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2"/>
        <v>1.038</v>
      </c>
      <c r="R2463" s="6">
        <f t="shared" si="153"/>
        <v>90.523255813953483</v>
      </c>
      <c r="S2463" s="7" t="str">
        <f t="shared" si="154"/>
        <v>music</v>
      </c>
      <c r="T2463" t="str">
        <f t="shared" si="155"/>
        <v>indie rock</v>
      </c>
      <c r="U2463">
        <f>YEAR(Table1[[#This Row],[Date Created Conversion]])</f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1">
        <f>(((J2464/60)/60)/24)+DATE(1970,1,1)+(-5/24)</f>
        <v>41088.977962962963</v>
      </c>
      <c r="L2464" s="11">
        <f>(((I2464/60)/60)/24)+DATE(1970,1,1)+(-5/24)</f>
        <v>41108.977962962963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2"/>
        <v>1.1070833333333334</v>
      </c>
      <c r="R2464" s="6">
        <f t="shared" si="153"/>
        <v>28.880434782608695</v>
      </c>
      <c r="S2464" s="7" t="str">
        <f t="shared" si="154"/>
        <v>music</v>
      </c>
      <c r="T2464" t="str">
        <f t="shared" si="155"/>
        <v>indie rock</v>
      </c>
      <c r="U2464">
        <f>YEAR(Table1[[#This Row],[Date Created Conversion]])</f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1">
        <f>(((J2465/60)/60)/24)+DATE(1970,1,1)+(-5/24)</f>
        <v>41340.903067129628</v>
      </c>
      <c r="L2465" s="11">
        <f>(((I2465/60)/60)/24)+DATE(1970,1,1)+(-5/24)</f>
        <v>41380.583333333328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2"/>
        <v>1.1625000000000001</v>
      </c>
      <c r="R2465" s="6">
        <f t="shared" si="153"/>
        <v>31</v>
      </c>
      <c r="S2465" s="7" t="str">
        <f t="shared" si="154"/>
        <v>music</v>
      </c>
      <c r="T2465" t="str">
        <f t="shared" si="155"/>
        <v>indie rock</v>
      </c>
      <c r="U2465">
        <f>YEAR(Table1[[#This Row],[Date Created Conversion]])</f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1">
        <f>(((J2466/60)/60)/24)+DATE(1970,1,1)+(-5/24)</f>
        <v>42248.692094907405</v>
      </c>
      <c r="L2466" s="11">
        <f>(((I2466/60)/60)/24)+DATE(1970,1,1)+(-5/24)</f>
        <v>42277.603472222218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2"/>
        <v>1.111</v>
      </c>
      <c r="R2466" s="6">
        <f t="shared" si="153"/>
        <v>51.674418604651166</v>
      </c>
      <c r="S2466" s="7" t="str">
        <f t="shared" si="154"/>
        <v>music</v>
      </c>
      <c r="T2466" t="str">
        <f t="shared" si="155"/>
        <v>indie rock</v>
      </c>
      <c r="U2466">
        <f>YEAR(Table1[[#This Row],[Date Created Conversion]])</f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1">
        <f>(((J2467/60)/60)/24)+DATE(1970,1,1)+(-5/24)</f>
        <v>41145.510972222219</v>
      </c>
      <c r="L2467" s="11">
        <f>(((I2467/60)/60)/24)+DATE(1970,1,1)+(-5/24)</f>
        <v>41175.510972222219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2"/>
        <v>1.8014285714285714</v>
      </c>
      <c r="R2467" s="6">
        <f t="shared" si="153"/>
        <v>26.270833333333332</v>
      </c>
      <c r="S2467" s="7" t="str">
        <f t="shared" si="154"/>
        <v>music</v>
      </c>
      <c r="T2467" t="str">
        <f t="shared" si="155"/>
        <v>indie rock</v>
      </c>
      <c r="U2467">
        <f>YEAR(Table1[[#This Row],[Date Created Conversion]])</f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1">
        <f>(((J2468/60)/60)/24)+DATE(1970,1,1)+(-5/24)</f>
        <v>41372.894131944442</v>
      </c>
      <c r="L2468" s="11">
        <f>(((I2468/60)/60)/24)+DATE(1970,1,1)+(-5/24)</f>
        <v>41402.894131944442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2"/>
        <v>1</v>
      </c>
      <c r="R2468" s="6">
        <f t="shared" si="153"/>
        <v>48.07692307692308</v>
      </c>
      <c r="S2468" s="7" t="str">
        <f t="shared" si="154"/>
        <v>music</v>
      </c>
      <c r="T2468" t="str">
        <f t="shared" si="155"/>
        <v>indie rock</v>
      </c>
      <c r="U2468">
        <f>YEAR(Table1[[#This Row],[Date Created Conversion]])</f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1">
        <f>(((J2469/60)/60)/24)+DATE(1970,1,1)+(-5/24)</f>
        <v>41025.665868055556</v>
      </c>
      <c r="L2469" s="11">
        <f>(((I2469/60)/60)/24)+DATE(1970,1,1)+(-5/24)</f>
        <v>41039.5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2"/>
        <v>1.1850000000000001</v>
      </c>
      <c r="R2469" s="6">
        <f t="shared" si="153"/>
        <v>27.558139534883722</v>
      </c>
      <c r="S2469" s="7" t="str">
        <f t="shared" si="154"/>
        <v>music</v>
      </c>
      <c r="T2469" t="str">
        <f t="shared" si="155"/>
        <v>indie rock</v>
      </c>
      <c r="U2469">
        <f>YEAR(Table1[[#This Row],[Date Created Conversion]])</f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1">
        <f>(((J2470/60)/60)/24)+DATE(1970,1,1)+(-5/24)</f>
        <v>41173.945844907401</v>
      </c>
      <c r="L2470" s="11">
        <f>(((I2470/60)/60)/24)+DATE(1970,1,1)+(-5/24)</f>
        <v>41210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2"/>
        <v>1.0721700000000001</v>
      </c>
      <c r="R2470" s="6">
        <f t="shared" si="153"/>
        <v>36.97137931034483</v>
      </c>
      <c r="S2470" s="7" t="str">
        <f t="shared" si="154"/>
        <v>music</v>
      </c>
      <c r="T2470" t="str">
        <f t="shared" si="155"/>
        <v>indie rock</v>
      </c>
      <c r="U2470">
        <f>YEAR(Table1[[#This Row],[Date Created Conversion]])</f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1">
        <f>(((J2471/60)/60)/24)+DATE(1970,1,1)+(-5/24)</f>
        <v>40557.221400462957</v>
      </c>
      <c r="L2471" s="11">
        <f>(((I2471/60)/60)/24)+DATE(1970,1,1)+(-5/24)</f>
        <v>40582.221400462957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2"/>
        <v>1.1366666666666667</v>
      </c>
      <c r="R2471" s="6">
        <f t="shared" si="153"/>
        <v>29.021276595744681</v>
      </c>
      <c r="S2471" s="7" t="str">
        <f t="shared" si="154"/>
        <v>music</v>
      </c>
      <c r="T2471" t="str">
        <f t="shared" si="155"/>
        <v>indie rock</v>
      </c>
      <c r="U2471">
        <f>YEAR(Table1[[#This Row],[Date Created Conversion]])</f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1">
        <f>(((J2472/60)/60)/24)+DATE(1970,1,1)+(-5/24)</f>
        <v>41022.866377314815</v>
      </c>
      <c r="L2472" s="11">
        <f>(((I2472/60)/60)/24)+DATE(1970,1,1)+(-5/24)</f>
        <v>41052.866377314815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2"/>
        <v>1.0316400000000001</v>
      </c>
      <c r="R2472" s="6">
        <f t="shared" si="153"/>
        <v>28.65666666666667</v>
      </c>
      <c r="S2472" s="7" t="str">
        <f t="shared" si="154"/>
        <v>music</v>
      </c>
      <c r="T2472" t="str">
        <f t="shared" si="155"/>
        <v>indie rock</v>
      </c>
      <c r="U2472">
        <f>YEAR(Table1[[#This Row],[Date Created Conversion]])</f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1">
        <f>(((J2473/60)/60)/24)+DATE(1970,1,1)+(-5/24)</f>
        <v>40893.784629629627</v>
      </c>
      <c r="L2473" s="11">
        <f>(((I2473/60)/60)/24)+DATE(1970,1,1)+(-5/24)</f>
        <v>40933.784629629627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2"/>
        <v>1.28</v>
      </c>
      <c r="R2473" s="6">
        <f t="shared" si="153"/>
        <v>37.647058823529413</v>
      </c>
      <c r="S2473" s="7" t="str">
        <f t="shared" si="154"/>
        <v>music</v>
      </c>
      <c r="T2473" t="str">
        <f t="shared" si="155"/>
        <v>indie rock</v>
      </c>
      <c r="U2473">
        <f>YEAR(Table1[[#This Row],[Date Created Conversion]])</f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1">
        <f>(((J2474/60)/60)/24)+DATE(1970,1,1)+(-5/24)</f>
        <v>40353.907175925924</v>
      </c>
      <c r="L2474" s="11">
        <f>(((I2474/60)/60)/24)+DATE(1970,1,1)+(-5/24)</f>
        <v>40424.835416666661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2"/>
        <v>1.3576026666666667</v>
      </c>
      <c r="R2474" s="6">
        <f t="shared" si="153"/>
        <v>97.904038461538462</v>
      </c>
      <c r="S2474" s="7" t="str">
        <f t="shared" si="154"/>
        <v>music</v>
      </c>
      <c r="T2474" t="str">
        <f t="shared" si="155"/>
        <v>indie rock</v>
      </c>
      <c r="U2474">
        <f>YEAR(Table1[[#This Row],[Date Created Conversion]])</f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1">
        <f>(((J2475/60)/60)/24)+DATE(1970,1,1)+(-5/24)</f>
        <v>41193.540150462963</v>
      </c>
      <c r="L2475" s="11">
        <f>(((I2475/60)/60)/24)+DATE(1970,1,1)+(-5/24)</f>
        <v>41223.581817129627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2"/>
        <v>1</v>
      </c>
      <c r="R2475" s="6">
        <f t="shared" si="153"/>
        <v>42.553191489361701</v>
      </c>
      <c r="S2475" s="7" t="str">
        <f t="shared" si="154"/>
        <v>music</v>
      </c>
      <c r="T2475" t="str">
        <f t="shared" si="155"/>
        <v>indie rock</v>
      </c>
      <c r="U2475">
        <f>YEAR(Table1[[#This Row],[Date Created Conversion]])</f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1">
        <f>(((J2476/60)/60)/24)+DATE(1970,1,1)+(-5/24)</f>
        <v>40416.80296296296</v>
      </c>
      <c r="L2476" s="11">
        <f>(((I2476/60)/60)/24)+DATE(1970,1,1)+(-5/24)</f>
        <v>40461.80296296296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2"/>
        <v>1.0000360000000001</v>
      </c>
      <c r="R2476" s="6">
        <f t="shared" si="153"/>
        <v>131.58368421052631</v>
      </c>
      <c r="S2476" s="7" t="str">
        <f t="shared" si="154"/>
        <v>music</v>
      </c>
      <c r="T2476" t="str">
        <f t="shared" si="155"/>
        <v>indie rock</v>
      </c>
      <c r="U2476">
        <f>YEAR(Table1[[#This Row],[Date Created Conversion]])</f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1">
        <f>(((J2477/60)/60)/24)+DATE(1970,1,1)+(-5/24)</f>
        <v>40310.079340277778</v>
      </c>
      <c r="L2477" s="11">
        <f>(((I2477/60)/60)/24)+DATE(1970,1,1)+(-5/24)</f>
        <v>40369.708333333328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2"/>
        <v>1.0471999999999999</v>
      </c>
      <c r="R2477" s="6">
        <f t="shared" si="153"/>
        <v>32.320987654320987</v>
      </c>
      <c r="S2477" s="7" t="str">
        <f t="shared" si="154"/>
        <v>music</v>
      </c>
      <c r="T2477" t="str">
        <f t="shared" si="155"/>
        <v>indie rock</v>
      </c>
      <c r="U2477">
        <f>YEAR(Table1[[#This Row],[Date Created Conversion]])</f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1">
        <f>(((J2478/60)/60)/24)+DATE(1970,1,1)+(-5/24)</f>
        <v>41913.120023148142</v>
      </c>
      <c r="L2478" s="11">
        <f>(((I2478/60)/60)/24)+DATE(1970,1,1)+(-5/24)</f>
        <v>41946.161689814813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2"/>
        <v>1.050225</v>
      </c>
      <c r="R2478" s="6">
        <f t="shared" si="153"/>
        <v>61.103999999999999</v>
      </c>
      <c r="S2478" s="7" t="str">
        <f t="shared" si="154"/>
        <v>music</v>
      </c>
      <c r="T2478" t="str">
        <f t="shared" si="155"/>
        <v>indie rock</v>
      </c>
      <c r="U2478">
        <f>YEAR(Table1[[#This Row],[Date Created Conversion]])</f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1">
        <f>(((J2479/60)/60)/24)+DATE(1970,1,1)+(-5/24)</f>
        <v>41088.483159722222</v>
      </c>
      <c r="L2479" s="11">
        <f>(((I2479/60)/60)/24)+DATE(1970,1,1)+(-5/24)</f>
        <v>41133.483159722222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2"/>
        <v>1.7133333333333334</v>
      </c>
      <c r="R2479" s="6">
        <f t="shared" si="153"/>
        <v>31.341463414634145</v>
      </c>
      <c r="S2479" s="7" t="str">
        <f t="shared" si="154"/>
        <v>music</v>
      </c>
      <c r="T2479" t="str">
        <f t="shared" si="155"/>
        <v>indie rock</v>
      </c>
      <c r="U2479">
        <f>YEAR(Table1[[#This Row],[Date Created Conversion]])</f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1">
        <f>(((J2480/60)/60)/24)+DATE(1970,1,1)+(-5/24)</f>
        <v>41257.742048611108</v>
      </c>
      <c r="L2480" s="11">
        <f>(((I2480/60)/60)/24)+DATE(1970,1,1)+(-5/24)</f>
        <v>41287.742048611108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2"/>
        <v>1.2749999999999999</v>
      </c>
      <c r="R2480" s="6">
        <f t="shared" si="153"/>
        <v>129.1139240506329</v>
      </c>
      <c r="S2480" s="7" t="str">
        <f t="shared" si="154"/>
        <v>music</v>
      </c>
      <c r="T2480" t="str">
        <f t="shared" si="155"/>
        <v>indie rock</v>
      </c>
      <c r="U2480">
        <f>YEAR(Table1[[#This Row],[Date Created Conversion]])</f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1">
        <f>(((J2481/60)/60)/24)+DATE(1970,1,1)+(-5/24)</f>
        <v>41107.518449074072</v>
      </c>
      <c r="L2481" s="11">
        <f>(((I2481/60)/60)/24)+DATE(1970,1,1)+(-5/24)</f>
        <v>41117.875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2"/>
        <v>1.3344333333333334</v>
      </c>
      <c r="R2481" s="6">
        <f t="shared" si="153"/>
        <v>25.020624999999999</v>
      </c>
      <c r="S2481" s="7" t="str">
        <f t="shared" si="154"/>
        <v>music</v>
      </c>
      <c r="T2481" t="str">
        <f t="shared" si="155"/>
        <v>indie rock</v>
      </c>
      <c r="U2481">
        <f>YEAR(Table1[[#This Row],[Date Created Conversion]])</f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1">
        <f>(((J2482/60)/60)/24)+DATE(1970,1,1)+(-5/24)</f>
        <v>42227.727824074071</v>
      </c>
      <c r="L2482" s="11">
        <f>(((I2482/60)/60)/24)+DATE(1970,1,1)+(-5/24)</f>
        <v>42287.727824074071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2"/>
        <v>1</v>
      </c>
      <c r="R2482" s="6">
        <f t="shared" si="153"/>
        <v>250</v>
      </c>
      <c r="S2482" s="7" t="str">
        <f t="shared" si="154"/>
        <v>music</v>
      </c>
      <c r="T2482" t="str">
        <f t="shared" si="155"/>
        <v>indie rock</v>
      </c>
      <c r="U2482">
        <f>YEAR(Table1[[#This Row],[Date Created Conversion]])</f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1">
        <f>(((J2483/60)/60)/24)+DATE(1970,1,1)+(-5/24)</f>
        <v>40999.437592592592</v>
      </c>
      <c r="L2483" s="11">
        <f>(((I2483/60)/60)/24)+DATE(1970,1,1)+(-5/24)</f>
        <v>41029.437592592592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2"/>
        <v>1.1291099999999998</v>
      </c>
      <c r="R2483" s="6">
        <f t="shared" si="153"/>
        <v>47.541473684210523</v>
      </c>
      <c r="S2483" s="7" t="str">
        <f t="shared" si="154"/>
        <v>music</v>
      </c>
      <c r="T2483" t="str">
        <f t="shared" si="155"/>
        <v>indie rock</v>
      </c>
      <c r="U2483">
        <f>YEAR(Table1[[#This Row],[Date Created Conversion]])</f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1">
        <f>(((J2484/60)/60)/24)+DATE(1970,1,1)+(-5/24)</f>
        <v>40711.573877314811</v>
      </c>
      <c r="L2484" s="11">
        <f>(((I2484/60)/60)/24)+DATE(1970,1,1)+(-5/24)</f>
        <v>40756.573877314811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2"/>
        <v>1.0009999999999999</v>
      </c>
      <c r="R2484" s="6">
        <f t="shared" si="153"/>
        <v>40.04</v>
      </c>
      <c r="S2484" s="7" t="str">
        <f t="shared" si="154"/>
        <v>music</v>
      </c>
      <c r="T2484" t="str">
        <f t="shared" si="155"/>
        <v>indie rock</v>
      </c>
      <c r="U2484">
        <f>YEAR(Table1[[#This Row],[Date Created Conversion]])</f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1">
        <f>(((J2485/60)/60)/24)+DATE(1970,1,1)+(-5/24)</f>
        <v>40970.541701388887</v>
      </c>
      <c r="L2485" s="11">
        <f>(((I2485/60)/60)/24)+DATE(1970,1,1)+(-5/24)</f>
        <v>41030.500034722223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2"/>
        <v>1.1372727272727272</v>
      </c>
      <c r="R2485" s="6">
        <f t="shared" si="153"/>
        <v>65.84210526315789</v>
      </c>
      <c r="S2485" s="7" t="str">
        <f t="shared" si="154"/>
        <v>music</v>
      </c>
      <c r="T2485" t="str">
        <f t="shared" si="155"/>
        <v>indie rock</v>
      </c>
      <c r="U2485">
        <f>YEAR(Table1[[#This Row],[Date Created Conversion]])</f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1">
        <f>(((J2486/60)/60)/24)+DATE(1970,1,1)+(-5/24)</f>
        <v>40771.708368055552</v>
      </c>
      <c r="L2486" s="11">
        <f>(((I2486/60)/60)/24)+DATE(1970,1,1)+(-5/24)</f>
        <v>40801.708368055552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2"/>
        <v>1.1931742857142855</v>
      </c>
      <c r="R2486" s="6">
        <f t="shared" si="153"/>
        <v>46.401222222222216</v>
      </c>
      <c r="S2486" s="7" t="str">
        <f t="shared" si="154"/>
        <v>music</v>
      </c>
      <c r="T2486" t="str">
        <f t="shared" si="155"/>
        <v>indie rock</v>
      </c>
      <c r="U2486">
        <f>YEAR(Table1[[#This Row],[Date Created Conversion]])</f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1">
        <f>(((J2487/60)/60)/24)+DATE(1970,1,1)+(-5/24)</f>
        <v>40793.790266203701</v>
      </c>
      <c r="L2487" s="11">
        <f>(((I2487/60)/60)/24)+DATE(1970,1,1)+(-5/24)</f>
        <v>40828.790266203701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2"/>
        <v>1.0325</v>
      </c>
      <c r="R2487" s="6">
        <f t="shared" si="153"/>
        <v>50.365853658536587</v>
      </c>
      <c r="S2487" s="7" t="str">
        <f t="shared" si="154"/>
        <v>music</v>
      </c>
      <c r="T2487" t="str">
        <f t="shared" si="155"/>
        <v>indie rock</v>
      </c>
      <c r="U2487">
        <f>YEAR(Table1[[#This Row],[Date Created Conversion]])</f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1">
        <f>(((J2488/60)/60)/24)+DATE(1970,1,1)+(-5/24)</f>
        <v>40991.499722222223</v>
      </c>
      <c r="L2488" s="11">
        <f>(((I2488/60)/60)/24)+DATE(1970,1,1)+(-5/24)</f>
        <v>41021.499722222223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2"/>
        <v>2.6566666666666667</v>
      </c>
      <c r="R2488" s="6">
        <f t="shared" si="153"/>
        <v>26.566666666666666</v>
      </c>
      <c r="S2488" s="7" t="str">
        <f t="shared" si="154"/>
        <v>music</v>
      </c>
      <c r="T2488" t="str">
        <f t="shared" si="155"/>
        <v>indie rock</v>
      </c>
      <c r="U2488">
        <f>YEAR(Table1[[#This Row],[Date Created Conversion]])</f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1">
        <f>(((J2489/60)/60)/24)+DATE(1970,1,1)+(-5/24)</f>
        <v>41025.874965277777</v>
      </c>
      <c r="L2489" s="11">
        <f>(((I2489/60)/60)/24)+DATE(1970,1,1)+(-5/24)</f>
        <v>41055.874965277777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2"/>
        <v>1.0005066666666667</v>
      </c>
      <c r="R2489" s="6">
        <f t="shared" si="153"/>
        <v>39.493684210526318</v>
      </c>
      <c r="S2489" s="7" t="str">
        <f t="shared" si="154"/>
        <v>music</v>
      </c>
      <c r="T2489" t="str">
        <f t="shared" si="155"/>
        <v>indie rock</v>
      </c>
      <c r="U2489">
        <f>YEAR(Table1[[#This Row],[Date Created Conversion]])</f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1">
        <f>(((J2490/60)/60)/24)+DATE(1970,1,1)+(-5/24)</f>
        <v>40833.424861111111</v>
      </c>
      <c r="L2490" s="11">
        <f>(((I2490/60)/60)/24)+DATE(1970,1,1)+(-5/24)</f>
        <v>40863.466527777775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2"/>
        <v>1.0669999999999999</v>
      </c>
      <c r="R2490" s="6">
        <f t="shared" si="153"/>
        <v>49.246153846153845</v>
      </c>
      <c r="S2490" s="7" t="str">
        <f t="shared" si="154"/>
        <v>music</v>
      </c>
      <c r="T2490" t="str">
        <f t="shared" si="155"/>
        <v>indie rock</v>
      </c>
      <c r="U2490">
        <f>YEAR(Table1[[#This Row],[Date Created Conversion]])</f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1">
        <f>(((J2491/60)/60)/24)+DATE(1970,1,1)+(-5/24)</f>
        <v>41373.481932870367</v>
      </c>
      <c r="L2491" s="11">
        <f>(((I2491/60)/60)/24)+DATE(1970,1,1)+(-5/24)</f>
        <v>41403.481932870367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2"/>
        <v>1.3367142857142857</v>
      </c>
      <c r="R2491" s="6">
        <f t="shared" si="153"/>
        <v>62.38</v>
      </c>
      <c r="S2491" s="7" t="str">
        <f t="shared" si="154"/>
        <v>music</v>
      </c>
      <c r="T2491" t="str">
        <f t="shared" si="155"/>
        <v>indie rock</v>
      </c>
      <c r="U2491">
        <f>YEAR(Table1[[#This Row],[Date Created Conversion]])</f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1">
        <f>(((J2492/60)/60)/24)+DATE(1970,1,1)+(-5/24)</f>
        <v>41023.019398148142</v>
      </c>
      <c r="L2492" s="11">
        <f>(((I2492/60)/60)/24)+DATE(1970,1,1)+(-5/24)</f>
        <v>41083.019398148142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2"/>
        <v>1.214</v>
      </c>
      <c r="R2492" s="6">
        <f t="shared" si="153"/>
        <v>37.9375</v>
      </c>
      <c r="S2492" s="7" t="str">
        <f t="shared" si="154"/>
        <v>music</v>
      </c>
      <c r="T2492" t="str">
        <f t="shared" si="155"/>
        <v>indie rock</v>
      </c>
      <c r="U2492">
        <f>YEAR(Table1[[#This Row],[Date Created Conversion]])</f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1">
        <f>(((J2493/60)/60)/24)+DATE(1970,1,1)+(-5/24)</f>
        <v>40542.630949074075</v>
      </c>
      <c r="L2493" s="11">
        <f>(((I2493/60)/60)/24)+DATE(1970,1,1)+(-5/24)</f>
        <v>40558.868749999994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2"/>
        <v>1.032</v>
      </c>
      <c r="R2493" s="6">
        <f t="shared" si="153"/>
        <v>51.6</v>
      </c>
      <c r="S2493" s="7" t="str">
        <f t="shared" si="154"/>
        <v>music</v>
      </c>
      <c r="T2493" t="str">
        <f t="shared" si="155"/>
        <v>indie rock</v>
      </c>
      <c r="U2493">
        <f>YEAR(Table1[[#This Row],[Date Created Conversion]])</f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1">
        <f>(((J2494/60)/60)/24)+DATE(1970,1,1)+(-5/24)</f>
        <v>41024.777638888889</v>
      </c>
      <c r="L2494" s="11">
        <f>(((I2494/60)/60)/24)+DATE(1970,1,1)+(-5/24)</f>
        <v>41076.207638888889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2"/>
        <v>1.25</v>
      </c>
      <c r="R2494" s="6">
        <f t="shared" si="153"/>
        <v>27.777777777777779</v>
      </c>
      <c r="S2494" s="7" t="str">
        <f t="shared" si="154"/>
        <v>music</v>
      </c>
      <c r="T2494" t="str">
        <f t="shared" si="155"/>
        <v>indie rock</v>
      </c>
      <c r="U2494">
        <f>YEAR(Table1[[#This Row],[Date Created Conversion]])</f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1">
        <f>(((J2495/60)/60)/24)+DATE(1970,1,1)+(-5/24)</f>
        <v>41347.959953703699</v>
      </c>
      <c r="L2495" s="11">
        <f>(((I2495/60)/60)/24)+DATE(1970,1,1)+(-5/24)</f>
        <v>41392.959953703699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2"/>
        <v>1.2869999999999999</v>
      </c>
      <c r="R2495" s="6">
        <f t="shared" si="153"/>
        <v>99.382239382239376</v>
      </c>
      <c r="S2495" s="7" t="str">
        <f t="shared" si="154"/>
        <v>music</v>
      </c>
      <c r="T2495" t="str">
        <f t="shared" si="155"/>
        <v>indie rock</v>
      </c>
      <c r="U2495">
        <f>YEAR(Table1[[#This Row],[Date Created Conversion]])</f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1">
        <f>(((J2496/60)/60)/24)+DATE(1970,1,1)+(-5/24)</f>
        <v>41022.436851851846</v>
      </c>
      <c r="L2496" s="11">
        <f>(((I2496/60)/60)/24)+DATE(1970,1,1)+(-5/24)</f>
        <v>41052.436851851846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2"/>
        <v>1.0100533333333332</v>
      </c>
      <c r="R2496" s="6">
        <f t="shared" si="153"/>
        <v>38.848205128205123</v>
      </c>
      <c r="S2496" s="7" t="str">
        <f t="shared" si="154"/>
        <v>music</v>
      </c>
      <c r="T2496" t="str">
        <f t="shared" si="155"/>
        <v>indie rock</v>
      </c>
      <c r="U2496">
        <f>YEAR(Table1[[#This Row],[Date Created Conversion]])</f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1">
        <f>(((J2497/60)/60)/24)+DATE(1970,1,1)+(-5/24)</f>
        <v>41036.738136574073</v>
      </c>
      <c r="L2497" s="11">
        <f>(((I2497/60)/60)/24)+DATE(1970,1,1)+(-5/24)</f>
        <v>41066.738136574073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2"/>
        <v>1.2753666666666665</v>
      </c>
      <c r="R2497" s="6">
        <f t="shared" si="153"/>
        <v>45.548809523809524</v>
      </c>
      <c r="S2497" s="7" t="str">
        <f t="shared" si="154"/>
        <v>music</v>
      </c>
      <c r="T2497" t="str">
        <f t="shared" si="155"/>
        <v>indie rock</v>
      </c>
      <c r="U2497">
        <f>YEAR(Table1[[#This Row],[Date Created Conversion]])</f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1">
        <f>(((J2498/60)/60)/24)+DATE(1970,1,1)+(-5/24)</f>
        <v>41327.788101851853</v>
      </c>
      <c r="L2498" s="11">
        <f>(((I2498/60)/60)/24)+DATE(1970,1,1)+(-5/24)</f>
        <v>41362.746435185181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152"/>
        <v>1</v>
      </c>
      <c r="R2498" s="6">
        <f t="shared" si="153"/>
        <v>600</v>
      </c>
      <c r="S2498" s="7" t="str">
        <f t="shared" si="154"/>
        <v>music</v>
      </c>
      <c r="T2498" t="str">
        <f t="shared" si="155"/>
        <v>indie rock</v>
      </c>
      <c r="U2498">
        <f>YEAR(Table1[[#This Row],[Date Created Conversion]])</f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1">
        <f>(((J2499/60)/60)/24)+DATE(1970,1,1)+(-5/24)</f>
        <v>40730.670578703699</v>
      </c>
      <c r="L2499" s="11">
        <f>(((I2499/60)/60)/24)+DATE(1970,1,1)+(-5/24)</f>
        <v>40760.670578703699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156">E2499/D2499</f>
        <v>1.127715</v>
      </c>
      <c r="R2499" s="6">
        <f t="shared" ref="R2499:R2562" si="157">E2499/N2499</f>
        <v>80.551071428571419</v>
      </c>
      <c r="S2499" s="7" t="str">
        <f t="shared" ref="S2499:S2562" si="158">LEFT(P2499, SEARCH("/",P2499,1)-1)</f>
        <v>music</v>
      </c>
      <c r="T2499" t="str">
        <f t="shared" ref="T2499:T2562" si="159">RIGHT(P2499,LEN(P2499)-SEARCH("/",P2499,1))</f>
        <v>indie rock</v>
      </c>
      <c r="U2499">
        <f>YEAR(Table1[[#This Row],[Date Created Conversion]])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1">
        <f>(((J2500/60)/60)/24)+DATE(1970,1,1)+(-5/24)</f>
        <v>42017.759108796294</v>
      </c>
      <c r="L2500" s="11">
        <f>(((I2500/60)/60)/24)+DATE(1970,1,1)+(-5/24)</f>
        <v>42031.759108796294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6"/>
        <v>1.056</v>
      </c>
      <c r="R2500" s="6">
        <f t="shared" si="157"/>
        <v>52.8</v>
      </c>
      <c r="S2500" s="7" t="str">
        <f t="shared" si="158"/>
        <v>music</v>
      </c>
      <c r="T2500" t="str">
        <f t="shared" si="159"/>
        <v>indie rock</v>
      </c>
      <c r="U2500">
        <f>YEAR(Table1[[#This Row],[Date Created Conversion]])</f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1">
        <f>(((J2501/60)/60)/24)+DATE(1970,1,1)+(-5/24)</f>
        <v>41226.440243055549</v>
      </c>
      <c r="L2501" s="11">
        <f>(((I2501/60)/60)/24)+DATE(1970,1,1)+(-5/24)</f>
        <v>41274.541666666664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6"/>
        <v>2.0262500000000001</v>
      </c>
      <c r="R2501" s="6">
        <f t="shared" si="157"/>
        <v>47.676470588235297</v>
      </c>
      <c r="S2501" s="7" t="str">
        <f t="shared" si="158"/>
        <v>music</v>
      </c>
      <c r="T2501" t="str">
        <f t="shared" si="159"/>
        <v>indie rock</v>
      </c>
      <c r="U2501">
        <f>YEAR(Table1[[#This Row],[Date Created Conversion]])</f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1">
        <f>(((J2502/60)/60)/24)+DATE(1970,1,1)+(-5/24)</f>
        <v>41053.564525462964</v>
      </c>
      <c r="L2502" s="11">
        <f>(((I2502/60)/60)/24)+DATE(1970,1,1)+(-5/24)</f>
        <v>41083.564525462964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6"/>
        <v>1.1333333333333333</v>
      </c>
      <c r="R2502" s="6">
        <f t="shared" si="157"/>
        <v>23.448275862068964</v>
      </c>
      <c r="S2502" s="7" t="str">
        <f t="shared" si="158"/>
        <v>music</v>
      </c>
      <c r="T2502" t="str">
        <f t="shared" si="159"/>
        <v>indie rock</v>
      </c>
      <c r="U2502">
        <f>YEAR(Table1[[#This Row],[Date Created Conversion]])</f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1">
        <f>(((J2503/60)/60)/24)+DATE(1970,1,1)+(-5/24)</f>
        <v>42244.568333333329</v>
      </c>
      <c r="L2503" s="11">
        <f>(((I2503/60)/60)/24)+DATE(1970,1,1)+(-5/24)</f>
        <v>42274.568333333329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6"/>
        <v>2.5545454545454545E-2</v>
      </c>
      <c r="R2503" s="6">
        <f t="shared" si="157"/>
        <v>40.142857142857146</v>
      </c>
      <c r="S2503" s="7" t="str">
        <f t="shared" si="158"/>
        <v>food</v>
      </c>
      <c r="T2503" t="str">
        <f t="shared" si="159"/>
        <v>restaurants</v>
      </c>
      <c r="U2503">
        <f>YEAR(Table1[[#This Row],[Date Created Conversion]])</f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1">
        <f>(((J2504/60)/60)/24)+DATE(1970,1,1)+(-5/24)</f>
        <v>41858.617106481477</v>
      </c>
      <c r="L2504" s="11">
        <f>(((I2504/60)/60)/24)+DATE(1970,1,1)+(-5/24)</f>
        <v>41903.617106481477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6"/>
        <v>7.8181818181818181E-4</v>
      </c>
      <c r="R2504" s="6">
        <f t="shared" si="157"/>
        <v>17.2</v>
      </c>
      <c r="S2504" s="7" t="str">
        <f t="shared" si="158"/>
        <v>food</v>
      </c>
      <c r="T2504" t="str">
        <f t="shared" si="159"/>
        <v>restaurants</v>
      </c>
      <c r="U2504">
        <f>YEAR(Table1[[#This Row],[Date Created Conversion]])</f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1">
        <f>(((J2505/60)/60)/24)+DATE(1970,1,1)+(-5/24)</f>
        <v>42498.691064814811</v>
      </c>
      <c r="L2505" s="11">
        <f>(((I2505/60)/60)/24)+DATE(1970,1,1)+(-5/24)</f>
        <v>42528.67083333333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6"/>
        <v>0</v>
      </c>
      <c r="R2505" s="6" t="e">
        <f t="shared" si="157"/>
        <v>#DIV/0!</v>
      </c>
      <c r="S2505" s="7" t="str">
        <f t="shared" si="158"/>
        <v>food</v>
      </c>
      <c r="T2505" t="str">
        <f t="shared" si="159"/>
        <v>restaurants</v>
      </c>
      <c r="U2505">
        <f>YEAR(Table1[[#This Row],[Date Created Conversion]])</f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1">
        <f>(((J2506/60)/60)/24)+DATE(1970,1,1)+(-5/24)</f>
        <v>41927.807106481479</v>
      </c>
      <c r="L2506" s="11">
        <f>(((I2506/60)/60)/24)+DATE(1970,1,1)+(-5/24)</f>
        <v>41957.848773148151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156"/>
        <v>0</v>
      </c>
      <c r="R2506" s="6" t="e">
        <f t="shared" si="157"/>
        <v>#DIV/0!</v>
      </c>
      <c r="S2506" s="7" t="str">
        <f t="shared" si="158"/>
        <v>food</v>
      </c>
      <c r="T2506" t="str">
        <f t="shared" si="159"/>
        <v>restaurants</v>
      </c>
      <c r="U2506">
        <f>YEAR(Table1[[#This Row],[Date Created Conversion]])</f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1">
        <f>(((J2507/60)/60)/24)+DATE(1970,1,1)+(-5/24)</f>
        <v>42046.847407407404</v>
      </c>
      <c r="L2507" s="11">
        <f>(((I2507/60)/60)/24)+DATE(1970,1,1)+(-5/24)</f>
        <v>42076.80574074074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56"/>
        <v>0</v>
      </c>
      <c r="R2507" s="6" t="e">
        <f t="shared" si="157"/>
        <v>#DIV/0!</v>
      </c>
      <c r="S2507" s="7" t="str">
        <f t="shared" si="158"/>
        <v>food</v>
      </c>
      <c r="T2507" t="str">
        <f t="shared" si="159"/>
        <v>restaurants</v>
      </c>
      <c r="U2507">
        <f>YEAR(Table1[[#This Row],[Date Created Conversion]])</f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1">
        <f>(((J2508/60)/60)/24)+DATE(1970,1,1)+(-5/24)</f>
        <v>42258.088761574072</v>
      </c>
      <c r="L2508" s="11">
        <f>(((I2508/60)/60)/24)+DATE(1970,1,1)+(-5/24)</f>
        <v>42280.666666666664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56"/>
        <v>6.0000000000000001E-3</v>
      </c>
      <c r="R2508" s="6">
        <f t="shared" si="157"/>
        <v>15</v>
      </c>
      <c r="S2508" s="7" t="str">
        <f t="shared" si="158"/>
        <v>food</v>
      </c>
      <c r="T2508" t="str">
        <f t="shared" si="159"/>
        <v>restaurants</v>
      </c>
      <c r="U2508">
        <f>YEAR(Table1[[#This Row],[Date Created Conversion]])</f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1">
        <f>(((J2509/60)/60)/24)+DATE(1970,1,1)+(-5/24)</f>
        <v>42104.864629629628</v>
      </c>
      <c r="L2509" s="11">
        <f>(((I2509/60)/60)/24)+DATE(1970,1,1)+(-5/24)</f>
        <v>42134.864629629628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56"/>
        <v>0</v>
      </c>
      <c r="R2509" s="6" t="e">
        <f t="shared" si="157"/>
        <v>#DIV/0!</v>
      </c>
      <c r="S2509" s="7" t="str">
        <f t="shared" si="158"/>
        <v>food</v>
      </c>
      <c r="T2509" t="str">
        <f t="shared" si="159"/>
        <v>restaurants</v>
      </c>
      <c r="U2509">
        <f>YEAR(Table1[[#This Row],[Date Created Conversion]])</f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1">
        <f>(((J2510/60)/60)/24)+DATE(1970,1,1)+(-5/24)</f>
        <v>41835.743449074071</v>
      </c>
      <c r="L2510" s="11">
        <f>(((I2510/60)/60)/24)+DATE(1970,1,1)+(-5/24)</f>
        <v>41865.743449074071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56"/>
        <v>0</v>
      </c>
      <c r="R2510" s="6" t="e">
        <f t="shared" si="157"/>
        <v>#DIV/0!</v>
      </c>
      <c r="S2510" s="7" t="str">
        <f t="shared" si="158"/>
        <v>food</v>
      </c>
      <c r="T2510" t="str">
        <f t="shared" si="159"/>
        <v>restaurants</v>
      </c>
      <c r="U2510">
        <f>YEAR(Table1[[#This Row],[Date Created Conversion]])</f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1">
        <f>(((J2511/60)/60)/24)+DATE(1970,1,1)+(-5/24)</f>
        <v>42058.601261574069</v>
      </c>
      <c r="L2511" s="11">
        <f>(((I2511/60)/60)/24)+DATE(1970,1,1)+(-5/24)</f>
        <v>42114.559594907405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56"/>
        <v>1.0526315789473684E-2</v>
      </c>
      <c r="R2511" s="6">
        <f t="shared" si="157"/>
        <v>35.714285714285715</v>
      </c>
      <c r="S2511" s="7" t="str">
        <f t="shared" si="158"/>
        <v>food</v>
      </c>
      <c r="T2511" t="str">
        <f t="shared" si="159"/>
        <v>restaurants</v>
      </c>
      <c r="U2511">
        <f>YEAR(Table1[[#This Row],[Date Created Conversion]])</f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1">
        <f>(((J2512/60)/60)/24)+DATE(1970,1,1)+(-5/24)</f>
        <v>42078.78902777777</v>
      </c>
      <c r="L2512" s="11">
        <f>(((I2512/60)/60)/24)+DATE(1970,1,1)+(-5/24)</f>
        <v>42138.78902777777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56"/>
        <v>1.5E-3</v>
      </c>
      <c r="R2512" s="6">
        <f t="shared" si="157"/>
        <v>37.5</v>
      </c>
      <c r="S2512" s="7" t="str">
        <f t="shared" si="158"/>
        <v>food</v>
      </c>
      <c r="T2512" t="str">
        <f t="shared" si="159"/>
        <v>restaurants</v>
      </c>
      <c r="U2512">
        <f>YEAR(Table1[[#This Row],[Date Created Conversion]])</f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1">
        <f>(((J2513/60)/60)/24)+DATE(1970,1,1)+(-5/24)</f>
        <v>42371.238576388881</v>
      </c>
      <c r="L2513" s="11">
        <f>(((I2513/60)/60)/24)+DATE(1970,1,1)+(-5/24)</f>
        <v>42401.238576388881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56"/>
        <v>0</v>
      </c>
      <c r="R2513" s="6" t="e">
        <f t="shared" si="157"/>
        <v>#DIV/0!</v>
      </c>
      <c r="S2513" s="7" t="str">
        <f t="shared" si="158"/>
        <v>food</v>
      </c>
      <c r="T2513" t="str">
        <f t="shared" si="159"/>
        <v>restaurants</v>
      </c>
      <c r="U2513">
        <f>YEAR(Table1[[#This Row],[Date Created Conversion]])</f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1">
        <f>(((J2514/60)/60)/24)+DATE(1970,1,1)+(-5/24)</f>
        <v>41971.668530092589</v>
      </c>
      <c r="L2514" s="11">
        <f>(((I2514/60)/60)/24)+DATE(1970,1,1)+(-5/24)</f>
        <v>41986.668530092589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56"/>
        <v>0</v>
      </c>
      <c r="R2514" s="6" t="e">
        <f t="shared" si="157"/>
        <v>#DIV/0!</v>
      </c>
      <c r="S2514" s="7" t="str">
        <f t="shared" si="158"/>
        <v>food</v>
      </c>
      <c r="T2514" t="str">
        <f t="shared" si="159"/>
        <v>restaurants</v>
      </c>
      <c r="U2514">
        <f>YEAR(Table1[[#This Row],[Date Created Conversion]])</f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1">
        <f>(((J2515/60)/60)/24)+DATE(1970,1,1)+(-5/24)</f>
        <v>42731.798483796294</v>
      </c>
      <c r="L2515" s="11">
        <f>(((I2515/60)/60)/24)+DATE(1970,1,1)+(-5/24)</f>
        <v>42791.798483796294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56"/>
        <v>0</v>
      </c>
      <c r="R2515" s="6" t="e">
        <f t="shared" si="157"/>
        <v>#DIV/0!</v>
      </c>
      <c r="S2515" s="7" t="str">
        <f t="shared" si="158"/>
        <v>food</v>
      </c>
      <c r="T2515" t="str">
        <f t="shared" si="159"/>
        <v>restaurants</v>
      </c>
      <c r="U2515">
        <f>YEAR(Table1[[#This Row],[Date Created Conversion]])</f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1">
        <f>(((J2516/60)/60)/24)+DATE(1970,1,1)+(-5/24)</f>
        <v>41854.181446759256</v>
      </c>
      <c r="L2516" s="11">
        <f>(((I2516/60)/60)/24)+DATE(1970,1,1)+(-5/24)</f>
        <v>41871.181446759256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56"/>
        <v>1.7500000000000002E-2</v>
      </c>
      <c r="R2516" s="6">
        <f t="shared" si="157"/>
        <v>52.5</v>
      </c>
      <c r="S2516" s="7" t="str">
        <f t="shared" si="158"/>
        <v>food</v>
      </c>
      <c r="T2516" t="str">
        <f t="shared" si="159"/>
        <v>restaurants</v>
      </c>
      <c r="U2516">
        <f>YEAR(Table1[[#This Row],[Date Created Conversion]])</f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1">
        <f>(((J2517/60)/60)/24)+DATE(1970,1,1)+(-5/24)</f>
        <v>42027.63140046296</v>
      </c>
      <c r="L2517" s="11">
        <f>(((I2517/60)/60)/24)+DATE(1970,1,1)+(-5/24)</f>
        <v>42057.63140046296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56"/>
        <v>0.186</v>
      </c>
      <c r="R2517" s="6">
        <f t="shared" si="157"/>
        <v>77.5</v>
      </c>
      <c r="S2517" s="7" t="str">
        <f t="shared" si="158"/>
        <v>food</v>
      </c>
      <c r="T2517" t="str">
        <f t="shared" si="159"/>
        <v>restaurants</v>
      </c>
      <c r="U2517">
        <f>YEAR(Table1[[#This Row],[Date Created Conversion]])</f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1">
        <f>(((J2518/60)/60)/24)+DATE(1970,1,1)+(-5/24)</f>
        <v>41942.445046296292</v>
      </c>
      <c r="L2518" s="11">
        <f>(((I2518/60)/60)/24)+DATE(1970,1,1)+(-5/24)</f>
        <v>41972.486712962964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56"/>
        <v>0</v>
      </c>
      <c r="R2518" s="6" t="e">
        <f t="shared" si="157"/>
        <v>#DIV/0!</v>
      </c>
      <c r="S2518" s="7" t="str">
        <f t="shared" si="158"/>
        <v>food</v>
      </c>
      <c r="T2518" t="str">
        <f t="shared" si="159"/>
        <v>restaurants</v>
      </c>
      <c r="U2518">
        <f>YEAR(Table1[[#This Row],[Date Created Conversion]])</f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1">
        <f>(((J2519/60)/60)/24)+DATE(1970,1,1)+(-5/24)</f>
        <v>42052.594097222223</v>
      </c>
      <c r="L2519" s="11">
        <f>(((I2519/60)/60)/24)+DATE(1970,1,1)+(-5/24)</f>
        <v>42082.552430555552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56"/>
        <v>9.8166666666666666E-2</v>
      </c>
      <c r="R2519" s="6">
        <f t="shared" si="157"/>
        <v>53.545454545454547</v>
      </c>
      <c r="S2519" s="7" t="str">
        <f t="shared" si="158"/>
        <v>food</v>
      </c>
      <c r="T2519" t="str">
        <f t="shared" si="159"/>
        <v>restaurants</v>
      </c>
      <c r="U2519">
        <f>YEAR(Table1[[#This Row],[Date Created Conversion]])</f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1">
        <f>(((J2520/60)/60)/24)+DATE(1970,1,1)+(-5/24)</f>
        <v>41926.472546296296</v>
      </c>
      <c r="L2520" s="11">
        <f>(((I2520/60)/60)/24)+DATE(1970,1,1)+(-5/24)</f>
        <v>41956.51421296296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56"/>
        <v>0</v>
      </c>
      <c r="R2520" s="6" t="e">
        <f t="shared" si="157"/>
        <v>#DIV/0!</v>
      </c>
      <c r="S2520" s="7" t="str">
        <f t="shared" si="158"/>
        <v>food</v>
      </c>
      <c r="T2520" t="str">
        <f t="shared" si="159"/>
        <v>restaurants</v>
      </c>
      <c r="U2520">
        <f>YEAR(Table1[[#This Row],[Date Created Conversion]])</f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1">
        <f>(((J2521/60)/60)/24)+DATE(1970,1,1)+(-5/24)</f>
        <v>41808.946805555555</v>
      </c>
      <c r="L2521" s="11">
        <f>(((I2521/60)/60)/24)+DATE(1970,1,1)+(-5/24)</f>
        <v>41838.946805555555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56"/>
        <v>4.3333333333333331E-4</v>
      </c>
      <c r="R2521" s="6">
        <f t="shared" si="157"/>
        <v>16.25</v>
      </c>
      <c r="S2521" s="7" t="str">
        <f t="shared" si="158"/>
        <v>food</v>
      </c>
      <c r="T2521" t="str">
        <f t="shared" si="159"/>
        <v>restaurants</v>
      </c>
      <c r="U2521">
        <f>YEAR(Table1[[#This Row],[Date Created Conversion]])</f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1">
        <f>(((J2522/60)/60)/24)+DATE(1970,1,1)+(-5/24)</f>
        <v>42612.392187500001</v>
      </c>
      <c r="L2522" s="11">
        <f>(((I2522/60)/60)/24)+DATE(1970,1,1)+(-5/24)</f>
        <v>42658.597916666658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56"/>
        <v>0</v>
      </c>
      <c r="R2522" s="6" t="e">
        <f t="shared" si="157"/>
        <v>#DIV/0!</v>
      </c>
      <c r="S2522" s="7" t="str">
        <f t="shared" si="158"/>
        <v>food</v>
      </c>
      <c r="T2522" t="str">
        <f t="shared" si="159"/>
        <v>restaurants</v>
      </c>
      <c r="U2522">
        <f>YEAR(Table1[[#This Row],[Date Created Conversion]])</f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1">
        <f>(((J2523/60)/60)/24)+DATE(1970,1,1)+(-5/24)</f>
        <v>42269.75950231481</v>
      </c>
      <c r="L2523" s="11">
        <f>(((I2523/60)/60)/24)+DATE(1970,1,1)+(-5/24)</f>
        <v>42290.75950231481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56"/>
        <v>1.0948792000000001</v>
      </c>
      <c r="R2523" s="6">
        <f t="shared" si="157"/>
        <v>103.68174242424243</v>
      </c>
      <c r="S2523" s="7" t="str">
        <f t="shared" si="158"/>
        <v>music</v>
      </c>
      <c r="T2523" t="str">
        <f t="shared" si="159"/>
        <v>classical music</v>
      </c>
      <c r="U2523">
        <f>YEAR(Table1[[#This Row],[Date Created Conversion]])</f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1">
        <f>(((J2524/60)/60)/24)+DATE(1970,1,1)+(-5/24)</f>
        <v>42460.365277777775</v>
      </c>
      <c r="L2524" s="11">
        <f>(((I2524/60)/60)/24)+DATE(1970,1,1)+(-5/24)</f>
        <v>42482.411111111105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56"/>
        <v>1</v>
      </c>
      <c r="R2524" s="6">
        <f t="shared" si="157"/>
        <v>185.18518518518519</v>
      </c>
      <c r="S2524" s="7" t="str">
        <f t="shared" si="158"/>
        <v>music</v>
      </c>
      <c r="T2524" t="str">
        <f t="shared" si="159"/>
        <v>classical music</v>
      </c>
      <c r="U2524">
        <f>YEAR(Table1[[#This Row],[Date Created Conversion]])</f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1">
        <f>(((J2525/60)/60)/24)+DATE(1970,1,1)+(-5/24)</f>
        <v>41930.767268518517</v>
      </c>
      <c r="L2525" s="11">
        <f>(((I2525/60)/60)/24)+DATE(1970,1,1)+(-5/24)</f>
        <v>41960.808935185189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56"/>
        <v>1.5644444444444445</v>
      </c>
      <c r="R2525" s="6">
        <f t="shared" si="157"/>
        <v>54.153846153846153</v>
      </c>
      <c r="S2525" s="7" t="str">
        <f t="shared" si="158"/>
        <v>music</v>
      </c>
      <c r="T2525" t="str">
        <f t="shared" si="159"/>
        <v>classical music</v>
      </c>
      <c r="U2525">
        <f>YEAR(Table1[[#This Row],[Date Created Conversion]])</f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1">
        <f>(((J2526/60)/60)/24)+DATE(1970,1,1)+(-5/24)</f>
        <v>41961.599039351851</v>
      </c>
      <c r="L2526" s="11">
        <f>(((I2526/60)/60)/24)+DATE(1970,1,1)+(-5/24)</f>
        <v>41993.979166666664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56"/>
        <v>1.016</v>
      </c>
      <c r="R2526" s="6">
        <f t="shared" si="157"/>
        <v>177.2093023255814</v>
      </c>
      <c r="S2526" s="7" t="str">
        <f t="shared" si="158"/>
        <v>music</v>
      </c>
      <c r="T2526" t="str">
        <f t="shared" si="159"/>
        <v>classical music</v>
      </c>
      <c r="U2526">
        <f>YEAR(Table1[[#This Row],[Date Created Conversion]])</f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1">
        <f>(((J2527/60)/60)/24)+DATE(1970,1,1)+(-5/24)</f>
        <v>41058.636238425926</v>
      </c>
      <c r="L2527" s="11">
        <f>(((I2527/60)/60)/24)+DATE(1970,1,1)+(-5/24)</f>
        <v>41088.636238425926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56"/>
        <v>1.00325</v>
      </c>
      <c r="R2527" s="6">
        <f t="shared" si="157"/>
        <v>100.325</v>
      </c>
      <c r="S2527" s="7" t="str">
        <f t="shared" si="158"/>
        <v>music</v>
      </c>
      <c r="T2527" t="str">
        <f t="shared" si="159"/>
        <v>classical music</v>
      </c>
      <c r="U2527">
        <f>YEAR(Table1[[#This Row],[Date Created Conversion]])</f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1">
        <f>(((J2528/60)/60)/24)+DATE(1970,1,1)+(-5/24)</f>
        <v>41952.882800925923</v>
      </c>
      <c r="L2528" s="11">
        <f>(((I2528/60)/60)/24)+DATE(1970,1,1)+(-5/24)</f>
        <v>41980.999305555553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56"/>
        <v>1.1294999999999999</v>
      </c>
      <c r="R2528" s="6">
        <f t="shared" si="157"/>
        <v>136.90909090909091</v>
      </c>
      <c r="S2528" s="7" t="str">
        <f t="shared" si="158"/>
        <v>music</v>
      </c>
      <c r="T2528" t="str">
        <f t="shared" si="159"/>
        <v>classical music</v>
      </c>
      <c r="U2528">
        <f>YEAR(Table1[[#This Row],[Date Created Conversion]])</f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1">
        <f>(((J2529/60)/60)/24)+DATE(1970,1,1)+(-5/24)</f>
        <v>41546.542719907404</v>
      </c>
      <c r="L2529" s="11">
        <f>(((I2529/60)/60)/24)+DATE(1970,1,1)+(-5/24)</f>
        <v>41564.957638888889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56"/>
        <v>1.02125</v>
      </c>
      <c r="R2529" s="6">
        <f t="shared" si="157"/>
        <v>57.535211267605632</v>
      </c>
      <c r="S2529" s="7" t="str">
        <f t="shared" si="158"/>
        <v>music</v>
      </c>
      <c r="T2529" t="str">
        <f t="shared" si="159"/>
        <v>classical music</v>
      </c>
      <c r="U2529">
        <f>YEAR(Table1[[#This Row],[Date Created Conversion]])</f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1">
        <f>(((J2530/60)/60)/24)+DATE(1970,1,1)+(-5/24)</f>
        <v>42217.626192129632</v>
      </c>
      <c r="L2530" s="11">
        <f>(((I2530/60)/60)/24)+DATE(1970,1,1)+(-5/24)</f>
        <v>42236.249999999993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56"/>
        <v>1.0724974999999999</v>
      </c>
      <c r="R2530" s="6">
        <f t="shared" si="157"/>
        <v>52.962839506172834</v>
      </c>
      <c r="S2530" s="7" t="str">
        <f t="shared" si="158"/>
        <v>music</v>
      </c>
      <c r="T2530" t="str">
        <f t="shared" si="159"/>
        <v>classical music</v>
      </c>
      <c r="U2530">
        <f>YEAR(Table1[[#This Row],[Date Created Conversion]])</f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1">
        <f>(((J2531/60)/60)/24)+DATE(1970,1,1)+(-5/24)</f>
        <v>40947.872395833328</v>
      </c>
      <c r="L2531" s="11">
        <f>(((I2531/60)/60)/24)+DATE(1970,1,1)+(-5/24)</f>
        <v>40992.830729166664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56"/>
        <v>1.0428333333333333</v>
      </c>
      <c r="R2531" s="6">
        <f t="shared" si="157"/>
        <v>82.328947368421055</v>
      </c>
      <c r="S2531" s="7" t="str">
        <f t="shared" si="158"/>
        <v>music</v>
      </c>
      <c r="T2531" t="str">
        <f t="shared" si="159"/>
        <v>classical music</v>
      </c>
      <c r="U2531">
        <f>YEAR(Table1[[#This Row],[Date Created Conversion]])</f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1">
        <f>(((J2532/60)/60)/24)+DATE(1970,1,1)+(-5/24)</f>
        <v>42081.656307870369</v>
      </c>
      <c r="L2532" s="11">
        <f>(((I2532/60)/60)/24)+DATE(1970,1,1)+(-5/24)</f>
        <v>42113.993055555555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56"/>
        <v>1</v>
      </c>
      <c r="R2532" s="6">
        <f t="shared" si="157"/>
        <v>135.41666666666666</v>
      </c>
      <c r="S2532" s="7" t="str">
        <f t="shared" si="158"/>
        <v>music</v>
      </c>
      <c r="T2532" t="str">
        <f t="shared" si="159"/>
        <v>classical music</v>
      </c>
      <c r="U2532">
        <f>YEAR(Table1[[#This Row],[Date Created Conversion]])</f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1">
        <f>(((J2533/60)/60)/24)+DATE(1970,1,1)+(-5/24)</f>
        <v>42208.471689814811</v>
      </c>
      <c r="L2533" s="11">
        <f>(((I2533/60)/60)/24)+DATE(1970,1,1)+(-5/24)</f>
        <v>42230.957638888889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56"/>
        <v>1.004</v>
      </c>
      <c r="R2533" s="6">
        <f t="shared" si="157"/>
        <v>74.06557377049181</v>
      </c>
      <c r="S2533" s="7" t="str">
        <f t="shared" si="158"/>
        <v>music</v>
      </c>
      <c r="T2533" t="str">
        <f t="shared" si="159"/>
        <v>classical music</v>
      </c>
      <c r="U2533">
        <f>YEAR(Table1[[#This Row],[Date Created Conversion]])</f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1">
        <f>(((J2534/60)/60)/24)+DATE(1970,1,1)+(-5/24)</f>
        <v>41107.640810185185</v>
      </c>
      <c r="L2534" s="11">
        <f>(((I2534/60)/60)/24)+DATE(1970,1,1)+(-5/24)</f>
        <v>41137.640810185185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56"/>
        <v>1.26125</v>
      </c>
      <c r="R2534" s="6">
        <f t="shared" si="157"/>
        <v>84.083333333333329</v>
      </c>
      <c r="S2534" s="7" t="str">
        <f t="shared" si="158"/>
        <v>music</v>
      </c>
      <c r="T2534" t="str">
        <f t="shared" si="159"/>
        <v>classical music</v>
      </c>
      <c r="U2534">
        <f>YEAR(Table1[[#This Row],[Date Created Conversion]])</f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1">
        <f>(((J2535/60)/60)/24)+DATE(1970,1,1)+(-5/24)</f>
        <v>41304.542951388888</v>
      </c>
      <c r="L2535" s="11">
        <f>(((I2535/60)/60)/24)+DATE(1970,1,1)+(-5/24)</f>
        <v>41334.542453703703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56"/>
        <v>1.1066666666666667</v>
      </c>
      <c r="R2535" s="6">
        <f t="shared" si="157"/>
        <v>61.029411764705884</v>
      </c>
      <c r="S2535" s="7" t="str">
        <f t="shared" si="158"/>
        <v>music</v>
      </c>
      <c r="T2535" t="str">
        <f t="shared" si="159"/>
        <v>classical music</v>
      </c>
      <c r="U2535">
        <f>YEAR(Table1[[#This Row],[Date Created Conversion]])</f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1">
        <f>(((J2536/60)/60)/24)+DATE(1970,1,1)+(-5/24)</f>
        <v>40127.492037037038</v>
      </c>
      <c r="L2536" s="11">
        <f>(((I2536/60)/60)/24)+DATE(1970,1,1)+(-5/24)</f>
        <v>40179.041666666664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56"/>
        <v>1.05</v>
      </c>
      <c r="R2536" s="6">
        <f t="shared" si="157"/>
        <v>150</v>
      </c>
      <c r="S2536" s="7" t="str">
        <f t="shared" si="158"/>
        <v>music</v>
      </c>
      <c r="T2536" t="str">
        <f t="shared" si="159"/>
        <v>classical music</v>
      </c>
      <c r="U2536">
        <f>YEAR(Table1[[#This Row],[Date Created Conversion]])</f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1">
        <f>(((J2537/60)/60)/24)+DATE(1970,1,1)+(-5/24)</f>
        <v>41943.582696759258</v>
      </c>
      <c r="L2537" s="11">
        <f>(((I2537/60)/60)/24)+DATE(1970,1,1)+(-5/24)</f>
        <v>41974.624363425923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56"/>
        <v>1.03775</v>
      </c>
      <c r="R2537" s="6">
        <f t="shared" si="157"/>
        <v>266.08974358974359</v>
      </c>
      <c r="S2537" s="7" t="str">
        <f t="shared" si="158"/>
        <v>music</v>
      </c>
      <c r="T2537" t="str">
        <f t="shared" si="159"/>
        <v>classical music</v>
      </c>
      <c r="U2537">
        <f>YEAR(Table1[[#This Row],[Date Created Conversion]])</f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1">
        <f>(((J2538/60)/60)/24)+DATE(1970,1,1)+(-5/24)</f>
        <v>41463.89775462963</v>
      </c>
      <c r="L2538" s="11">
        <f>(((I2538/60)/60)/24)+DATE(1970,1,1)+(-5/24)</f>
        <v>41484.89775462963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56"/>
        <v>1.1599999999999999</v>
      </c>
      <c r="R2538" s="6">
        <f t="shared" si="157"/>
        <v>7.25</v>
      </c>
      <c r="S2538" s="7" t="str">
        <f t="shared" si="158"/>
        <v>music</v>
      </c>
      <c r="T2538" t="str">
        <f t="shared" si="159"/>
        <v>classical music</v>
      </c>
      <c r="U2538">
        <f>YEAR(Table1[[#This Row],[Date Created Conversion]])</f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1">
        <f>(((J2539/60)/60)/24)+DATE(1970,1,1)+(-5/24)</f>
        <v>40696.440451388888</v>
      </c>
      <c r="L2539" s="11">
        <f>(((I2539/60)/60)/24)+DATE(1970,1,1)+(-5/24)</f>
        <v>40756.440451388888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56"/>
        <v>1.1000000000000001</v>
      </c>
      <c r="R2539" s="6">
        <f t="shared" si="157"/>
        <v>100</v>
      </c>
      <c r="S2539" s="7" t="str">
        <f t="shared" si="158"/>
        <v>music</v>
      </c>
      <c r="T2539" t="str">
        <f t="shared" si="159"/>
        <v>classical music</v>
      </c>
      <c r="U2539">
        <f>YEAR(Table1[[#This Row],[Date Created Conversion]])</f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1">
        <f>(((J2540/60)/60)/24)+DATE(1970,1,1)+(-5/24)</f>
        <v>41298.301631944443</v>
      </c>
      <c r="L2540" s="11">
        <f>(((I2540/60)/60)/24)+DATE(1970,1,1)+(-5/24)</f>
        <v>41328.999305555553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56"/>
        <v>1.130176111111111</v>
      </c>
      <c r="R2540" s="6">
        <f t="shared" si="157"/>
        <v>109.96308108108107</v>
      </c>
      <c r="S2540" s="7" t="str">
        <f t="shared" si="158"/>
        <v>music</v>
      </c>
      <c r="T2540" t="str">
        <f t="shared" si="159"/>
        <v>classical music</v>
      </c>
      <c r="U2540">
        <f>YEAR(Table1[[#This Row],[Date Created Conversion]])</f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1">
        <f>(((J2541/60)/60)/24)+DATE(1970,1,1)+(-5/24)</f>
        <v>41977.693888888891</v>
      </c>
      <c r="L2541" s="11">
        <f>(((I2541/60)/60)/24)+DATE(1970,1,1)+(-5/24)</f>
        <v>42037.693888888891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56"/>
        <v>1.0024999999999999</v>
      </c>
      <c r="R2541" s="6">
        <f t="shared" si="157"/>
        <v>169.91525423728814</v>
      </c>
      <c r="S2541" s="7" t="str">
        <f t="shared" si="158"/>
        <v>music</v>
      </c>
      <c r="T2541" t="str">
        <f t="shared" si="159"/>
        <v>classical music</v>
      </c>
      <c r="U2541">
        <f>YEAR(Table1[[#This Row],[Date Created Conversion]])</f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1">
        <f>(((J2542/60)/60)/24)+DATE(1970,1,1)+(-5/24)</f>
        <v>40785.466678240737</v>
      </c>
      <c r="L2542" s="11">
        <f>(((I2542/60)/60)/24)+DATE(1970,1,1)+(-5/24)</f>
        <v>40845.466678240737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56"/>
        <v>1.034</v>
      </c>
      <c r="R2542" s="6">
        <f t="shared" si="157"/>
        <v>95.740740740740748</v>
      </c>
      <c r="S2542" s="7" t="str">
        <f t="shared" si="158"/>
        <v>music</v>
      </c>
      <c r="T2542" t="str">
        <f t="shared" si="159"/>
        <v>classical music</v>
      </c>
      <c r="U2542">
        <f>YEAR(Table1[[#This Row],[Date Created Conversion]])</f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1">
        <f>(((J2543/60)/60)/24)+DATE(1970,1,1)+(-5/24)</f>
        <v>41483.240949074068</v>
      </c>
      <c r="L2543" s="11">
        <f>(((I2543/60)/60)/24)+DATE(1970,1,1)+(-5/24)</f>
        <v>41543.240949074068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56"/>
        <v>1.0702857142857143</v>
      </c>
      <c r="R2543" s="6">
        <f t="shared" si="157"/>
        <v>59.460317460317462</v>
      </c>
      <c r="S2543" s="7" t="str">
        <f t="shared" si="158"/>
        <v>music</v>
      </c>
      <c r="T2543" t="str">
        <f t="shared" si="159"/>
        <v>classical music</v>
      </c>
      <c r="U2543">
        <f>YEAR(Table1[[#This Row],[Date Created Conversion]])</f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1">
        <f>(((J2544/60)/60)/24)+DATE(1970,1,1)+(-5/24)</f>
        <v>41509.218252314815</v>
      </c>
      <c r="L2544" s="11">
        <f>(((I2544/60)/60)/24)+DATE(1970,1,1)+(-5/24)</f>
        <v>41547.957638888889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56"/>
        <v>1.0357142857142858</v>
      </c>
      <c r="R2544" s="6">
        <f t="shared" si="157"/>
        <v>55.769230769230766</v>
      </c>
      <c r="S2544" s="7" t="str">
        <f t="shared" si="158"/>
        <v>music</v>
      </c>
      <c r="T2544" t="str">
        <f t="shared" si="159"/>
        <v>classical music</v>
      </c>
      <c r="U2544">
        <f>YEAR(Table1[[#This Row],[Date Created Conversion]])</f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1">
        <f>(((J2545/60)/60)/24)+DATE(1970,1,1)+(-5/24)</f>
        <v>40513.899282407401</v>
      </c>
      <c r="L2545" s="11">
        <f>(((I2545/60)/60)/24)+DATE(1970,1,1)+(-5/24)</f>
        <v>40544.916666666664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56"/>
        <v>1.5640000000000001</v>
      </c>
      <c r="R2545" s="6">
        <f t="shared" si="157"/>
        <v>30.076923076923077</v>
      </c>
      <c r="S2545" s="7" t="str">
        <f t="shared" si="158"/>
        <v>music</v>
      </c>
      <c r="T2545" t="str">
        <f t="shared" si="159"/>
        <v>classical music</v>
      </c>
      <c r="U2545">
        <f>YEAR(Table1[[#This Row],[Date Created Conversion]])</f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1">
        <f>(((J2546/60)/60)/24)+DATE(1970,1,1)+(-5/24)</f>
        <v>41068.3121412037</v>
      </c>
      <c r="L2546" s="11">
        <f>(((I2546/60)/60)/24)+DATE(1970,1,1)+(-5/24)</f>
        <v>41098.3121412037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56"/>
        <v>1.0082</v>
      </c>
      <c r="R2546" s="6">
        <f t="shared" si="157"/>
        <v>88.438596491228068</v>
      </c>
      <c r="S2546" s="7" t="str">
        <f t="shared" si="158"/>
        <v>music</v>
      </c>
      <c r="T2546" t="str">
        <f t="shared" si="159"/>
        <v>classical music</v>
      </c>
      <c r="U2546">
        <f>YEAR(Table1[[#This Row],[Date Created Conversion]])</f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1">
        <f>(((J2547/60)/60)/24)+DATE(1970,1,1)+(-5/24)</f>
        <v>42026.929837962954</v>
      </c>
      <c r="L2547" s="11">
        <f>(((I2547/60)/60)/24)+DATE(1970,1,1)+(-5/24)</f>
        <v>42061.812499999993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56"/>
        <v>1.9530000000000001</v>
      </c>
      <c r="R2547" s="6">
        <f t="shared" si="157"/>
        <v>64.032786885245898</v>
      </c>
      <c r="S2547" s="7" t="str">
        <f t="shared" si="158"/>
        <v>music</v>
      </c>
      <c r="T2547" t="str">
        <f t="shared" si="159"/>
        <v>classical music</v>
      </c>
      <c r="U2547">
        <f>YEAR(Table1[[#This Row],[Date Created Conversion]])</f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1">
        <f>(((J2548/60)/60)/24)+DATE(1970,1,1)+(-5/24)</f>
        <v>41524.650219907402</v>
      </c>
      <c r="L2548" s="11">
        <f>(((I2548/60)/60)/24)+DATE(1970,1,1)+(-5/24)</f>
        <v>41552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56"/>
        <v>1.1171428571428572</v>
      </c>
      <c r="R2548" s="6">
        <f t="shared" si="157"/>
        <v>60.153846153846153</v>
      </c>
      <c r="S2548" s="7" t="str">
        <f t="shared" si="158"/>
        <v>music</v>
      </c>
      <c r="T2548" t="str">
        <f t="shared" si="159"/>
        <v>classical music</v>
      </c>
      <c r="U2548">
        <f>YEAR(Table1[[#This Row],[Date Created Conversion]])</f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1">
        <f>(((J2549/60)/60)/24)+DATE(1970,1,1)+(-5/24)</f>
        <v>40973.564849537033</v>
      </c>
      <c r="L2549" s="11">
        <f>(((I2549/60)/60)/24)+DATE(1970,1,1)+(-5/24)</f>
        <v>41003.523182870369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56"/>
        <v>1.1985454545454546</v>
      </c>
      <c r="R2549" s="6">
        <f t="shared" si="157"/>
        <v>49.194029850746269</v>
      </c>
      <c r="S2549" s="7" t="str">
        <f t="shared" si="158"/>
        <v>music</v>
      </c>
      <c r="T2549" t="str">
        <f t="shared" si="159"/>
        <v>classical music</v>
      </c>
      <c r="U2549">
        <f>YEAR(Table1[[#This Row],[Date Created Conversion]])</f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1">
        <f>(((J2550/60)/60)/24)+DATE(1970,1,1)+(-5/24)</f>
        <v>42618.417094907411</v>
      </c>
      <c r="L2550" s="11">
        <f>(((I2550/60)/60)/24)+DATE(1970,1,1)+(-5/24)</f>
        <v>42642.977083333331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56"/>
        <v>1.0185</v>
      </c>
      <c r="R2550" s="6">
        <f t="shared" si="157"/>
        <v>165.16216216216216</v>
      </c>
      <c r="S2550" s="7" t="str">
        <f t="shared" si="158"/>
        <v>music</v>
      </c>
      <c r="T2550" t="str">
        <f t="shared" si="159"/>
        <v>classical music</v>
      </c>
      <c r="U2550">
        <f>YEAR(Table1[[#This Row],[Date Created Conversion]])</f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1">
        <f>(((J2551/60)/60)/24)+DATE(1970,1,1)+(-5/24)</f>
        <v>41390.549421296295</v>
      </c>
      <c r="L2551" s="11">
        <f>(((I2551/60)/60)/24)+DATE(1970,1,1)+(-5/24)</f>
        <v>41425.5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56"/>
        <v>1.0280254777070064</v>
      </c>
      <c r="R2551" s="6">
        <f t="shared" si="157"/>
        <v>43.621621621621621</v>
      </c>
      <c r="S2551" s="7" t="str">
        <f t="shared" si="158"/>
        <v>music</v>
      </c>
      <c r="T2551" t="str">
        <f t="shared" si="159"/>
        <v>classical music</v>
      </c>
      <c r="U2551">
        <f>YEAR(Table1[[#This Row],[Date Created Conversion]])</f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1">
        <f>(((J2552/60)/60)/24)+DATE(1970,1,1)+(-5/24)</f>
        <v>42228.425995370366</v>
      </c>
      <c r="L2552" s="11">
        <f>(((I2552/60)/60)/24)+DATE(1970,1,1)+(-5/24)</f>
        <v>42284.957638888889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56"/>
        <v>1.0084615384615385</v>
      </c>
      <c r="R2552" s="6">
        <f t="shared" si="157"/>
        <v>43.7</v>
      </c>
      <c r="S2552" s="7" t="str">
        <f t="shared" si="158"/>
        <v>music</v>
      </c>
      <c r="T2552" t="str">
        <f t="shared" si="159"/>
        <v>classical music</v>
      </c>
      <c r="U2552">
        <f>YEAR(Table1[[#This Row],[Date Created Conversion]])</f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1">
        <f>(((J2553/60)/60)/24)+DATE(1970,1,1)+(-5/24)</f>
        <v>40961.043807870366</v>
      </c>
      <c r="L2553" s="11">
        <f>(((I2553/60)/60)/24)+DATE(1970,1,1)+(-5/24)</f>
        <v>40989.658333333333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56"/>
        <v>1.0273469387755103</v>
      </c>
      <c r="R2553" s="6">
        <f t="shared" si="157"/>
        <v>67.419642857142861</v>
      </c>
      <c r="S2553" s="7" t="str">
        <f t="shared" si="158"/>
        <v>music</v>
      </c>
      <c r="T2553" t="str">
        <f t="shared" si="159"/>
        <v>classical music</v>
      </c>
      <c r="U2553">
        <f>YEAR(Table1[[#This Row],[Date Created Conversion]])</f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1">
        <f>(((J2554/60)/60)/24)+DATE(1970,1,1)+(-5/24)</f>
        <v>42769.601631944439</v>
      </c>
      <c r="L2554" s="11">
        <f>(((I2554/60)/60)/24)+DATE(1970,1,1)+(-5/24)</f>
        <v>42799.601631944439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56"/>
        <v>1.0649999999999999</v>
      </c>
      <c r="R2554" s="6">
        <f t="shared" si="157"/>
        <v>177.5</v>
      </c>
      <c r="S2554" s="7" t="str">
        <f t="shared" si="158"/>
        <v>music</v>
      </c>
      <c r="T2554" t="str">
        <f t="shared" si="159"/>
        <v>classical music</v>
      </c>
      <c r="U2554">
        <f>YEAR(Table1[[#This Row],[Date Created Conversion]])</f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1">
        <f>(((J2555/60)/60)/24)+DATE(1970,1,1)+(-5/24)</f>
        <v>41112.99082175926</v>
      </c>
      <c r="L2555" s="11">
        <f>(((I2555/60)/60)/24)+DATE(1970,1,1)+(-5/24)</f>
        <v>41172.99082175926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56"/>
        <v>1.5553333333333332</v>
      </c>
      <c r="R2555" s="6">
        <f t="shared" si="157"/>
        <v>38.883333333333333</v>
      </c>
      <c r="S2555" s="7" t="str">
        <f t="shared" si="158"/>
        <v>music</v>
      </c>
      <c r="T2555" t="str">
        <f t="shared" si="159"/>
        <v>classical music</v>
      </c>
      <c r="U2555">
        <f>YEAR(Table1[[#This Row],[Date Created Conversion]])</f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1">
        <f>(((J2556/60)/60)/24)+DATE(1970,1,1)+(-5/24)</f>
        <v>42124.869942129626</v>
      </c>
      <c r="L2556" s="11">
        <f>(((I2556/60)/60)/24)+DATE(1970,1,1)+(-5/24)</f>
        <v>42155.957638888889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56"/>
        <v>1.228</v>
      </c>
      <c r="R2556" s="6">
        <f t="shared" si="157"/>
        <v>54.985074626865675</v>
      </c>
      <c r="S2556" s="7" t="str">
        <f t="shared" si="158"/>
        <v>music</v>
      </c>
      <c r="T2556" t="str">
        <f t="shared" si="159"/>
        <v>classical music</v>
      </c>
      <c r="U2556">
        <f>YEAR(Table1[[#This Row],[Date Created Conversion]])</f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1">
        <f>(((J2557/60)/60)/24)+DATE(1970,1,1)+(-5/24)</f>
        <v>41026.44667824074</v>
      </c>
      <c r="L2557" s="11">
        <f>(((I2557/60)/60)/24)+DATE(1970,1,1)+(-5/24)</f>
        <v>41057.44667824074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56"/>
        <v>1.0734999999999999</v>
      </c>
      <c r="R2557" s="6">
        <f t="shared" si="157"/>
        <v>61.342857142857142</v>
      </c>
      <c r="S2557" s="7" t="str">
        <f t="shared" si="158"/>
        <v>music</v>
      </c>
      <c r="T2557" t="str">
        <f t="shared" si="159"/>
        <v>classical music</v>
      </c>
      <c r="U2557">
        <f>YEAR(Table1[[#This Row],[Date Created Conversion]])</f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1">
        <f>(((J2558/60)/60)/24)+DATE(1970,1,1)+(-5/24)</f>
        <v>41222.783067129625</v>
      </c>
      <c r="L2558" s="11">
        <f>(((I2558/60)/60)/24)+DATE(1970,1,1)+(-5/24)</f>
        <v>41267.783067129625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56"/>
        <v>1.0550335570469798</v>
      </c>
      <c r="R2558" s="6">
        <f t="shared" si="157"/>
        <v>23.117647058823529</v>
      </c>
      <c r="S2558" s="7" t="str">
        <f t="shared" si="158"/>
        <v>music</v>
      </c>
      <c r="T2558" t="str">
        <f t="shared" si="159"/>
        <v>classical music</v>
      </c>
      <c r="U2558">
        <f>YEAR(Table1[[#This Row],[Date Created Conversion]])</f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1">
        <f>(((J2559/60)/60)/24)+DATE(1970,1,1)+(-5/24)</f>
        <v>41744.536874999998</v>
      </c>
      <c r="L2559" s="11">
        <f>(((I2559/60)/60)/24)+DATE(1970,1,1)+(-5/24)</f>
        <v>41774.536874999998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56"/>
        <v>1.1844444444444444</v>
      </c>
      <c r="R2559" s="6">
        <f t="shared" si="157"/>
        <v>29.611111111111111</v>
      </c>
      <c r="S2559" s="7" t="str">
        <f t="shared" si="158"/>
        <v>music</v>
      </c>
      <c r="T2559" t="str">
        <f t="shared" si="159"/>
        <v>classical music</v>
      </c>
      <c r="U2559">
        <f>YEAR(Table1[[#This Row],[Date Created Conversion]])</f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1">
        <f>(((J2560/60)/60)/24)+DATE(1970,1,1)+(-5/24)</f>
        <v>42093.651689814818</v>
      </c>
      <c r="L2560" s="11">
        <f>(((I2560/60)/60)/24)+DATE(1970,1,1)+(-5/24)</f>
        <v>42125.374305555553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56"/>
        <v>1.0888</v>
      </c>
      <c r="R2560" s="6">
        <f t="shared" si="157"/>
        <v>75.611111111111114</v>
      </c>
      <c r="S2560" s="7" t="str">
        <f t="shared" si="158"/>
        <v>music</v>
      </c>
      <c r="T2560" t="str">
        <f t="shared" si="159"/>
        <v>classical music</v>
      </c>
      <c r="U2560">
        <f>YEAR(Table1[[#This Row],[Date Created Conversion]])</f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1">
        <f>(((J2561/60)/60)/24)+DATE(1970,1,1)+(-5/24)</f>
        <v>40829.665324074071</v>
      </c>
      <c r="L2561" s="11">
        <f>(((I2561/60)/60)/24)+DATE(1970,1,1)+(-5/24)</f>
        <v>40862.609027777777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56"/>
        <v>1.1125</v>
      </c>
      <c r="R2561" s="6">
        <f t="shared" si="157"/>
        <v>35.6</v>
      </c>
      <c r="S2561" s="7" t="str">
        <f t="shared" si="158"/>
        <v>music</v>
      </c>
      <c r="T2561" t="str">
        <f t="shared" si="159"/>
        <v>classical music</v>
      </c>
      <c r="U2561">
        <f>YEAR(Table1[[#This Row],[Date Created Conversion]])</f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1">
        <f>(((J2562/60)/60)/24)+DATE(1970,1,1)+(-5/24)</f>
        <v>42039.742754629631</v>
      </c>
      <c r="L2562" s="11">
        <f>(((I2562/60)/60)/24)+DATE(1970,1,1)+(-5/24)</f>
        <v>42069.742754629631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156"/>
        <v>1.0009999999999999</v>
      </c>
      <c r="R2562" s="6">
        <f t="shared" si="157"/>
        <v>143</v>
      </c>
      <c r="S2562" s="7" t="str">
        <f t="shared" si="158"/>
        <v>music</v>
      </c>
      <c r="T2562" t="str">
        <f t="shared" si="159"/>
        <v>classical music</v>
      </c>
      <c r="U2562">
        <f>YEAR(Table1[[#This Row],[Date Created Conversion]])</f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1">
        <f>(((J2563/60)/60)/24)+DATE(1970,1,1)+(-5/24)</f>
        <v>42260.320474537039</v>
      </c>
      <c r="L2563" s="11">
        <f>(((I2563/60)/60)/24)+DATE(1970,1,1)+(-5/24)</f>
        <v>42290.320474537039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160">E2563/D2563</f>
        <v>0</v>
      </c>
      <c r="R2563" s="6" t="e">
        <f t="shared" ref="R2563:R2626" si="161">E2563/N2563</f>
        <v>#DIV/0!</v>
      </c>
      <c r="S2563" s="7" t="str">
        <f t="shared" ref="S2563:S2626" si="162">LEFT(P2563, SEARCH("/",P2563,1)-1)</f>
        <v>food</v>
      </c>
      <c r="T2563" t="str">
        <f t="shared" ref="T2563:T2626" si="163">RIGHT(P2563,LEN(P2563)-SEARCH("/",P2563,1))</f>
        <v>food trucks</v>
      </c>
      <c r="U2563">
        <f>YEAR(Table1[[#This Row],[Date Created Conversion]])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1">
        <f>(((J2564/60)/60)/24)+DATE(1970,1,1)+(-5/24)</f>
        <v>42594.316423611112</v>
      </c>
      <c r="L2564" s="11">
        <f>(((I2564/60)/60)/24)+DATE(1970,1,1)+(-5/24)</f>
        <v>42654.316423611112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0"/>
        <v>7.4999999999999997E-3</v>
      </c>
      <c r="R2564" s="6">
        <f t="shared" si="161"/>
        <v>25</v>
      </c>
      <c r="S2564" s="7" t="str">
        <f t="shared" si="162"/>
        <v>food</v>
      </c>
      <c r="T2564" t="str">
        <f t="shared" si="163"/>
        <v>food trucks</v>
      </c>
      <c r="U2564">
        <f>YEAR(Table1[[#This Row],[Date Created Conversion]])</f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1">
        <f>(((J2565/60)/60)/24)+DATE(1970,1,1)+(-5/24)</f>
        <v>42154.931145833332</v>
      </c>
      <c r="L2565" s="11">
        <f>(((I2565/60)/60)/24)+DATE(1970,1,1)+(-5/24)</f>
        <v>42214.931145833332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0"/>
        <v>0</v>
      </c>
      <c r="R2565" s="6" t="e">
        <f t="shared" si="161"/>
        <v>#DIV/0!</v>
      </c>
      <c r="S2565" s="7" t="str">
        <f t="shared" si="162"/>
        <v>food</v>
      </c>
      <c r="T2565" t="str">
        <f t="shared" si="163"/>
        <v>food trucks</v>
      </c>
      <c r="U2565">
        <f>YEAR(Table1[[#This Row],[Date Created Conversion]])</f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1">
        <f>(((J2566/60)/60)/24)+DATE(1970,1,1)+(-5/24)</f>
        <v>41821.83216435185</v>
      </c>
      <c r="L2566" s="11">
        <f>(((I2566/60)/60)/24)+DATE(1970,1,1)+(-5/24)</f>
        <v>41851.83216435185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0"/>
        <v>0</v>
      </c>
      <c r="R2566" s="6" t="e">
        <f t="shared" si="161"/>
        <v>#DIV/0!</v>
      </c>
      <c r="S2566" s="7" t="str">
        <f t="shared" si="162"/>
        <v>food</v>
      </c>
      <c r="T2566" t="str">
        <f t="shared" si="163"/>
        <v>food trucks</v>
      </c>
      <c r="U2566">
        <f>YEAR(Table1[[#This Row],[Date Created Conversion]])</f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1">
        <f>(((J2567/60)/60)/24)+DATE(1970,1,1)+(-5/24)</f>
        <v>42440.442002314812</v>
      </c>
      <c r="L2567" s="11">
        <f>(((I2567/60)/60)/24)+DATE(1970,1,1)+(-5/24)</f>
        <v>42499.659722222219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0"/>
        <v>0.01</v>
      </c>
      <c r="R2567" s="6">
        <f t="shared" si="161"/>
        <v>100</v>
      </c>
      <c r="S2567" s="7" t="str">
        <f t="shared" si="162"/>
        <v>food</v>
      </c>
      <c r="T2567" t="str">
        <f t="shared" si="163"/>
        <v>food trucks</v>
      </c>
      <c r="U2567">
        <f>YEAR(Table1[[#This Row],[Date Created Conversion]])</f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1">
        <f>(((J2568/60)/60)/24)+DATE(1970,1,1)+(-5/24)</f>
        <v>41842.772546296292</v>
      </c>
      <c r="L2568" s="11">
        <f>(((I2568/60)/60)/24)+DATE(1970,1,1)+(-5/24)</f>
        <v>41872.772546296292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0"/>
        <v>0</v>
      </c>
      <c r="R2568" s="6" t="e">
        <f t="shared" si="161"/>
        <v>#DIV/0!</v>
      </c>
      <c r="S2568" s="7" t="str">
        <f t="shared" si="162"/>
        <v>food</v>
      </c>
      <c r="T2568" t="str">
        <f t="shared" si="163"/>
        <v>food trucks</v>
      </c>
      <c r="U2568">
        <f>YEAR(Table1[[#This Row],[Date Created Conversion]])</f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1">
        <f>(((J2569/60)/60)/24)+DATE(1970,1,1)+(-5/24)</f>
        <v>42087.670578703699</v>
      </c>
      <c r="L2569" s="11">
        <f>(((I2569/60)/60)/24)+DATE(1970,1,1)+(-5/24)</f>
        <v>42117.670578703699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0"/>
        <v>2.6666666666666666E-3</v>
      </c>
      <c r="R2569" s="6">
        <f t="shared" si="161"/>
        <v>60</v>
      </c>
      <c r="S2569" s="7" t="str">
        <f t="shared" si="162"/>
        <v>food</v>
      </c>
      <c r="T2569" t="str">
        <f t="shared" si="163"/>
        <v>food trucks</v>
      </c>
      <c r="U2569">
        <f>YEAR(Table1[[#This Row],[Date Created Conversion]])</f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1">
        <f>(((J2570/60)/60)/24)+DATE(1970,1,1)+(-5/24)</f>
        <v>42584.45826388889</v>
      </c>
      <c r="L2570" s="11">
        <f>(((I2570/60)/60)/24)+DATE(1970,1,1)+(-5/24)</f>
        <v>42614.45826388889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160"/>
        <v>5.0000000000000001E-3</v>
      </c>
      <c r="R2570" s="6">
        <f t="shared" si="161"/>
        <v>50</v>
      </c>
      <c r="S2570" s="7" t="str">
        <f t="shared" si="162"/>
        <v>food</v>
      </c>
      <c r="T2570" t="str">
        <f t="shared" si="163"/>
        <v>food trucks</v>
      </c>
      <c r="U2570">
        <f>YEAR(Table1[[#This Row],[Date Created Conversion]])</f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1">
        <f>(((J2571/60)/60)/24)+DATE(1970,1,1)+(-5/24)</f>
        <v>42233.897129629629</v>
      </c>
      <c r="L2571" s="11">
        <f>(((I2571/60)/60)/24)+DATE(1970,1,1)+(-5/24)</f>
        <v>42263.897129629629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0"/>
        <v>2.2307692307692306E-2</v>
      </c>
      <c r="R2571" s="6">
        <f t="shared" si="161"/>
        <v>72.5</v>
      </c>
      <c r="S2571" s="7" t="str">
        <f t="shared" si="162"/>
        <v>food</v>
      </c>
      <c r="T2571" t="str">
        <f t="shared" si="163"/>
        <v>food trucks</v>
      </c>
      <c r="U2571">
        <f>YEAR(Table1[[#This Row],[Date Created Conversion]])</f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1">
        <f>(((J2572/60)/60)/24)+DATE(1970,1,1)+(-5/24)</f>
        <v>42744.694849537038</v>
      </c>
      <c r="L2572" s="11">
        <f>(((I2572/60)/60)/24)+DATE(1970,1,1)+(-5/24)</f>
        <v>42774.694849537038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0"/>
        <v>8.4285714285714294E-3</v>
      </c>
      <c r="R2572" s="6">
        <f t="shared" si="161"/>
        <v>29.5</v>
      </c>
      <c r="S2572" s="7" t="str">
        <f t="shared" si="162"/>
        <v>food</v>
      </c>
      <c r="T2572" t="str">
        <f t="shared" si="163"/>
        <v>food trucks</v>
      </c>
      <c r="U2572">
        <f>YEAR(Table1[[#This Row],[Date Created Conversion]])</f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1">
        <f>(((J2573/60)/60)/24)+DATE(1970,1,1)+(-5/24)</f>
        <v>42449.133344907408</v>
      </c>
      <c r="L2573" s="11">
        <f>(((I2573/60)/60)/24)+DATE(1970,1,1)+(-5/24)</f>
        <v>42509.133344907408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0"/>
        <v>2.5000000000000001E-3</v>
      </c>
      <c r="R2573" s="6">
        <f t="shared" si="161"/>
        <v>62.5</v>
      </c>
      <c r="S2573" s="7" t="str">
        <f t="shared" si="162"/>
        <v>food</v>
      </c>
      <c r="T2573" t="str">
        <f t="shared" si="163"/>
        <v>food trucks</v>
      </c>
      <c r="U2573">
        <f>YEAR(Table1[[#This Row],[Date Created Conversion]])</f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1">
        <f>(((J2574/60)/60)/24)+DATE(1970,1,1)+(-5/24)</f>
        <v>42076.911076388882</v>
      </c>
      <c r="L2574" s="11">
        <f>(((I2574/60)/60)/24)+DATE(1970,1,1)+(-5/24)</f>
        <v>42106.911076388882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0"/>
        <v>0</v>
      </c>
      <c r="R2574" s="6" t="e">
        <f t="shared" si="161"/>
        <v>#DIV/0!</v>
      </c>
      <c r="S2574" s="7" t="str">
        <f t="shared" si="162"/>
        <v>food</v>
      </c>
      <c r="T2574" t="str">
        <f t="shared" si="163"/>
        <v>food trucks</v>
      </c>
      <c r="U2574">
        <f>YEAR(Table1[[#This Row],[Date Created Conversion]])</f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1">
        <f>(((J2575/60)/60)/24)+DATE(1970,1,1)+(-5/24)</f>
        <v>41829.383668981478</v>
      </c>
      <c r="L2575" s="11">
        <f>(((I2575/60)/60)/24)+DATE(1970,1,1)+(-5/24)</f>
        <v>41874.383668981478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0"/>
        <v>0</v>
      </c>
      <c r="R2575" s="6" t="e">
        <f t="shared" si="161"/>
        <v>#DIV/0!</v>
      </c>
      <c r="S2575" s="7" t="str">
        <f t="shared" si="162"/>
        <v>food</v>
      </c>
      <c r="T2575" t="str">
        <f t="shared" si="163"/>
        <v>food trucks</v>
      </c>
      <c r="U2575">
        <f>YEAR(Table1[[#This Row],[Date Created Conversion]])</f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1">
        <f>(((J2576/60)/60)/24)+DATE(1970,1,1)+(-5/24)</f>
        <v>42487.617418981477</v>
      </c>
      <c r="L2576" s="11">
        <f>(((I2576/60)/60)/24)+DATE(1970,1,1)+(-5/24)</f>
        <v>42508.617418981477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0"/>
        <v>0</v>
      </c>
      <c r="R2576" s="6" t="e">
        <f t="shared" si="161"/>
        <v>#DIV/0!</v>
      </c>
      <c r="S2576" s="7" t="str">
        <f t="shared" si="162"/>
        <v>food</v>
      </c>
      <c r="T2576" t="str">
        <f t="shared" si="163"/>
        <v>food trucks</v>
      </c>
      <c r="U2576">
        <f>YEAR(Table1[[#This Row],[Date Created Conversion]])</f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1">
        <f>(((J2577/60)/60)/24)+DATE(1970,1,1)+(-5/24)</f>
        <v>41985.90039351851</v>
      </c>
      <c r="L2577" s="11">
        <f>(((I2577/60)/60)/24)+DATE(1970,1,1)+(-5/24)</f>
        <v>42015.90039351851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0"/>
        <v>0</v>
      </c>
      <c r="R2577" s="6" t="e">
        <f t="shared" si="161"/>
        <v>#DIV/0!</v>
      </c>
      <c r="S2577" s="7" t="str">
        <f t="shared" si="162"/>
        <v>food</v>
      </c>
      <c r="T2577" t="str">
        <f t="shared" si="163"/>
        <v>food trucks</v>
      </c>
      <c r="U2577">
        <f>YEAR(Table1[[#This Row],[Date Created Conversion]])</f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1">
        <f>(((J2578/60)/60)/24)+DATE(1970,1,1)+(-5/24)</f>
        <v>42059.801469907405</v>
      </c>
      <c r="L2578" s="11">
        <f>(((I2578/60)/60)/24)+DATE(1970,1,1)+(-5/24)</f>
        <v>42104.759803240733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0"/>
        <v>0</v>
      </c>
      <c r="R2578" s="6" t="e">
        <f t="shared" si="161"/>
        <v>#DIV/0!</v>
      </c>
      <c r="S2578" s="7" t="str">
        <f t="shared" si="162"/>
        <v>food</v>
      </c>
      <c r="T2578" t="str">
        <f t="shared" si="163"/>
        <v>food trucks</v>
      </c>
      <c r="U2578">
        <f>YEAR(Table1[[#This Row],[Date Created Conversion]])</f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1">
        <f>(((J2579/60)/60)/24)+DATE(1970,1,1)+(-5/24)</f>
        <v>41830.612233796295</v>
      </c>
      <c r="L2579" s="11">
        <f>(((I2579/60)/60)/24)+DATE(1970,1,1)+(-5/24)</f>
        <v>41855.612233796295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0"/>
        <v>0</v>
      </c>
      <c r="R2579" s="6" t="e">
        <f t="shared" si="161"/>
        <v>#DIV/0!</v>
      </c>
      <c r="S2579" s="7" t="str">
        <f t="shared" si="162"/>
        <v>food</v>
      </c>
      <c r="T2579" t="str">
        <f t="shared" si="163"/>
        <v>food trucks</v>
      </c>
      <c r="U2579">
        <f>YEAR(Table1[[#This Row],[Date Created Conversion]])</f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1">
        <f>(((J2580/60)/60)/24)+DATE(1970,1,1)+(-5/24)</f>
        <v>42237.814571759263</v>
      </c>
      <c r="L2580" s="11">
        <f>(((I2580/60)/60)/24)+DATE(1970,1,1)+(-5/24)</f>
        <v>42286.499999999993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0"/>
        <v>0</v>
      </c>
      <c r="R2580" s="6" t="e">
        <f t="shared" si="161"/>
        <v>#DIV/0!</v>
      </c>
      <c r="S2580" s="7" t="str">
        <f t="shared" si="162"/>
        <v>food</v>
      </c>
      <c r="T2580" t="str">
        <f t="shared" si="163"/>
        <v>food trucks</v>
      </c>
      <c r="U2580">
        <f>YEAR(Table1[[#This Row],[Date Created Conversion]])</f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1">
        <f>(((J2581/60)/60)/24)+DATE(1970,1,1)+(-5/24)</f>
        <v>41837.621562499997</v>
      </c>
      <c r="L2581" s="11">
        <f>(((I2581/60)/60)/24)+DATE(1970,1,1)+(-5/24)</f>
        <v>41897.621562499997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0"/>
        <v>1.3849999999999999E-3</v>
      </c>
      <c r="R2581" s="6">
        <f t="shared" si="161"/>
        <v>23.083333333333332</v>
      </c>
      <c r="S2581" s="7" t="str">
        <f t="shared" si="162"/>
        <v>food</v>
      </c>
      <c r="T2581" t="str">
        <f t="shared" si="163"/>
        <v>food trucks</v>
      </c>
      <c r="U2581">
        <f>YEAR(Table1[[#This Row],[Date Created Conversion]])</f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1">
        <f>(((J2582/60)/60)/24)+DATE(1970,1,1)+(-5/24)</f>
        <v>42110.118090277778</v>
      </c>
      <c r="L2582" s="11">
        <f>(((I2582/60)/60)/24)+DATE(1970,1,1)+(-5/24)</f>
        <v>42139.916666666664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0"/>
        <v>6.0000000000000001E-3</v>
      </c>
      <c r="R2582" s="6">
        <f t="shared" si="161"/>
        <v>25.5</v>
      </c>
      <c r="S2582" s="7" t="str">
        <f t="shared" si="162"/>
        <v>food</v>
      </c>
      <c r="T2582" t="str">
        <f t="shared" si="163"/>
        <v>food trucks</v>
      </c>
      <c r="U2582">
        <f>YEAR(Table1[[#This Row],[Date Created Conversion]])</f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1">
        <f>(((J2583/60)/60)/24)+DATE(1970,1,1)+(-5/24)</f>
        <v>42294.420115740737</v>
      </c>
      <c r="L2583" s="11">
        <f>(((I2583/60)/60)/24)+DATE(1970,1,1)+(-5/24)</f>
        <v>42324.461782407401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0"/>
        <v>0.106</v>
      </c>
      <c r="R2583" s="6">
        <f t="shared" si="161"/>
        <v>48.18181818181818</v>
      </c>
      <c r="S2583" s="7" t="str">
        <f t="shared" si="162"/>
        <v>food</v>
      </c>
      <c r="T2583" t="str">
        <f t="shared" si="163"/>
        <v>food trucks</v>
      </c>
      <c r="U2583">
        <f>YEAR(Table1[[#This Row],[Date Created Conversion]])</f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1">
        <f>(((J2584/60)/60)/24)+DATE(1970,1,1)+(-5/24)</f>
        <v>42642.780486111107</v>
      </c>
      <c r="L2584" s="11">
        <f>(((I2584/60)/60)/24)+DATE(1970,1,1)+(-5/24)</f>
        <v>42672.780486111107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0"/>
        <v>1.1111111111111112E-5</v>
      </c>
      <c r="R2584" s="6">
        <f t="shared" si="161"/>
        <v>1</v>
      </c>
      <c r="S2584" s="7" t="str">
        <f t="shared" si="162"/>
        <v>food</v>
      </c>
      <c r="T2584" t="str">
        <f t="shared" si="163"/>
        <v>food trucks</v>
      </c>
      <c r="U2584">
        <f>YEAR(Table1[[#This Row],[Date Created Conversion]])</f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1">
        <f>(((J2585/60)/60)/24)+DATE(1970,1,1)+(-5/24)</f>
        <v>42019.561111111114</v>
      </c>
      <c r="L2585" s="11">
        <f>(((I2585/60)/60)/24)+DATE(1970,1,1)+(-5/24)</f>
        <v>42079.519444444442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0"/>
        <v>5.0000000000000001E-3</v>
      </c>
      <c r="R2585" s="6">
        <f t="shared" si="161"/>
        <v>1</v>
      </c>
      <c r="S2585" s="7" t="str">
        <f t="shared" si="162"/>
        <v>food</v>
      </c>
      <c r="T2585" t="str">
        <f t="shared" si="163"/>
        <v>food trucks</v>
      </c>
      <c r="U2585">
        <f>YEAR(Table1[[#This Row],[Date Created Conversion]])</f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1">
        <f>(((J2586/60)/60)/24)+DATE(1970,1,1)+(-5/24)</f>
        <v>42139.964918981481</v>
      </c>
      <c r="L2586" s="11">
        <f>(((I2586/60)/60)/24)+DATE(1970,1,1)+(-5/24)</f>
        <v>42169.964918981481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0"/>
        <v>0</v>
      </c>
      <c r="R2586" s="6" t="e">
        <f t="shared" si="161"/>
        <v>#DIV/0!</v>
      </c>
      <c r="S2586" s="7" t="str">
        <f t="shared" si="162"/>
        <v>food</v>
      </c>
      <c r="T2586" t="str">
        <f t="shared" si="163"/>
        <v>food trucks</v>
      </c>
      <c r="U2586">
        <f>YEAR(Table1[[#This Row],[Date Created Conversion]])</f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1">
        <f>(((J2587/60)/60)/24)+DATE(1970,1,1)+(-5/24)</f>
        <v>41795.754999999997</v>
      </c>
      <c r="L2587" s="11">
        <f>(((I2587/60)/60)/24)+DATE(1970,1,1)+(-5/24)</f>
        <v>41825.754999999997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0"/>
        <v>1.6666666666666668E-3</v>
      </c>
      <c r="R2587" s="6">
        <f t="shared" si="161"/>
        <v>50</v>
      </c>
      <c r="S2587" s="7" t="str">
        <f t="shared" si="162"/>
        <v>food</v>
      </c>
      <c r="T2587" t="str">
        <f t="shared" si="163"/>
        <v>food trucks</v>
      </c>
      <c r="U2587">
        <f>YEAR(Table1[[#This Row],[Date Created Conversion]])</f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1">
        <f>(((J2588/60)/60)/24)+DATE(1970,1,1)+(-5/24)</f>
        <v>42333.121944444443</v>
      </c>
      <c r="L2588" s="11">
        <f>(((I2588/60)/60)/24)+DATE(1970,1,1)+(-5/24)</f>
        <v>42363.121944444443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0"/>
        <v>1.6666666666666668E-3</v>
      </c>
      <c r="R2588" s="6">
        <f t="shared" si="161"/>
        <v>5</v>
      </c>
      <c r="S2588" s="7" t="str">
        <f t="shared" si="162"/>
        <v>food</v>
      </c>
      <c r="T2588" t="str">
        <f t="shared" si="163"/>
        <v>food trucks</v>
      </c>
      <c r="U2588">
        <f>YEAR(Table1[[#This Row],[Date Created Conversion]])</f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1">
        <f>(((J2589/60)/60)/24)+DATE(1970,1,1)+(-5/24)</f>
        <v>42338.467048611106</v>
      </c>
      <c r="L2589" s="11">
        <f>(((I2589/60)/60)/24)+DATE(1970,1,1)+(-5/24)</f>
        <v>42368.467048611106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0"/>
        <v>2.4340000000000001E-2</v>
      </c>
      <c r="R2589" s="6">
        <f t="shared" si="161"/>
        <v>202.83333333333334</v>
      </c>
      <c r="S2589" s="7" t="str">
        <f t="shared" si="162"/>
        <v>food</v>
      </c>
      <c r="T2589" t="str">
        <f t="shared" si="163"/>
        <v>food trucks</v>
      </c>
      <c r="U2589">
        <f>YEAR(Table1[[#This Row],[Date Created Conversion]])</f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1">
        <f>(((J2590/60)/60)/24)+DATE(1970,1,1)+(-5/24)</f>
        <v>42042.467893518515</v>
      </c>
      <c r="L2590" s="11">
        <f>(((I2590/60)/60)/24)+DATE(1970,1,1)+(-5/24)</f>
        <v>42094.343055555553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0"/>
        <v>3.8833333333333331E-2</v>
      </c>
      <c r="R2590" s="6">
        <f t="shared" si="161"/>
        <v>29.125</v>
      </c>
      <c r="S2590" s="7" t="str">
        <f t="shared" si="162"/>
        <v>food</v>
      </c>
      <c r="T2590" t="str">
        <f t="shared" si="163"/>
        <v>food trucks</v>
      </c>
      <c r="U2590">
        <f>YEAR(Table1[[#This Row],[Date Created Conversion]])</f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1">
        <f>(((J2591/60)/60)/24)+DATE(1970,1,1)+(-5/24)</f>
        <v>42422.327858796292</v>
      </c>
      <c r="L2591" s="11">
        <f>(((I2591/60)/60)/24)+DATE(1970,1,1)+(-5/24)</f>
        <v>42452.286192129628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0"/>
        <v>1E-4</v>
      </c>
      <c r="R2591" s="6">
        <f t="shared" si="161"/>
        <v>5</v>
      </c>
      <c r="S2591" s="7" t="str">
        <f t="shared" si="162"/>
        <v>food</v>
      </c>
      <c r="T2591" t="str">
        <f t="shared" si="163"/>
        <v>food trucks</v>
      </c>
      <c r="U2591">
        <f>YEAR(Table1[[#This Row],[Date Created Conversion]])</f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1">
        <f>(((J2592/60)/60)/24)+DATE(1970,1,1)+(-5/24)</f>
        <v>42388.380752314813</v>
      </c>
      <c r="L2592" s="11">
        <f>(((I2592/60)/60)/24)+DATE(1970,1,1)+(-5/24)</f>
        <v>42395.380752314813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0"/>
        <v>0</v>
      </c>
      <c r="R2592" s="6" t="e">
        <f t="shared" si="161"/>
        <v>#DIV/0!</v>
      </c>
      <c r="S2592" s="7" t="str">
        <f t="shared" si="162"/>
        <v>food</v>
      </c>
      <c r="T2592" t="str">
        <f t="shared" si="163"/>
        <v>food trucks</v>
      </c>
      <c r="U2592">
        <f>YEAR(Table1[[#This Row],[Date Created Conversion]])</f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1">
        <f>(((J2593/60)/60)/24)+DATE(1970,1,1)+(-5/24)</f>
        <v>42382.698194444441</v>
      </c>
      <c r="L2593" s="11">
        <f>(((I2593/60)/60)/24)+DATE(1970,1,1)+(-5/24)</f>
        <v>42442.656527777777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0"/>
        <v>1.7333333333333333E-2</v>
      </c>
      <c r="R2593" s="6">
        <f t="shared" si="161"/>
        <v>13</v>
      </c>
      <c r="S2593" s="7" t="str">
        <f t="shared" si="162"/>
        <v>food</v>
      </c>
      <c r="T2593" t="str">
        <f t="shared" si="163"/>
        <v>food trucks</v>
      </c>
      <c r="U2593">
        <f>YEAR(Table1[[#This Row],[Date Created Conversion]])</f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1">
        <f>(((J2594/60)/60)/24)+DATE(1970,1,1)+(-5/24)</f>
        <v>41887.592835648145</v>
      </c>
      <c r="L2594" s="11">
        <f>(((I2594/60)/60)/24)+DATE(1970,1,1)+(-5/24)</f>
        <v>41917.592835648145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0"/>
        <v>1.6666666666666668E-3</v>
      </c>
      <c r="R2594" s="6">
        <f t="shared" si="161"/>
        <v>50</v>
      </c>
      <c r="S2594" s="7" t="str">
        <f t="shared" si="162"/>
        <v>food</v>
      </c>
      <c r="T2594" t="str">
        <f t="shared" si="163"/>
        <v>food trucks</v>
      </c>
      <c r="U2594">
        <f>YEAR(Table1[[#This Row],[Date Created Conversion]])</f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1">
        <f>(((J2595/60)/60)/24)+DATE(1970,1,1)+(-5/24)</f>
        <v>42089.636875000004</v>
      </c>
      <c r="L2595" s="11">
        <f>(((I2595/60)/60)/24)+DATE(1970,1,1)+(-5/24)</f>
        <v>42119.636875000004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0"/>
        <v>0</v>
      </c>
      <c r="R2595" s="6" t="e">
        <f t="shared" si="161"/>
        <v>#DIV/0!</v>
      </c>
      <c r="S2595" s="7" t="str">
        <f t="shared" si="162"/>
        <v>food</v>
      </c>
      <c r="T2595" t="str">
        <f t="shared" si="163"/>
        <v>food trucks</v>
      </c>
      <c r="U2595">
        <f>YEAR(Table1[[#This Row],[Date Created Conversion]])</f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1">
        <f>(((J2596/60)/60)/24)+DATE(1970,1,1)+(-5/24)</f>
        <v>41828.759583333333</v>
      </c>
      <c r="L2596" s="11">
        <f>(((I2596/60)/60)/24)+DATE(1970,1,1)+(-5/24)</f>
        <v>41858.759583333333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0"/>
        <v>1.2500000000000001E-5</v>
      </c>
      <c r="R2596" s="6">
        <f t="shared" si="161"/>
        <v>1</v>
      </c>
      <c r="S2596" s="7" t="str">
        <f t="shared" si="162"/>
        <v>food</v>
      </c>
      <c r="T2596" t="str">
        <f t="shared" si="163"/>
        <v>food trucks</v>
      </c>
      <c r="U2596">
        <f>YEAR(Table1[[#This Row],[Date Created Conversion]])</f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1">
        <f>(((J2597/60)/60)/24)+DATE(1970,1,1)+(-5/24)</f>
        <v>42760.035879629628</v>
      </c>
      <c r="L2597" s="11">
        <f>(((I2597/60)/60)/24)+DATE(1970,1,1)+(-5/24)</f>
        <v>42790.035879629628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0"/>
        <v>0.12166666666666667</v>
      </c>
      <c r="R2597" s="6">
        <f t="shared" si="161"/>
        <v>96.05263157894737</v>
      </c>
      <c r="S2597" s="7" t="str">
        <f t="shared" si="162"/>
        <v>food</v>
      </c>
      <c r="T2597" t="str">
        <f t="shared" si="163"/>
        <v>food trucks</v>
      </c>
      <c r="U2597">
        <f>YEAR(Table1[[#This Row],[Date Created Conversion]])</f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1">
        <f>(((J2598/60)/60)/24)+DATE(1970,1,1)+(-5/24)</f>
        <v>41828.45612268518</v>
      </c>
      <c r="L2598" s="11">
        <f>(((I2598/60)/60)/24)+DATE(1970,1,1)+(-5/24)</f>
        <v>41858.45612268518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0"/>
        <v>0.23588571428571428</v>
      </c>
      <c r="R2598" s="6">
        <f t="shared" si="161"/>
        <v>305.77777777777777</v>
      </c>
      <c r="S2598" s="7" t="str">
        <f t="shared" si="162"/>
        <v>food</v>
      </c>
      <c r="T2598" t="str">
        <f t="shared" si="163"/>
        <v>food trucks</v>
      </c>
      <c r="U2598">
        <f>YEAR(Table1[[#This Row],[Date Created Conversion]])</f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1">
        <f>(((J2599/60)/60)/24)+DATE(1970,1,1)+(-5/24)</f>
        <v>42510.133298611108</v>
      </c>
      <c r="L2599" s="11">
        <f>(((I2599/60)/60)/24)+DATE(1970,1,1)+(-5/24)</f>
        <v>42540.133298611108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0"/>
        <v>5.6666666666666664E-2</v>
      </c>
      <c r="R2599" s="6">
        <f t="shared" si="161"/>
        <v>12.142857142857142</v>
      </c>
      <c r="S2599" s="7" t="str">
        <f t="shared" si="162"/>
        <v>food</v>
      </c>
      <c r="T2599" t="str">
        <f t="shared" si="163"/>
        <v>food trucks</v>
      </c>
      <c r="U2599">
        <f>YEAR(Table1[[#This Row],[Date Created Conversion]])</f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1">
        <f>(((J2600/60)/60)/24)+DATE(1970,1,1)+(-5/24)</f>
        <v>42240.631956018515</v>
      </c>
      <c r="L2600" s="11">
        <f>(((I2600/60)/60)/24)+DATE(1970,1,1)+(-5/24)</f>
        <v>42270.631956018515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0"/>
        <v>0.39</v>
      </c>
      <c r="R2600" s="6">
        <f t="shared" si="161"/>
        <v>83.571428571428569</v>
      </c>
      <c r="S2600" s="7" t="str">
        <f t="shared" si="162"/>
        <v>food</v>
      </c>
      <c r="T2600" t="str">
        <f t="shared" si="163"/>
        <v>food trucks</v>
      </c>
      <c r="U2600">
        <f>YEAR(Table1[[#This Row],[Date Created Conversion]])</f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1">
        <f>(((J2601/60)/60)/24)+DATE(1970,1,1)+(-5/24)</f>
        <v>41809.545682870368</v>
      </c>
      <c r="L2601" s="11">
        <f>(((I2601/60)/60)/24)+DATE(1970,1,1)+(-5/24)</f>
        <v>41854.545682870368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0"/>
        <v>9.9546510341776348E-3</v>
      </c>
      <c r="R2601" s="6">
        <f t="shared" si="161"/>
        <v>18</v>
      </c>
      <c r="S2601" s="7" t="str">
        <f t="shared" si="162"/>
        <v>food</v>
      </c>
      <c r="T2601" t="str">
        <f t="shared" si="163"/>
        <v>food trucks</v>
      </c>
      <c r="U2601">
        <f>YEAR(Table1[[#This Row],[Date Created Conversion]])</f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1">
        <f>(((J2602/60)/60)/24)+DATE(1970,1,1)+(-5/24)</f>
        <v>42394.692129629628</v>
      </c>
      <c r="L2602" s="11">
        <f>(((I2602/60)/60)/24)+DATE(1970,1,1)+(-5/24)</f>
        <v>42454.650462962956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0"/>
        <v>6.9320000000000007E-2</v>
      </c>
      <c r="R2602" s="6">
        <f t="shared" si="161"/>
        <v>115.53333333333333</v>
      </c>
      <c r="S2602" s="7" t="str">
        <f t="shared" si="162"/>
        <v>food</v>
      </c>
      <c r="T2602" t="str">
        <f t="shared" si="163"/>
        <v>food trucks</v>
      </c>
      <c r="U2602">
        <f>YEAR(Table1[[#This Row],[Date Created Conversion]])</f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1">
        <f>(((J2603/60)/60)/24)+DATE(1970,1,1)+(-5/24)</f>
        <v>41150.69385416666</v>
      </c>
      <c r="L2603" s="11">
        <f>(((I2603/60)/60)/24)+DATE(1970,1,1)+(-5/24)</f>
        <v>41164.957638888889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0"/>
        <v>6.6139999999999999</v>
      </c>
      <c r="R2603" s="6">
        <f t="shared" si="161"/>
        <v>21.900662251655628</v>
      </c>
      <c r="S2603" s="7" t="str">
        <f t="shared" si="162"/>
        <v>technology</v>
      </c>
      <c r="T2603" t="str">
        <f t="shared" si="163"/>
        <v>space exploration</v>
      </c>
      <c r="U2603">
        <f>YEAR(Table1[[#This Row],[Date Created Conversion]])</f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1">
        <f>(((J2604/60)/60)/24)+DATE(1970,1,1)+(-5/24)</f>
        <v>41915.538981481477</v>
      </c>
      <c r="L2604" s="11">
        <f>(((I2604/60)/60)/24)+DATE(1970,1,1)+(-5/24)</f>
        <v>41955.680555555555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0"/>
        <v>3.2609166666666667</v>
      </c>
      <c r="R2604" s="6">
        <f t="shared" si="161"/>
        <v>80.022494887525568</v>
      </c>
      <c r="S2604" s="7" t="str">
        <f t="shared" si="162"/>
        <v>technology</v>
      </c>
      <c r="T2604" t="str">
        <f t="shared" si="163"/>
        <v>space exploration</v>
      </c>
      <c r="U2604">
        <f>YEAR(Table1[[#This Row],[Date Created Conversion]])</f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1">
        <f>(((J2605/60)/60)/24)+DATE(1970,1,1)+(-5/24)</f>
        <v>41617.704328703701</v>
      </c>
      <c r="L2605" s="11">
        <f>(((I2605/60)/60)/24)+DATE(1970,1,1)+(-5/24)</f>
        <v>41631.704328703701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0"/>
        <v>1.0148571428571429</v>
      </c>
      <c r="R2605" s="6">
        <f t="shared" si="161"/>
        <v>35.520000000000003</v>
      </c>
      <c r="S2605" s="7" t="str">
        <f t="shared" si="162"/>
        <v>technology</v>
      </c>
      <c r="T2605" t="str">
        <f t="shared" si="163"/>
        <v>space exploration</v>
      </c>
      <c r="U2605">
        <f>YEAR(Table1[[#This Row],[Date Created Conversion]])</f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1">
        <f>(((J2606/60)/60)/24)+DATE(1970,1,1)+(-5/24)</f>
        <v>40997.842858796292</v>
      </c>
      <c r="L2606" s="11">
        <f>(((I2606/60)/60)/24)+DATE(1970,1,1)+(-5/24)</f>
        <v>41027.842858796292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0"/>
        <v>1.0421799999999999</v>
      </c>
      <c r="R2606" s="6">
        <f t="shared" si="161"/>
        <v>64.933333333333323</v>
      </c>
      <c r="S2606" s="7" t="str">
        <f t="shared" si="162"/>
        <v>technology</v>
      </c>
      <c r="T2606" t="str">
        <f t="shared" si="163"/>
        <v>space exploration</v>
      </c>
      <c r="U2606">
        <f>YEAR(Table1[[#This Row],[Date Created Conversion]])</f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1">
        <f>(((J2607/60)/60)/24)+DATE(1970,1,1)+(-5/24)</f>
        <v>42508.33321759259</v>
      </c>
      <c r="L2607" s="11">
        <f>(((I2607/60)/60)/24)+DATE(1970,1,1)+(-5/24)</f>
        <v>42538.33321759259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0"/>
        <v>1.0742157000000001</v>
      </c>
      <c r="R2607" s="6">
        <f t="shared" si="161"/>
        <v>60.965703745743475</v>
      </c>
      <c r="S2607" s="7" t="str">
        <f t="shared" si="162"/>
        <v>technology</v>
      </c>
      <c r="T2607" t="str">
        <f t="shared" si="163"/>
        <v>space exploration</v>
      </c>
      <c r="U2607">
        <f>YEAR(Table1[[#This Row],[Date Created Conversion]])</f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1">
        <f>(((J2608/60)/60)/24)+DATE(1970,1,1)+(-5/24)</f>
        <v>41726.504421296297</v>
      </c>
      <c r="L2608" s="11">
        <f>(((I2608/60)/60)/24)+DATE(1970,1,1)+(-5/24)</f>
        <v>41758.504421296297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0"/>
        <v>1.1005454545454545</v>
      </c>
      <c r="R2608" s="6">
        <f t="shared" si="161"/>
        <v>31.444155844155844</v>
      </c>
      <c r="S2608" s="7" t="str">
        <f t="shared" si="162"/>
        <v>technology</v>
      </c>
      <c r="T2608" t="str">
        <f t="shared" si="163"/>
        <v>space exploration</v>
      </c>
      <c r="U2608">
        <f>YEAR(Table1[[#This Row],[Date Created Conversion]])</f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1">
        <f>(((J2609/60)/60)/24)+DATE(1970,1,1)+(-5/24)</f>
        <v>42184.666342592587</v>
      </c>
      <c r="L2609" s="11">
        <f>(((I2609/60)/60)/24)+DATE(1970,1,1)+(-5/24)</f>
        <v>42227.874999999993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0"/>
        <v>4.077</v>
      </c>
      <c r="R2609" s="6">
        <f t="shared" si="161"/>
        <v>81.949748743718587</v>
      </c>
      <c r="S2609" s="7" t="str">
        <f t="shared" si="162"/>
        <v>technology</v>
      </c>
      <c r="T2609" t="str">
        <f t="shared" si="163"/>
        <v>space exploration</v>
      </c>
      <c r="U2609">
        <f>YEAR(Table1[[#This Row],[Date Created Conversion]])</f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1">
        <f>(((J2610/60)/60)/24)+DATE(1970,1,1)+(-5/24)</f>
        <v>42767.593379629623</v>
      </c>
      <c r="L2610" s="11">
        <f>(((I2610/60)/60)/24)+DATE(1970,1,1)+(-5/24)</f>
        <v>42808.791666666664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0"/>
        <v>2.2392500000000002</v>
      </c>
      <c r="R2610" s="6">
        <f t="shared" si="161"/>
        <v>58.92763157894737</v>
      </c>
      <c r="S2610" s="7" t="str">
        <f t="shared" si="162"/>
        <v>technology</v>
      </c>
      <c r="T2610" t="str">
        <f t="shared" si="163"/>
        <v>space exploration</v>
      </c>
      <c r="U2610">
        <f>YEAR(Table1[[#This Row],[Date Created Conversion]])</f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1">
        <f>(((J2611/60)/60)/24)+DATE(1970,1,1)+(-5/24)</f>
        <v>41075.02952546296</v>
      </c>
      <c r="L2611" s="11">
        <f>(((I2611/60)/60)/24)+DATE(1970,1,1)+(-5/24)</f>
        <v>41105.02952546296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0"/>
        <v>3.038011142857143</v>
      </c>
      <c r="R2611" s="6">
        <f t="shared" si="161"/>
        <v>157.29347633136095</v>
      </c>
      <c r="S2611" s="7" t="str">
        <f t="shared" si="162"/>
        <v>technology</v>
      </c>
      <c r="T2611" t="str">
        <f t="shared" si="163"/>
        <v>space exploration</v>
      </c>
      <c r="U2611">
        <f>YEAR(Table1[[#This Row],[Date Created Conversion]])</f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1">
        <f>(((J2612/60)/60)/24)+DATE(1970,1,1)+(-5/24)</f>
        <v>42564.672743055555</v>
      </c>
      <c r="L2612" s="11">
        <f>(((I2612/60)/60)/24)+DATE(1970,1,1)+(-5/24)</f>
        <v>42604.082638888889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0"/>
        <v>1.4132510432681749</v>
      </c>
      <c r="R2612" s="6">
        <f t="shared" si="161"/>
        <v>55.758509532062391</v>
      </c>
      <c r="S2612" s="7" t="str">
        <f t="shared" si="162"/>
        <v>technology</v>
      </c>
      <c r="T2612" t="str">
        <f t="shared" si="163"/>
        <v>space exploration</v>
      </c>
      <c r="U2612">
        <f>YEAR(Table1[[#This Row],[Date Created Conversion]])</f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1">
        <f>(((J2613/60)/60)/24)+DATE(1970,1,1)+(-5/24)</f>
        <v>42704.127476851849</v>
      </c>
      <c r="L2613" s="11">
        <f>(((I2613/60)/60)/24)+DATE(1970,1,1)+(-5/24)</f>
        <v>42737.749305555553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0"/>
        <v>27.906363636363636</v>
      </c>
      <c r="R2613" s="6">
        <f t="shared" si="161"/>
        <v>83.802893802893806</v>
      </c>
      <c r="S2613" s="7" t="str">
        <f t="shared" si="162"/>
        <v>technology</v>
      </c>
      <c r="T2613" t="str">
        <f t="shared" si="163"/>
        <v>space exploration</v>
      </c>
      <c r="U2613">
        <f>YEAR(Table1[[#This Row],[Date Created Conversion]])</f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1">
        <f>(((J2614/60)/60)/24)+DATE(1970,1,1)+(-5/24)</f>
        <v>41981.934837962959</v>
      </c>
      <c r="L2614" s="11">
        <f>(((I2614/60)/60)/24)+DATE(1970,1,1)+(-5/24)</f>
        <v>42012.934837962959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0"/>
        <v>1.7176130000000001</v>
      </c>
      <c r="R2614" s="6">
        <f t="shared" si="161"/>
        <v>58.422210884353746</v>
      </c>
      <c r="S2614" s="7" t="str">
        <f t="shared" si="162"/>
        <v>technology</v>
      </c>
      <c r="T2614" t="str">
        <f t="shared" si="163"/>
        <v>space exploration</v>
      </c>
      <c r="U2614">
        <f>YEAR(Table1[[#This Row],[Date Created Conversion]])</f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1">
        <f>(((J2615/60)/60)/24)+DATE(1970,1,1)+(-5/24)</f>
        <v>41143.609884259255</v>
      </c>
      <c r="L2615" s="11">
        <f>(((I2615/60)/60)/24)+DATE(1970,1,1)+(-5/24)</f>
        <v>41173.609884259255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0"/>
        <v>1.0101333333333333</v>
      </c>
      <c r="R2615" s="6">
        <f t="shared" si="161"/>
        <v>270.57142857142856</v>
      </c>
      <c r="S2615" s="7" t="str">
        <f t="shared" si="162"/>
        <v>technology</v>
      </c>
      <c r="T2615" t="str">
        <f t="shared" si="163"/>
        <v>space exploration</v>
      </c>
      <c r="U2615">
        <f>YEAR(Table1[[#This Row],[Date Created Conversion]])</f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1">
        <f>(((J2616/60)/60)/24)+DATE(1970,1,1)+(-5/24)</f>
        <v>41730.500138888885</v>
      </c>
      <c r="L2616" s="11">
        <f>(((I2616/60)/60)/24)+DATE(1970,1,1)+(-5/24)</f>
        <v>41759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0"/>
        <v>1.02</v>
      </c>
      <c r="R2616" s="6">
        <f t="shared" si="161"/>
        <v>107.1</v>
      </c>
      <c r="S2616" s="7" t="str">
        <f t="shared" si="162"/>
        <v>technology</v>
      </c>
      <c r="T2616" t="str">
        <f t="shared" si="163"/>
        <v>space exploration</v>
      </c>
      <c r="U2616">
        <f>YEAR(Table1[[#This Row],[Date Created Conversion]])</f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1">
        <f>(((J2617/60)/60)/24)+DATE(1970,1,1)+(-5/24)</f>
        <v>42453.288935185185</v>
      </c>
      <c r="L2617" s="11">
        <f>(((I2617/60)/60)/24)+DATE(1970,1,1)+(-5/24)</f>
        <v>42490.291666666664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0"/>
        <v>1.6976511744127936</v>
      </c>
      <c r="R2617" s="6">
        <f t="shared" si="161"/>
        <v>47.180555555555557</v>
      </c>
      <c r="S2617" s="7" t="str">
        <f t="shared" si="162"/>
        <v>technology</v>
      </c>
      <c r="T2617" t="str">
        <f t="shared" si="163"/>
        <v>space exploration</v>
      </c>
      <c r="U2617">
        <f>YEAR(Table1[[#This Row],[Date Created Conversion]])</f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1">
        <f>(((J2618/60)/60)/24)+DATE(1970,1,1)+(-5/24)</f>
        <v>42211.786215277774</v>
      </c>
      <c r="L2618" s="11">
        <f>(((I2618/60)/60)/24)+DATE(1970,1,1)+(-5/24)</f>
        <v>42241.786215277774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0"/>
        <v>1.14534</v>
      </c>
      <c r="R2618" s="6">
        <f t="shared" si="161"/>
        <v>120.30882352941177</v>
      </c>
      <c r="S2618" s="7" t="str">
        <f t="shared" si="162"/>
        <v>technology</v>
      </c>
      <c r="T2618" t="str">
        <f t="shared" si="163"/>
        <v>space exploration</v>
      </c>
      <c r="U2618">
        <f>YEAR(Table1[[#This Row],[Date Created Conversion]])</f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1">
        <f>(((J2619/60)/60)/24)+DATE(1970,1,1)+(-5/24)</f>
        <v>41902.666099537033</v>
      </c>
      <c r="L2619" s="11">
        <f>(((I2619/60)/60)/24)+DATE(1970,1,1)+(-5/24)</f>
        <v>41932.666099537033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0"/>
        <v>8.7759999999999998</v>
      </c>
      <c r="R2619" s="6">
        <f t="shared" si="161"/>
        <v>27.59748427672956</v>
      </c>
      <c r="S2619" s="7" t="str">
        <f t="shared" si="162"/>
        <v>technology</v>
      </c>
      <c r="T2619" t="str">
        <f t="shared" si="163"/>
        <v>space exploration</v>
      </c>
      <c r="U2619">
        <f>YEAR(Table1[[#This Row],[Date Created Conversion]])</f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1">
        <f>(((J2620/60)/60)/24)+DATE(1970,1,1)+(-5/24)</f>
        <v>42279.584039351852</v>
      </c>
      <c r="L2620" s="11">
        <f>(((I2620/60)/60)/24)+DATE(1970,1,1)+(-5/24)</f>
        <v>42339.625706018516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0"/>
        <v>1.0538666666666667</v>
      </c>
      <c r="R2620" s="6">
        <f t="shared" si="161"/>
        <v>205.2987012987013</v>
      </c>
      <c r="S2620" s="7" t="str">
        <f t="shared" si="162"/>
        <v>technology</v>
      </c>
      <c r="T2620" t="str">
        <f t="shared" si="163"/>
        <v>space exploration</v>
      </c>
      <c r="U2620">
        <f>YEAR(Table1[[#This Row],[Date Created Conversion]])</f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1">
        <f>(((J2621/60)/60)/24)+DATE(1970,1,1)+(-5/24)</f>
        <v>42273.67597222222</v>
      </c>
      <c r="L2621" s="11">
        <f>(((I2621/60)/60)/24)+DATE(1970,1,1)+(-5/24)</f>
        <v>42300.249999999993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0"/>
        <v>1.8839999999999999</v>
      </c>
      <c r="R2621" s="6">
        <f t="shared" si="161"/>
        <v>35.547169811320757</v>
      </c>
      <c r="S2621" s="7" t="str">
        <f t="shared" si="162"/>
        <v>technology</v>
      </c>
      <c r="T2621" t="str">
        <f t="shared" si="163"/>
        <v>space exploration</v>
      </c>
      <c r="U2621">
        <f>YEAR(Table1[[#This Row],[Date Created Conversion]])</f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1">
        <f>(((J2622/60)/60)/24)+DATE(1970,1,1)+(-5/24)</f>
        <v>42250.958819444444</v>
      </c>
      <c r="L2622" s="11">
        <f>(((I2622/60)/60)/24)+DATE(1970,1,1)+(-5/24)</f>
        <v>42287.833333333336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0"/>
        <v>1.436523076923077</v>
      </c>
      <c r="R2622" s="6">
        <f t="shared" si="161"/>
        <v>74.639488409272587</v>
      </c>
      <c r="S2622" s="7" t="str">
        <f t="shared" si="162"/>
        <v>technology</v>
      </c>
      <c r="T2622" t="str">
        <f t="shared" si="163"/>
        <v>space exploration</v>
      </c>
      <c r="U2622">
        <f>YEAR(Table1[[#This Row],[Date Created Conversion]])</f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1">
        <f>(((J2623/60)/60)/24)+DATE(1970,1,1)+(-5/24)</f>
        <v>42115.539212962954</v>
      </c>
      <c r="L2623" s="11">
        <f>(((I2623/60)/60)/24)+DATE(1970,1,1)+(-5/24)</f>
        <v>42145.539212962954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0"/>
        <v>1.4588000000000001</v>
      </c>
      <c r="R2623" s="6">
        <f t="shared" si="161"/>
        <v>47.058064516129029</v>
      </c>
      <c r="S2623" s="7" t="str">
        <f t="shared" si="162"/>
        <v>technology</v>
      </c>
      <c r="T2623" t="str">
        <f t="shared" si="163"/>
        <v>space exploration</v>
      </c>
      <c r="U2623">
        <f>YEAR(Table1[[#This Row],[Date Created Conversion]])</f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1">
        <f>(((J2624/60)/60)/24)+DATE(1970,1,1)+(-5/24)</f>
        <v>42689.534907407404</v>
      </c>
      <c r="L2624" s="11">
        <f>(((I2624/60)/60)/24)+DATE(1970,1,1)+(-5/24)</f>
        <v>42734.534907407404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0"/>
        <v>1.3118399999999999</v>
      </c>
      <c r="R2624" s="6">
        <f t="shared" si="161"/>
        <v>26.591351351351353</v>
      </c>
      <c r="S2624" s="7" t="str">
        <f t="shared" si="162"/>
        <v>technology</v>
      </c>
      <c r="T2624" t="str">
        <f t="shared" si="163"/>
        <v>space exploration</v>
      </c>
      <c r="U2624">
        <f>YEAR(Table1[[#This Row],[Date Created Conversion]])</f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1">
        <f>(((J2625/60)/60)/24)+DATE(1970,1,1)+(-5/24)</f>
        <v>42692.048217592594</v>
      </c>
      <c r="L2625" s="11">
        <f>(((I2625/60)/60)/24)+DATE(1970,1,1)+(-5/24)</f>
        <v>42706.048217592594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0"/>
        <v>1.1399999999999999</v>
      </c>
      <c r="R2625" s="6">
        <f t="shared" si="161"/>
        <v>36.774193548387096</v>
      </c>
      <c r="S2625" s="7" t="str">
        <f t="shared" si="162"/>
        <v>technology</v>
      </c>
      <c r="T2625" t="str">
        <f t="shared" si="163"/>
        <v>space exploration</v>
      </c>
      <c r="U2625">
        <f>YEAR(Table1[[#This Row],[Date Created Conversion]])</f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1">
        <f>(((J2626/60)/60)/24)+DATE(1970,1,1)+(-5/24)</f>
        <v>41144.213217592594</v>
      </c>
      <c r="L2626" s="11">
        <f>(((I2626/60)/60)/24)+DATE(1970,1,1)+(-5/24)</f>
        <v>41165.213217592594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160"/>
        <v>13.794206249999998</v>
      </c>
      <c r="R2626" s="6">
        <f t="shared" si="161"/>
        <v>31.820544982698959</v>
      </c>
      <c r="S2626" s="7" t="str">
        <f t="shared" si="162"/>
        <v>technology</v>
      </c>
      <c r="T2626" t="str">
        <f t="shared" si="163"/>
        <v>space exploration</v>
      </c>
      <c r="U2626">
        <f>YEAR(Table1[[#This Row],[Date Created Conversion]])</f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1">
        <f>(((J2627/60)/60)/24)+DATE(1970,1,1)+(-5/24)</f>
        <v>42658.601944444446</v>
      </c>
      <c r="L2627" s="11">
        <f>(((I2627/60)/60)/24)+DATE(1970,1,1)+(-5/24)</f>
        <v>42683.643611111103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164">E2627/D2627</f>
        <v>9.56</v>
      </c>
      <c r="R2627" s="6">
        <f t="shared" ref="R2627:R2690" si="165">E2627/N2627</f>
        <v>27.576923076923077</v>
      </c>
      <c r="S2627" s="7" t="str">
        <f t="shared" ref="S2627:S2690" si="166">LEFT(P2627, SEARCH("/",P2627,1)-1)</f>
        <v>technology</v>
      </c>
      <c r="T2627" t="str">
        <f t="shared" ref="T2627:T2690" si="167">RIGHT(P2627,LEN(P2627)-SEARCH("/",P2627,1))</f>
        <v>space exploration</v>
      </c>
      <c r="U2627">
        <f>YEAR(Table1[[#This Row],[Date Created Conversion]])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1">
        <f>(((J2628/60)/60)/24)+DATE(1970,1,1)+(-5/24)</f>
        <v>42128.41978009259</v>
      </c>
      <c r="L2628" s="11">
        <f>(((I2628/60)/60)/24)+DATE(1970,1,1)+(-5/24)</f>
        <v>42158.41978009259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4"/>
        <v>1.1200000000000001</v>
      </c>
      <c r="R2628" s="6">
        <f t="shared" si="165"/>
        <v>56</v>
      </c>
      <c r="S2628" s="7" t="str">
        <f t="shared" si="166"/>
        <v>technology</v>
      </c>
      <c r="T2628" t="str">
        <f t="shared" si="167"/>
        <v>space exploration</v>
      </c>
      <c r="U2628">
        <f>YEAR(Table1[[#This Row],[Date Created Conversion]])</f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1">
        <f>(((J2629/60)/60)/24)+DATE(1970,1,1)+(-5/24)</f>
        <v>42304.621076388888</v>
      </c>
      <c r="L2629" s="11">
        <f>(((I2629/60)/60)/24)+DATE(1970,1,1)+(-5/24)</f>
        <v>42334.66274305556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4"/>
        <v>6.4666666666666668</v>
      </c>
      <c r="R2629" s="6">
        <f t="shared" si="165"/>
        <v>21.555555555555557</v>
      </c>
      <c r="S2629" s="7" t="str">
        <f t="shared" si="166"/>
        <v>technology</v>
      </c>
      <c r="T2629" t="str">
        <f t="shared" si="167"/>
        <v>space exploration</v>
      </c>
      <c r="U2629">
        <f>YEAR(Table1[[#This Row],[Date Created Conversion]])</f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1">
        <f>(((J2630/60)/60)/24)+DATE(1970,1,1)+(-5/24)</f>
        <v>41953.757719907408</v>
      </c>
      <c r="L2630" s="11">
        <f>(((I2630/60)/60)/24)+DATE(1970,1,1)+(-5/24)</f>
        <v>41973.757719907408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4"/>
        <v>1.1036948748510131</v>
      </c>
      <c r="R2630" s="6">
        <f t="shared" si="165"/>
        <v>44.095238095238095</v>
      </c>
      <c r="S2630" s="7" t="str">
        <f t="shared" si="166"/>
        <v>technology</v>
      </c>
      <c r="T2630" t="str">
        <f t="shared" si="167"/>
        <v>space exploration</v>
      </c>
      <c r="U2630">
        <f>YEAR(Table1[[#This Row],[Date Created Conversion]])</f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1">
        <f>(((J2631/60)/60)/24)+DATE(1970,1,1)+(-5/24)</f>
        <v>42108.330115740733</v>
      </c>
      <c r="L2631" s="11">
        <f>(((I2631/60)/60)/24)+DATE(1970,1,1)+(-5/24)</f>
        <v>42138.330115740733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4"/>
        <v>1.2774000000000001</v>
      </c>
      <c r="R2631" s="6">
        <f t="shared" si="165"/>
        <v>63.87</v>
      </c>
      <c r="S2631" s="7" t="str">
        <f t="shared" si="166"/>
        <v>technology</v>
      </c>
      <c r="T2631" t="str">
        <f t="shared" si="167"/>
        <v>space exploration</v>
      </c>
      <c r="U2631">
        <f>YEAR(Table1[[#This Row],[Date Created Conversion]])</f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1">
        <f>(((J2632/60)/60)/24)+DATE(1970,1,1)+(-5/24)</f>
        <v>42523.897129629629</v>
      </c>
      <c r="L2632" s="11">
        <f>(((I2632/60)/60)/24)+DATE(1970,1,1)+(-5/24)</f>
        <v>42551.208333333336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4"/>
        <v>1.579</v>
      </c>
      <c r="R2632" s="6">
        <f t="shared" si="165"/>
        <v>38.987654320987652</v>
      </c>
      <c r="S2632" s="7" t="str">
        <f t="shared" si="166"/>
        <v>technology</v>
      </c>
      <c r="T2632" t="str">
        <f t="shared" si="167"/>
        <v>space exploration</v>
      </c>
      <c r="U2632">
        <f>YEAR(Table1[[#This Row],[Date Created Conversion]])</f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1">
        <f>(((J2633/60)/60)/24)+DATE(1970,1,1)+(-5/24)</f>
        <v>42217.960960648146</v>
      </c>
      <c r="L2633" s="11">
        <f>(((I2633/60)/60)/24)+DATE(1970,1,1)+(-5/24)</f>
        <v>42245.960960648146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4"/>
        <v>1.1466525000000001</v>
      </c>
      <c r="R2633" s="6">
        <f t="shared" si="165"/>
        <v>80.185489510489504</v>
      </c>
      <c r="S2633" s="7" t="str">
        <f t="shared" si="166"/>
        <v>technology</v>
      </c>
      <c r="T2633" t="str">
        <f t="shared" si="167"/>
        <v>space exploration</v>
      </c>
      <c r="U2633">
        <f>YEAR(Table1[[#This Row],[Date Created Conversion]])</f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1">
        <f>(((J2634/60)/60)/24)+DATE(1970,1,1)+(-5/24)</f>
        <v>42493.853460648148</v>
      </c>
      <c r="L2634" s="11">
        <f>(((I2634/60)/60)/24)+DATE(1970,1,1)+(-5/24)</f>
        <v>42518.853460648148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164"/>
        <v>1.3700934579439252</v>
      </c>
      <c r="R2634" s="6">
        <f t="shared" si="165"/>
        <v>34.904761904761905</v>
      </c>
      <c r="S2634" s="7" t="str">
        <f t="shared" si="166"/>
        <v>technology</v>
      </c>
      <c r="T2634" t="str">
        <f t="shared" si="167"/>
        <v>space exploration</v>
      </c>
      <c r="U2634">
        <f>YEAR(Table1[[#This Row],[Date Created Conversion]])</f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1">
        <f>(((J2635/60)/60)/24)+DATE(1970,1,1)+(-5/24)</f>
        <v>41667.614953703705</v>
      </c>
      <c r="L2635" s="11">
        <f>(((I2635/60)/60)/24)+DATE(1970,1,1)+(-5/24)</f>
        <v>41697.75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4"/>
        <v>3.5461999999999998</v>
      </c>
      <c r="R2635" s="6">
        <f t="shared" si="165"/>
        <v>89.100502512562812</v>
      </c>
      <c r="S2635" s="7" t="str">
        <f t="shared" si="166"/>
        <v>technology</v>
      </c>
      <c r="T2635" t="str">
        <f t="shared" si="167"/>
        <v>space exploration</v>
      </c>
      <c r="U2635">
        <f>YEAR(Table1[[#This Row],[Date Created Conversion]])</f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1">
        <f>(((J2636/60)/60)/24)+DATE(1970,1,1)+(-5/24)</f>
        <v>42612.448159722226</v>
      </c>
      <c r="L2636" s="11">
        <f>(((I2636/60)/60)/24)+DATE(1970,1,1)+(-5/24)</f>
        <v>42642.448159722226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4"/>
        <v>1.0602150537634409</v>
      </c>
      <c r="R2636" s="6">
        <f t="shared" si="165"/>
        <v>39.44</v>
      </c>
      <c r="S2636" s="7" t="str">
        <f t="shared" si="166"/>
        <v>technology</v>
      </c>
      <c r="T2636" t="str">
        <f t="shared" si="167"/>
        <v>space exploration</v>
      </c>
      <c r="U2636">
        <f>YEAR(Table1[[#This Row],[Date Created Conversion]])</f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1">
        <f>(((J2637/60)/60)/24)+DATE(1970,1,1)+(-5/24)</f>
        <v>42037.742604166669</v>
      </c>
      <c r="L2637" s="11">
        <f>(((I2637/60)/60)/24)+DATE(1970,1,1)+(-5/24)</f>
        <v>42072.700937499998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4"/>
        <v>1</v>
      </c>
      <c r="R2637" s="6">
        <f t="shared" si="165"/>
        <v>136.9047619047619</v>
      </c>
      <c r="S2637" s="7" t="str">
        <f t="shared" si="166"/>
        <v>technology</v>
      </c>
      <c r="T2637" t="str">
        <f t="shared" si="167"/>
        <v>space exploration</v>
      </c>
      <c r="U2637">
        <f>YEAR(Table1[[#This Row],[Date Created Conversion]])</f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1">
        <f>(((J2638/60)/60)/24)+DATE(1970,1,1)+(-5/24)</f>
        <v>42636.406412037039</v>
      </c>
      <c r="L2638" s="11">
        <f>(((I2638/60)/60)/24)+DATE(1970,1,1)+(-5/24)</f>
        <v>42658.833333333336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4"/>
        <v>1.873</v>
      </c>
      <c r="R2638" s="6">
        <f t="shared" si="165"/>
        <v>37.46</v>
      </c>
      <c r="S2638" s="7" t="str">
        <f t="shared" si="166"/>
        <v>technology</v>
      </c>
      <c r="T2638" t="str">
        <f t="shared" si="167"/>
        <v>space exploration</v>
      </c>
      <c r="U2638">
        <f>YEAR(Table1[[#This Row],[Date Created Conversion]])</f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1">
        <f>(((J2639/60)/60)/24)+DATE(1970,1,1)+(-5/24)</f>
        <v>42639.341145833336</v>
      </c>
      <c r="L2639" s="11">
        <f>(((I2639/60)/60)/24)+DATE(1970,1,1)+(-5/24)</f>
        <v>42655.341145833336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4"/>
        <v>1.6619999999999999</v>
      </c>
      <c r="R2639" s="6">
        <f t="shared" si="165"/>
        <v>31.96153846153846</v>
      </c>
      <c r="S2639" s="7" t="str">
        <f t="shared" si="166"/>
        <v>technology</v>
      </c>
      <c r="T2639" t="str">
        <f t="shared" si="167"/>
        <v>space exploration</v>
      </c>
      <c r="U2639">
        <f>YEAR(Table1[[#This Row],[Date Created Conversion]])</f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1">
        <f>(((J2640/60)/60)/24)+DATE(1970,1,1)+(-5/24)</f>
        <v>41989.70480324074</v>
      </c>
      <c r="L2640" s="11">
        <f>(((I2640/60)/60)/24)+DATE(1970,1,1)+(-5/24)</f>
        <v>42019.70480324074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4"/>
        <v>1.0172910662824208</v>
      </c>
      <c r="R2640" s="6">
        <f t="shared" si="165"/>
        <v>25.214285714285715</v>
      </c>
      <c r="S2640" s="7" t="str">
        <f t="shared" si="166"/>
        <v>technology</v>
      </c>
      <c r="T2640" t="str">
        <f t="shared" si="167"/>
        <v>space exploration</v>
      </c>
      <c r="U2640">
        <f>YEAR(Table1[[#This Row],[Date Created Conversion]])</f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1">
        <f>(((J2641/60)/60)/24)+DATE(1970,1,1)+(-5/24)</f>
        <v>42024.656805555554</v>
      </c>
      <c r="L2641" s="11">
        <f>(((I2641/60)/60)/24)+DATE(1970,1,1)+(-5/24)</f>
        <v>42054.656805555554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4"/>
        <v>1.64</v>
      </c>
      <c r="R2641" s="6">
        <f t="shared" si="165"/>
        <v>10.040816326530612</v>
      </c>
      <c r="S2641" s="7" t="str">
        <f t="shared" si="166"/>
        <v>technology</v>
      </c>
      <c r="T2641" t="str">
        <f t="shared" si="167"/>
        <v>space exploration</v>
      </c>
      <c r="U2641">
        <f>YEAR(Table1[[#This Row],[Date Created Conversion]])</f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1">
        <f>(((J2642/60)/60)/24)+DATE(1970,1,1)+(-5/24)</f>
        <v>42102.952245370368</v>
      </c>
      <c r="L2642" s="11">
        <f>(((I2642/60)/60)/24)+DATE(1970,1,1)+(-5/24)</f>
        <v>42162.952245370368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4"/>
        <v>1.0566666666666666</v>
      </c>
      <c r="R2642" s="6">
        <f t="shared" si="165"/>
        <v>45.94202898550725</v>
      </c>
      <c r="S2642" s="7" t="str">
        <f t="shared" si="166"/>
        <v>technology</v>
      </c>
      <c r="T2642" t="str">
        <f t="shared" si="167"/>
        <v>space exploration</v>
      </c>
      <c r="U2642">
        <f>YEAR(Table1[[#This Row],[Date Created Conversion]])</f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1">
        <f>(((J2643/60)/60)/24)+DATE(1970,1,1)+(-5/24)</f>
        <v>41880.618784722217</v>
      </c>
      <c r="L2643" s="11">
        <f>(((I2643/60)/60)/24)+DATE(1970,1,1)+(-5/24)</f>
        <v>41897.631249999999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4"/>
        <v>0.01</v>
      </c>
      <c r="R2643" s="6">
        <f t="shared" si="165"/>
        <v>15</v>
      </c>
      <c r="S2643" s="7" t="str">
        <f t="shared" si="166"/>
        <v>technology</v>
      </c>
      <c r="T2643" t="str">
        <f t="shared" si="167"/>
        <v>space exploration</v>
      </c>
      <c r="U2643">
        <f>YEAR(Table1[[#This Row],[Date Created Conversion]])</f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1">
        <f>(((J2644/60)/60)/24)+DATE(1970,1,1)+(-5/24)</f>
        <v>42536.03828703703</v>
      </c>
      <c r="L2644" s="11">
        <f>(((I2644/60)/60)/24)+DATE(1970,1,1)+(-5/24)</f>
        <v>42566.081249999996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4"/>
        <v>0</v>
      </c>
      <c r="R2644" s="6" t="e">
        <f t="shared" si="165"/>
        <v>#DIV/0!</v>
      </c>
      <c r="S2644" s="7" t="str">
        <f t="shared" si="166"/>
        <v>technology</v>
      </c>
      <c r="T2644" t="str">
        <f t="shared" si="167"/>
        <v>space exploration</v>
      </c>
      <c r="U2644">
        <f>YEAR(Table1[[#This Row],[Date Created Conversion]])</f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1">
        <f>(((J2645/60)/60)/24)+DATE(1970,1,1)+(-5/24)</f>
        <v>42689.374016203699</v>
      </c>
      <c r="L2645" s="11">
        <f>(((I2645/60)/60)/24)+DATE(1970,1,1)+(-5/24)</f>
        <v>42725.124305555553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4"/>
        <v>0.33559730999999998</v>
      </c>
      <c r="R2645" s="6">
        <f t="shared" si="165"/>
        <v>223.58248500999335</v>
      </c>
      <c r="S2645" s="7" t="str">
        <f t="shared" si="166"/>
        <v>technology</v>
      </c>
      <c r="T2645" t="str">
        <f t="shared" si="167"/>
        <v>space exploration</v>
      </c>
      <c r="U2645">
        <f>YEAR(Table1[[#This Row],[Date Created Conversion]])</f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1">
        <f>(((J2646/60)/60)/24)+DATE(1970,1,1)+(-5/24)</f>
        <v>42774.583738425928</v>
      </c>
      <c r="L2646" s="11">
        <f>(((I2646/60)/60)/24)+DATE(1970,1,1)+(-5/24)</f>
        <v>42804.583738425928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4"/>
        <v>2.053E-2</v>
      </c>
      <c r="R2646" s="6">
        <f t="shared" si="165"/>
        <v>39.480769230769234</v>
      </c>
      <c r="S2646" s="7" t="str">
        <f t="shared" si="166"/>
        <v>technology</v>
      </c>
      <c r="T2646" t="str">
        <f t="shared" si="167"/>
        <v>space exploration</v>
      </c>
      <c r="U2646">
        <f>YEAR(Table1[[#This Row],[Date Created Conversion]])</f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1">
        <f>(((J2647/60)/60)/24)+DATE(1970,1,1)+(-5/24)</f>
        <v>41921.634293981479</v>
      </c>
      <c r="L2647" s="11">
        <f>(((I2647/60)/60)/24)+DATE(1970,1,1)+(-5/24)</f>
        <v>41951.675960648143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4"/>
        <v>0.105</v>
      </c>
      <c r="R2647" s="6">
        <f t="shared" si="165"/>
        <v>91.304347826086953</v>
      </c>
      <c r="S2647" s="7" t="str">
        <f t="shared" si="166"/>
        <v>technology</v>
      </c>
      <c r="T2647" t="str">
        <f t="shared" si="167"/>
        <v>space exploration</v>
      </c>
      <c r="U2647">
        <f>YEAR(Table1[[#This Row],[Date Created Conversion]])</f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1">
        <f>(((J2648/60)/60)/24)+DATE(1970,1,1)+(-5/24)</f>
        <v>42226.10496527778</v>
      </c>
      <c r="L2648" s="11">
        <f>(((I2648/60)/60)/24)+DATE(1970,1,1)+(-5/24)</f>
        <v>42256.10496527778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4"/>
        <v>8.4172839999999999E-2</v>
      </c>
      <c r="R2648" s="6">
        <f t="shared" si="165"/>
        <v>78.666205607476627</v>
      </c>
      <c r="S2648" s="7" t="str">
        <f t="shared" si="166"/>
        <v>technology</v>
      </c>
      <c r="T2648" t="str">
        <f t="shared" si="167"/>
        <v>space exploration</v>
      </c>
      <c r="U2648">
        <f>YEAR(Table1[[#This Row],[Date Created Conversion]])</f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1">
        <f>(((J2649/60)/60)/24)+DATE(1970,1,1)+(-5/24)</f>
        <v>42200.053460648145</v>
      </c>
      <c r="L2649" s="11">
        <f>(((I2649/60)/60)/24)+DATE(1970,1,1)+(-5/24)</f>
        <v>42230.053460648145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4"/>
        <v>1.44E-2</v>
      </c>
      <c r="R2649" s="6">
        <f t="shared" si="165"/>
        <v>12</v>
      </c>
      <c r="S2649" s="7" t="str">
        <f t="shared" si="166"/>
        <v>technology</v>
      </c>
      <c r="T2649" t="str">
        <f t="shared" si="167"/>
        <v>space exploration</v>
      </c>
      <c r="U2649">
        <f>YEAR(Table1[[#This Row],[Date Created Conversion]])</f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1">
        <f>(((J2650/60)/60)/24)+DATE(1970,1,1)+(-5/24)</f>
        <v>42408.506481481476</v>
      </c>
      <c r="L2650" s="11">
        <f>(((I2650/60)/60)/24)+DATE(1970,1,1)+(-5/24)</f>
        <v>42438.506481481476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4"/>
        <v>8.8333333333333337E-3</v>
      </c>
      <c r="R2650" s="6">
        <f t="shared" si="165"/>
        <v>17.666666666666668</v>
      </c>
      <c r="S2650" s="7" t="str">
        <f t="shared" si="166"/>
        <v>technology</v>
      </c>
      <c r="T2650" t="str">
        <f t="shared" si="167"/>
        <v>space exploration</v>
      </c>
      <c r="U2650">
        <f>YEAR(Table1[[#This Row],[Date Created Conversion]])</f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1">
        <f>(((J2651/60)/60)/24)+DATE(1970,1,1)+(-5/24)</f>
        <v>42341.788668981484</v>
      </c>
      <c r="L2651" s="11">
        <f>(((I2651/60)/60)/24)+DATE(1970,1,1)+(-5/24)</f>
        <v>42401.788668981484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4"/>
        <v>9.9200000000000004E-4</v>
      </c>
      <c r="R2651" s="6">
        <f t="shared" si="165"/>
        <v>41.333333333333336</v>
      </c>
      <c r="S2651" s="7" t="str">
        <f t="shared" si="166"/>
        <v>technology</v>
      </c>
      <c r="T2651" t="str">
        <f t="shared" si="167"/>
        <v>space exploration</v>
      </c>
      <c r="U2651">
        <f>YEAR(Table1[[#This Row],[Date Created Conversion]])</f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1">
        <f>(((J2652/60)/60)/24)+DATE(1970,1,1)+(-5/24)</f>
        <v>42695.416006944441</v>
      </c>
      <c r="L2652" s="11">
        <f>(((I2652/60)/60)/24)+DATE(1970,1,1)+(-5/24)</f>
        <v>42725.416006944441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4"/>
        <v>5.966666666666667E-3</v>
      </c>
      <c r="R2652" s="6">
        <f t="shared" si="165"/>
        <v>71.599999999999994</v>
      </c>
      <c r="S2652" s="7" t="str">
        <f t="shared" si="166"/>
        <v>technology</v>
      </c>
      <c r="T2652" t="str">
        <f t="shared" si="167"/>
        <v>space exploration</v>
      </c>
      <c r="U2652">
        <f>YEAR(Table1[[#This Row],[Date Created Conversion]])</f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1">
        <f>(((J2653/60)/60)/24)+DATE(1970,1,1)+(-5/24)</f>
        <v>42327.597326388881</v>
      </c>
      <c r="L2653" s="11">
        <f>(((I2653/60)/60)/24)+DATE(1970,1,1)+(-5/24)</f>
        <v>42355.597326388881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4"/>
        <v>1.8689285714285714E-2</v>
      </c>
      <c r="R2653" s="6">
        <f t="shared" si="165"/>
        <v>307.8235294117647</v>
      </c>
      <c r="S2653" s="7" t="str">
        <f t="shared" si="166"/>
        <v>technology</v>
      </c>
      <c r="T2653" t="str">
        <f t="shared" si="167"/>
        <v>space exploration</v>
      </c>
      <c r="U2653">
        <f>YEAR(Table1[[#This Row],[Date Created Conversion]])</f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1">
        <f>(((J2654/60)/60)/24)+DATE(1970,1,1)+(-5/24)</f>
        <v>41952.950520833336</v>
      </c>
      <c r="L2654" s="11">
        <f>(((I2654/60)/60)/24)+DATE(1970,1,1)+(-5/24)</f>
        <v>41982.950520833336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4"/>
        <v>8.8500000000000002E-3</v>
      </c>
      <c r="R2654" s="6">
        <f t="shared" si="165"/>
        <v>80.454545454545453</v>
      </c>
      <c r="S2654" s="7" t="str">
        <f t="shared" si="166"/>
        <v>technology</v>
      </c>
      <c r="T2654" t="str">
        <f t="shared" si="167"/>
        <v>space exploration</v>
      </c>
      <c r="U2654">
        <f>YEAR(Table1[[#This Row],[Date Created Conversion]])</f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1">
        <f>(((J2655/60)/60)/24)+DATE(1970,1,1)+(-5/24)</f>
        <v>41771.443599537037</v>
      </c>
      <c r="L2655" s="11">
        <f>(((I2655/60)/60)/24)+DATE(1970,1,1)+(-5/24)</f>
        <v>41802.958333333328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4"/>
        <v>0.1152156862745098</v>
      </c>
      <c r="R2655" s="6">
        <f t="shared" si="165"/>
        <v>83.942857142857136</v>
      </c>
      <c r="S2655" s="7" t="str">
        <f t="shared" si="166"/>
        <v>technology</v>
      </c>
      <c r="T2655" t="str">
        <f t="shared" si="167"/>
        <v>space exploration</v>
      </c>
      <c r="U2655">
        <f>YEAR(Table1[[#This Row],[Date Created Conversion]])</f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1">
        <f>(((J2656/60)/60)/24)+DATE(1970,1,1)+(-5/24)</f>
        <v>42055.39266203704</v>
      </c>
      <c r="L2656" s="11">
        <f>(((I2656/60)/60)/24)+DATE(1970,1,1)+(-5/24)</f>
        <v>42115.350995370369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4"/>
        <v>5.1000000000000004E-4</v>
      </c>
      <c r="R2656" s="6">
        <f t="shared" si="165"/>
        <v>8.5</v>
      </c>
      <c r="S2656" s="7" t="str">
        <f t="shared" si="166"/>
        <v>technology</v>
      </c>
      <c r="T2656" t="str">
        <f t="shared" si="167"/>
        <v>space exploration</v>
      </c>
      <c r="U2656">
        <f>YEAR(Table1[[#This Row],[Date Created Conversion]])</f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1">
        <f>(((J2657/60)/60)/24)+DATE(1970,1,1)+(-5/24)</f>
        <v>42381.657951388886</v>
      </c>
      <c r="L2657" s="11">
        <f>(((I2657/60)/60)/24)+DATE(1970,1,1)+(-5/24)</f>
        <v>42409.624999999993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4"/>
        <v>0.21033333333333334</v>
      </c>
      <c r="R2657" s="6">
        <f t="shared" si="165"/>
        <v>73.372093023255815</v>
      </c>
      <c r="S2657" s="7" t="str">
        <f t="shared" si="166"/>
        <v>technology</v>
      </c>
      <c r="T2657" t="str">
        <f t="shared" si="167"/>
        <v>space exploration</v>
      </c>
      <c r="U2657">
        <f>YEAR(Table1[[#This Row],[Date Created Conversion]])</f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1">
        <f>(((J2658/60)/60)/24)+DATE(1970,1,1)+(-5/24)</f>
        <v>42767.480185185181</v>
      </c>
      <c r="L2658" s="11">
        <f>(((I2658/60)/60)/24)+DATE(1970,1,1)+(-5/24)</f>
        <v>42806.583333333336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4"/>
        <v>0.11436666666666667</v>
      </c>
      <c r="R2658" s="6">
        <f t="shared" si="165"/>
        <v>112.86184210526316</v>
      </c>
      <c r="S2658" s="7" t="str">
        <f t="shared" si="166"/>
        <v>technology</v>
      </c>
      <c r="T2658" t="str">
        <f t="shared" si="167"/>
        <v>space exploration</v>
      </c>
      <c r="U2658">
        <f>YEAR(Table1[[#This Row],[Date Created Conversion]])</f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1">
        <f>(((J2659/60)/60)/24)+DATE(1970,1,1)+(-5/24)</f>
        <v>42551.720520833333</v>
      </c>
      <c r="L2659" s="11">
        <f>(((I2659/60)/60)/24)+DATE(1970,1,1)+(-5/24)</f>
        <v>42584.854166666664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4"/>
        <v>0.18737933333333334</v>
      </c>
      <c r="R2659" s="6">
        <f t="shared" si="165"/>
        <v>95.277627118644077</v>
      </c>
      <c r="S2659" s="7" t="str">
        <f t="shared" si="166"/>
        <v>technology</v>
      </c>
      <c r="T2659" t="str">
        <f t="shared" si="167"/>
        <v>space exploration</v>
      </c>
      <c r="U2659">
        <f>YEAR(Table1[[#This Row],[Date Created Conversion]])</f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1">
        <f>(((J2660/60)/60)/24)+DATE(1970,1,1)+(-5/24)</f>
        <v>42551.675856481481</v>
      </c>
      <c r="L2660" s="11">
        <f>(((I2660/60)/60)/24)+DATE(1970,1,1)+(-5/24)</f>
        <v>42581.675856481481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4"/>
        <v>9.2857142857142856E-4</v>
      </c>
      <c r="R2660" s="6">
        <f t="shared" si="165"/>
        <v>22.75</v>
      </c>
      <c r="S2660" s="7" t="str">
        <f t="shared" si="166"/>
        <v>technology</v>
      </c>
      <c r="T2660" t="str">
        <f t="shared" si="167"/>
        <v>space exploration</v>
      </c>
      <c r="U2660">
        <f>YEAR(Table1[[#This Row],[Date Created Conversion]])</f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1">
        <f>(((J2661/60)/60)/24)+DATE(1970,1,1)+(-5/24)</f>
        <v>42081.861226851855</v>
      </c>
      <c r="L2661" s="11">
        <f>(((I2661/60)/60)/24)+DATE(1970,1,1)+(-5/24)</f>
        <v>42111.861226851855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4"/>
        <v>2.720408163265306E-2</v>
      </c>
      <c r="R2661" s="6">
        <f t="shared" si="165"/>
        <v>133.30000000000001</v>
      </c>
      <c r="S2661" s="7" t="str">
        <f t="shared" si="166"/>
        <v>technology</v>
      </c>
      <c r="T2661" t="str">
        <f t="shared" si="167"/>
        <v>space exploration</v>
      </c>
      <c r="U2661">
        <f>YEAR(Table1[[#This Row],[Date Created Conversion]])</f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1">
        <f>(((J2662/60)/60)/24)+DATE(1970,1,1)+(-5/24)</f>
        <v>42272.504837962959</v>
      </c>
      <c r="L2662" s="11">
        <f>(((I2662/60)/60)/24)+DATE(1970,1,1)+(-5/24)</f>
        <v>42332.546504629623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4"/>
        <v>9.5E-4</v>
      </c>
      <c r="R2662" s="6">
        <f t="shared" si="165"/>
        <v>3.8</v>
      </c>
      <c r="S2662" s="7" t="str">
        <f t="shared" si="166"/>
        <v>technology</v>
      </c>
      <c r="T2662" t="str">
        <f t="shared" si="167"/>
        <v>space exploration</v>
      </c>
      <c r="U2662">
        <f>YEAR(Table1[[#This Row],[Date Created Conversion]])</f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1">
        <f>(((J2663/60)/60)/24)+DATE(1970,1,1)+(-5/24)</f>
        <v>41542.750115740739</v>
      </c>
      <c r="L2663" s="11">
        <f>(((I2663/60)/60)/24)+DATE(1970,1,1)+(-5/24)</f>
        <v>41572.750115740739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4"/>
        <v>1.0289999999999999</v>
      </c>
      <c r="R2663" s="6">
        <f t="shared" si="165"/>
        <v>85.75</v>
      </c>
      <c r="S2663" s="7" t="str">
        <f t="shared" si="166"/>
        <v>technology</v>
      </c>
      <c r="T2663" t="str">
        <f t="shared" si="167"/>
        <v>makerspaces</v>
      </c>
      <c r="U2663">
        <f>YEAR(Table1[[#This Row],[Date Created Conversion]])</f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1">
        <f>(((J2664/60)/60)/24)+DATE(1970,1,1)+(-5/24)</f>
        <v>42207.538344907407</v>
      </c>
      <c r="L2664" s="11">
        <f>(((I2664/60)/60)/24)+DATE(1970,1,1)+(-5/24)</f>
        <v>42237.538344907407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4"/>
        <v>1.0680000000000001</v>
      </c>
      <c r="R2664" s="6">
        <f t="shared" si="165"/>
        <v>267</v>
      </c>
      <c r="S2664" s="7" t="str">
        <f t="shared" si="166"/>
        <v>technology</v>
      </c>
      <c r="T2664" t="str">
        <f t="shared" si="167"/>
        <v>makerspaces</v>
      </c>
      <c r="U2664">
        <f>YEAR(Table1[[#This Row],[Date Created Conversion]])</f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1">
        <f>(((J2665/60)/60)/24)+DATE(1970,1,1)+(-5/24)</f>
        <v>42222.41443287037</v>
      </c>
      <c r="L2665" s="11">
        <f>(((I2665/60)/60)/24)+DATE(1970,1,1)+(-5/24)</f>
        <v>42251.416666666664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4"/>
        <v>1.0459624999999999</v>
      </c>
      <c r="R2665" s="6">
        <f t="shared" si="165"/>
        <v>373.55803571428572</v>
      </c>
      <c r="S2665" s="7" t="str">
        <f t="shared" si="166"/>
        <v>technology</v>
      </c>
      <c r="T2665" t="str">
        <f t="shared" si="167"/>
        <v>makerspaces</v>
      </c>
      <c r="U2665">
        <f>YEAR(Table1[[#This Row],[Date Created Conversion]])</f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1">
        <f>(((J2666/60)/60)/24)+DATE(1970,1,1)+(-5/24)</f>
        <v>42312.817094907405</v>
      </c>
      <c r="L2666" s="11">
        <f>(((I2666/60)/60)/24)+DATE(1970,1,1)+(-5/24)</f>
        <v>42347.082638888889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4"/>
        <v>1.0342857142857143</v>
      </c>
      <c r="R2666" s="6">
        <f t="shared" si="165"/>
        <v>174.03846153846155</v>
      </c>
      <c r="S2666" s="7" t="str">
        <f t="shared" si="166"/>
        <v>technology</v>
      </c>
      <c r="T2666" t="str">
        <f t="shared" si="167"/>
        <v>makerspaces</v>
      </c>
      <c r="U2666">
        <f>YEAR(Table1[[#This Row],[Date Created Conversion]])</f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1">
        <f>(((J2667/60)/60)/24)+DATE(1970,1,1)+(-5/24)</f>
        <v>42083.687199074069</v>
      </c>
      <c r="L2667" s="11">
        <f>(((I2667/60)/60)/24)+DATE(1970,1,1)+(-5/24)</f>
        <v>42128.687199074069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4"/>
        <v>1.2314285714285715</v>
      </c>
      <c r="R2667" s="6">
        <f t="shared" si="165"/>
        <v>93.695652173913047</v>
      </c>
      <c r="S2667" s="7" t="str">
        <f t="shared" si="166"/>
        <v>technology</v>
      </c>
      <c r="T2667" t="str">
        <f t="shared" si="167"/>
        <v>makerspaces</v>
      </c>
      <c r="U2667">
        <f>YEAR(Table1[[#This Row],[Date Created Conversion]])</f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1">
        <f>(((J2668/60)/60)/24)+DATE(1970,1,1)+(-5/24)</f>
        <v>42235.55600694444</v>
      </c>
      <c r="L2668" s="11">
        <f>(((I2668/60)/60)/24)+DATE(1970,1,1)+(-5/24)</f>
        <v>42272.666666666664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4"/>
        <v>1.592951</v>
      </c>
      <c r="R2668" s="6">
        <f t="shared" si="165"/>
        <v>77.327718446601949</v>
      </c>
      <c r="S2668" s="7" t="str">
        <f t="shared" si="166"/>
        <v>technology</v>
      </c>
      <c r="T2668" t="str">
        <f t="shared" si="167"/>
        <v>makerspaces</v>
      </c>
      <c r="U2668">
        <f>YEAR(Table1[[#This Row],[Date Created Conversion]])</f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1">
        <f>(((J2669/60)/60)/24)+DATE(1970,1,1)+(-5/24)</f>
        <v>42380.717777777776</v>
      </c>
      <c r="L2669" s="11">
        <f>(((I2669/60)/60)/24)+DATE(1970,1,1)+(-5/24)</f>
        <v>42410.717777777776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4"/>
        <v>1.1066666666666667</v>
      </c>
      <c r="R2669" s="6">
        <f t="shared" si="165"/>
        <v>92.222222222222229</v>
      </c>
      <c r="S2669" s="7" t="str">
        <f t="shared" si="166"/>
        <v>technology</v>
      </c>
      <c r="T2669" t="str">
        <f t="shared" si="167"/>
        <v>makerspaces</v>
      </c>
      <c r="U2669">
        <f>YEAR(Table1[[#This Row],[Date Created Conversion]])</f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1">
        <f>(((J2670/60)/60)/24)+DATE(1970,1,1)+(-5/24)</f>
        <v>42275.380381944437</v>
      </c>
      <c r="L2670" s="11">
        <f>(((I2670/60)/60)/24)+DATE(1970,1,1)+(-5/24)</f>
        <v>42317.397222222215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4"/>
        <v>1.7070000000000001</v>
      </c>
      <c r="R2670" s="6">
        <f t="shared" si="165"/>
        <v>60.964285714285715</v>
      </c>
      <c r="S2670" s="7" t="str">
        <f t="shared" si="166"/>
        <v>technology</v>
      </c>
      <c r="T2670" t="str">
        <f t="shared" si="167"/>
        <v>makerspaces</v>
      </c>
      <c r="U2670">
        <f>YEAR(Table1[[#This Row],[Date Created Conversion]])</f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1">
        <f>(((J2671/60)/60)/24)+DATE(1970,1,1)+(-5/24)</f>
        <v>42318.827499999999</v>
      </c>
      <c r="L2671" s="11">
        <f>(((I2671/60)/60)/24)+DATE(1970,1,1)+(-5/24)</f>
        <v>42378.827499999999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4"/>
        <v>1.25125</v>
      </c>
      <c r="R2671" s="6">
        <f t="shared" si="165"/>
        <v>91</v>
      </c>
      <c r="S2671" s="7" t="str">
        <f t="shared" si="166"/>
        <v>technology</v>
      </c>
      <c r="T2671" t="str">
        <f t="shared" si="167"/>
        <v>makerspaces</v>
      </c>
      <c r="U2671">
        <f>YEAR(Table1[[#This Row],[Date Created Conversion]])</f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1">
        <f>(((J2672/60)/60)/24)+DATE(1970,1,1)+(-5/24)</f>
        <v>41820.812268518515</v>
      </c>
      <c r="L2672" s="11">
        <f>(((I2672/60)/60)/24)+DATE(1970,1,1)+(-5/24)</f>
        <v>41848.812268518515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4"/>
        <v>6.4158609339642042E-2</v>
      </c>
      <c r="R2672" s="6">
        <f t="shared" si="165"/>
        <v>41.583333333333336</v>
      </c>
      <c r="S2672" s="7" t="str">
        <f t="shared" si="166"/>
        <v>technology</v>
      </c>
      <c r="T2672" t="str">
        <f t="shared" si="167"/>
        <v>makerspaces</v>
      </c>
      <c r="U2672">
        <f>YEAR(Table1[[#This Row],[Date Created Conversion]])</f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1">
        <f>(((J2673/60)/60)/24)+DATE(1970,1,1)+(-5/24)</f>
        <v>41962.540694444448</v>
      </c>
      <c r="L2673" s="11">
        <f>(((I2673/60)/60)/24)+DATE(1970,1,1)+(-5/24)</f>
        <v>41992.609722222223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4"/>
        <v>0.11344</v>
      </c>
      <c r="R2673" s="6">
        <f t="shared" si="165"/>
        <v>33.761904761904759</v>
      </c>
      <c r="S2673" s="7" t="str">
        <f t="shared" si="166"/>
        <v>technology</v>
      </c>
      <c r="T2673" t="str">
        <f t="shared" si="167"/>
        <v>makerspaces</v>
      </c>
      <c r="U2673">
        <f>YEAR(Table1[[#This Row],[Date Created Conversion]])</f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1">
        <f>(((J2674/60)/60)/24)+DATE(1970,1,1)+(-5/24)</f>
        <v>42344.675810185181</v>
      </c>
      <c r="L2674" s="11">
        <f>(((I2674/60)/60)/24)+DATE(1970,1,1)+(-5/24)</f>
        <v>42366.041666666664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4"/>
        <v>0.33189999999999997</v>
      </c>
      <c r="R2674" s="6">
        <f t="shared" si="165"/>
        <v>70.61702127659575</v>
      </c>
      <c r="S2674" s="7" t="str">
        <f t="shared" si="166"/>
        <v>technology</v>
      </c>
      <c r="T2674" t="str">
        <f t="shared" si="167"/>
        <v>makerspaces</v>
      </c>
      <c r="U2674">
        <f>YEAR(Table1[[#This Row],[Date Created Conversion]])</f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1">
        <f>(((J2675/60)/60)/24)+DATE(1970,1,1)+(-5/24)</f>
        <v>41912.333321759259</v>
      </c>
      <c r="L2675" s="11">
        <f>(((I2675/60)/60)/24)+DATE(1970,1,1)+(-5/24)</f>
        <v>41941.739583333328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4"/>
        <v>0.27579999999999999</v>
      </c>
      <c r="R2675" s="6">
        <f t="shared" si="165"/>
        <v>167.15151515151516</v>
      </c>
      <c r="S2675" s="7" t="str">
        <f t="shared" si="166"/>
        <v>technology</v>
      </c>
      <c r="T2675" t="str">
        <f t="shared" si="167"/>
        <v>makerspaces</v>
      </c>
      <c r="U2675">
        <f>YEAR(Table1[[#This Row],[Date Created Conversion]])</f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1">
        <f>(((J2676/60)/60)/24)+DATE(1970,1,1)+(-5/24)</f>
        <v>42529.424421296295</v>
      </c>
      <c r="L2676" s="11">
        <f>(((I2676/60)/60)/24)+DATE(1970,1,1)+(-5/24)</f>
        <v>42555.999305555553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4"/>
        <v>0.62839999999999996</v>
      </c>
      <c r="R2676" s="6">
        <f t="shared" si="165"/>
        <v>128.61988304093566</v>
      </c>
      <c r="S2676" s="7" t="str">
        <f t="shared" si="166"/>
        <v>technology</v>
      </c>
      <c r="T2676" t="str">
        <f t="shared" si="167"/>
        <v>makerspaces</v>
      </c>
      <c r="U2676">
        <f>YEAR(Table1[[#This Row],[Date Created Conversion]])</f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1">
        <f>(((J2677/60)/60)/24)+DATE(1970,1,1)+(-5/24)</f>
        <v>41923.649178240739</v>
      </c>
      <c r="L2677" s="11">
        <f>(((I2677/60)/60)/24)+DATE(1970,1,1)+(-5/24)</f>
        <v>41953.690844907404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4"/>
        <v>7.5880000000000003E-2</v>
      </c>
      <c r="R2677" s="6">
        <f t="shared" si="165"/>
        <v>65.41379310344827</v>
      </c>
      <c r="S2677" s="7" t="str">
        <f t="shared" si="166"/>
        <v>technology</v>
      </c>
      <c r="T2677" t="str">
        <f t="shared" si="167"/>
        <v>makerspaces</v>
      </c>
      <c r="U2677">
        <f>YEAR(Table1[[#This Row],[Date Created Conversion]])</f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1">
        <f>(((J2678/60)/60)/24)+DATE(1970,1,1)+(-5/24)</f>
        <v>42482.416365740741</v>
      </c>
      <c r="L2678" s="11">
        <f>(((I2678/60)/60)/24)+DATE(1970,1,1)+(-5/24)</f>
        <v>42512.416365740741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4"/>
        <v>0.50380952380952382</v>
      </c>
      <c r="R2678" s="6">
        <f t="shared" si="165"/>
        <v>117.55555555555556</v>
      </c>
      <c r="S2678" s="7" t="str">
        <f t="shared" si="166"/>
        <v>technology</v>
      </c>
      <c r="T2678" t="str">
        <f t="shared" si="167"/>
        <v>makerspaces</v>
      </c>
      <c r="U2678">
        <f>YEAR(Table1[[#This Row],[Date Created Conversion]])</f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1">
        <f>(((J2679/60)/60)/24)+DATE(1970,1,1)+(-5/24)</f>
        <v>41792.821099537032</v>
      </c>
      <c r="L2679" s="11">
        <f>(((I2679/60)/60)/24)+DATE(1970,1,1)+(-5/24)</f>
        <v>41822.821099537032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4"/>
        <v>0.17512820512820512</v>
      </c>
      <c r="R2679" s="6">
        <f t="shared" si="165"/>
        <v>126.48148148148148</v>
      </c>
      <c r="S2679" s="7" t="str">
        <f t="shared" si="166"/>
        <v>technology</v>
      </c>
      <c r="T2679" t="str">
        <f t="shared" si="167"/>
        <v>makerspaces</v>
      </c>
      <c r="U2679">
        <f>YEAR(Table1[[#This Row],[Date Created Conversion]])</f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1">
        <f>(((J2680/60)/60)/24)+DATE(1970,1,1)+(-5/24)</f>
        <v>42241.589872685181</v>
      </c>
      <c r="L2680" s="11">
        <f>(((I2680/60)/60)/24)+DATE(1970,1,1)+(-5/24)</f>
        <v>42271.589872685181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4"/>
        <v>1.3750000000000001E-4</v>
      </c>
      <c r="R2680" s="6">
        <f t="shared" si="165"/>
        <v>550</v>
      </c>
      <c r="S2680" s="7" t="str">
        <f t="shared" si="166"/>
        <v>technology</v>
      </c>
      <c r="T2680" t="str">
        <f t="shared" si="167"/>
        <v>makerspaces</v>
      </c>
      <c r="U2680">
        <f>YEAR(Table1[[#This Row],[Date Created Conversion]])</f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1">
        <f>(((J2681/60)/60)/24)+DATE(1970,1,1)+(-5/24)</f>
        <v>42032.792754629627</v>
      </c>
      <c r="L2681" s="11">
        <f>(((I2681/60)/60)/24)+DATE(1970,1,1)+(-5/24)</f>
        <v>42062.792754629627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4"/>
        <v>3.3E-3</v>
      </c>
      <c r="R2681" s="6">
        <f t="shared" si="165"/>
        <v>44</v>
      </c>
      <c r="S2681" s="7" t="str">
        <f t="shared" si="166"/>
        <v>technology</v>
      </c>
      <c r="T2681" t="str">
        <f t="shared" si="167"/>
        <v>makerspaces</v>
      </c>
      <c r="U2681">
        <f>YEAR(Table1[[#This Row],[Date Created Conversion]])</f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1">
        <f>(((J2682/60)/60)/24)+DATE(1970,1,1)+(-5/24)</f>
        <v>42436.003368055557</v>
      </c>
      <c r="L2682" s="11">
        <f>(((I2682/60)/60)/24)+DATE(1970,1,1)+(-5/24)</f>
        <v>42465.961701388886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4"/>
        <v>8.6250000000000007E-3</v>
      </c>
      <c r="R2682" s="6">
        <f t="shared" si="165"/>
        <v>69</v>
      </c>
      <c r="S2682" s="7" t="str">
        <f t="shared" si="166"/>
        <v>technology</v>
      </c>
      <c r="T2682" t="str">
        <f t="shared" si="167"/>
        <v>makerspaces</v>
      </c>
      <c r="U2682">
        <f>YEAR(Table1[[#This Row],[Date Created Conversion]])</f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1">
        <f>(((J2683/60)/60)/24)+DATE(1970,1,1)+(-5/24)</f>
        <v>41805.686921296292</v>
      </c>
      <c r="L2683" s="11">
        <f>(((I2683/60)/60)/24)+DATE(1970,1,1)+(-5/24)</f>
        <v>41830.686921296292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4"/>
        <v>6.875E-3</v>
      </c>
      <c r="R2683" s="6">
        <f t="shared" si="165"/>
        <v>27.5</v>
      </c>
      <c r="S2683" s="7" t="str">
        <f t="shared" si="166"/>
        <v>food</v>
      </c>
      <c r="T2683" t="str">
        <f t="shared" si="167"/>
        <v>food trucks</v>
      </c>
      <c r="U2683">
        <f>YEAR(Table1[[#This Row],[Date Created Conversion]])</f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1">
        <f>(((J2684/60)/60)/24)+DATE(1970,1,1)+(-5/24)</f>
        <v>41932.663657407407</v>
      </c>
      <c r="L2684" s="11">
        <f>(((I2684/60)/60)/24)+DATE(1970,1,1)+(-5/24)</f>
        <v>41965.040972222218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4"/>
        <v>0.28299999999999997</v>
      </c>
      <c r="R2684" s="6">
        <f t="shared" si="165"/>
        <v>84.9</v>
      </c>
      <c r="S2684" s="7" t="str">
        <f t="shared" si="166"/>
        <v>food</v>
      </c>
      <c r="T2684" t="str">
        <f t="shared" si="167"/>
        <v>food trucks</v>
      </c>
      <c r="U2684">
        <f>YEAR(Table1[[#This Row],[Date Created Conversion]])</f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1">
        <f>(((J2685/60)/60)/24)+DATE(1970,1,1)+(-5/24)</f>
        <v>42034.546759259254</v>
      </c>
      <c r="L2685" s="11">
        <f>(((I2685/60)/60)/24)+DATE(1970,1,1)+(-5/24)</f>
        <v>42064.546759259254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4"/>
        <v>2.3999999999999998E-3</v>
      </c>
      <c r="R2685" s="6">
        <f t="shared" si="165"/>
        <v>12</v>
      </c>
      <c r="S2685" s="7" t="str">
        <f t="shared" si="166"/>
        <v>food</v>
      </c>
      <c r="T2685" t="str">
        <f t="shared" si="167"/>
        <v>food trucks</v>
      </c>
      <c r="U2685">
        <f>YEAR(Table1[[#This Row],[Date Created Conversion]])</f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1">
        <f>(((J2686/60)/60)/24)+DATE(1970,1,1)+(-5/24)</f>
        <v>41820.706307870365</v>
      </c>
      <c r="L2686" s="11">
        <f>(((I2686/60)/60)/24)+DATE(1970,1,1)+(-5/24)</f>
        <v>41860.706307870365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4"/>
        <v>1.1428571428571429E-2</v>
      </c>
      <c r="R2686" s="6">
        <f t="shared" si="165"/>
        <v>200</v>
      </c>
      <c r="S2686" s="7" t="str">
        <f t="shared" si="166"/>
        <v>food</v>
      </c>
      <c r="T2686" t="str">
        <f t="shared" si="167"/>
        <v>food trucks</v>
      </c>
      <c r="U2686">
        <f>YEAR(Table1[[#This Row],[Date Created Conversion]])</f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1">
        <f>(((J2687/60)/60)/24)+DATE(1970,1,1)+(-5/24)</f>
        <v>42061.487615740734</v>
      </c>
      <c r="L2687" s="11">
        <f>(((I2687/60)/60)/24)+DATE(1970,1,1)+(-5/24)</f>
        <v>42121.445949074077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4"/>
        <v>2.0000000000000001E-4</v>
      </c>
      <c r="R2687" s="6">
        <f t="shared" si="165"/>
        <v>10</v>
      </c>
      <c r="S2687" s="7" t="str">
        <f t="shared" si="166"/>
        <v>food</v>
      </c>
      <c r="T2687" t="str">
        <f t="shared" si="167"/>
        <v>food trucks</v>
      </c>
      <c r="U2687">
        <f>YEAR(Table1[[#This Row],[Date Created Conversion]])</f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1">
        <f>(((J2688/60)/60)/24)+DATE(1970,1,1)+(-5/24)</f>
        <v>41892.766469907401</v>
      </c>
      <c r="L2688" s="11">
        <f>(((I2688/60)/60)/24)+DATE(1970,1,1)+(-5/24)</f>
        <v>41912.766469907401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4"/>
        <v>0</v>
      </c>
      <c r="R2688" s="6" t="e">
        <f t="shared" si="165"/>
        <v>#DIV/0!</v>
      </c>
      <c r="S2688" s="7" t="str">
        <f t="shared" si="166"/>
        <v>food</v>
      </c>
      <c r="T2688" t="str">
        <f t="shared" si="167"/>
        <v>food trucks</v>
      </c>
      <c r="U2688">
        <f>YEAR(Table1[[#This Row],[Date Created Conversion]])</f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1">
        <f>(((J2689/60)/60)/24)+DATE(1970,1,1)+(-5/24)</f>
        <v>42154.431921296295</v>
      </c>
      <c r="L2689" s="11">
        <f>(((I2689/60)/60)/24)+DATE(1970,1,1)+(-5/24)</f>
        <v>42184.431921296295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4"/>
        <v>0</v>
      </c>
      <c r="R2689" s="6" t="e">
        <f t="shared" si="165"/>
        <v>#DIV/0!</v>
      </c>
      <c r="S2689" s="7" t="str">
        <f t="shared" si="166"/>
        <v>food</v>
      </c>
      <c r="T2689" t="str">
        <f t="shared" si="167"/>
        <v>food trucks</v>
      </c>
      <c r="U2689">
        <f>YEAR(Table1[[#This Row],[Date Created Conversion]])</f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1">
        <f>(((J2690/60)/60)/24)+DATE(1970,1,1)+(-5/24)</f>
        <v>42027.910532407412</v>
      </c>
      <c r="L2690" s="11">
        <f>(((I2690/60)/60)/24)+DATE(1970,1,1)+(-5/24)</f>
        <v>42058.916666666664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164"/>
        <v>1.48E-3</v>
      </c>
      <c r="R2690" s="6">
        <f t="shared" si="165"/>
        <v>5.2857142857142856</v>
      </c>
      <c r="S2690" s="7" t="str">
        <f t="shared" si="166"/>
        <v>food</v>
      </c>
      <c r="T2690" t="str">
        <f t="shared" si="167"/>
        <v>food trucks</v>
      </c>
      <c r="U2690">
        <f>YEAR(Table1[[#This Row],[Date Created Conversion]])</f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1">
        <f>(((J2691/60)/60)/24)+DATE(1970,1,1)+(-5/24)</f>
        <v>42551.753356481473</v>
      </c>
      <c r="L2691" s="11">
        <f>(((I2691/60)/60)/24)+DATE(1970,1,1)+(-5/24)</f>
        <v>42581.753356481473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168">E2691/D2691</f>
        <v>2.8571428571428571E-5</v>
      </c>
      <c r="R2691" s="6">
        <f t="shared" ref="R2691:R2754" si="169">E2691/N2691</f>
        <v>1</v>
      </c>
      <c r="S2691" s="7" t="str">
        <f t="shared" ref="S2691:S2754" si="170">LEFT(P2691, SEARCH("/",P2691,1)-1)</f>
        <v>food</v>
      </c>
      <c r="T2691" t="str">
        <f t="shared" ref="T2691:T2754" si="171">RIGHT(P2691,LEN(P2691)-SEARCH("/",P2691,1))</f>
        <v>food trucks</v>
      </c>
      <c r="U2691">
        <f>YEAR(Table1[[#This Row],[Date Created Conversion]])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1">
        <f>(((J2692/60)/60)/24)+DATE(1970,1,1)+(-5/24)</f>
        <v>42112.89671296296</v>
      </c>
      <c r="L2692" s="11">
        <f>(((I2692/60)/60)/24)+DATE(1970,1,1)+(-5/24)</f>
        <v>42157.89671296296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68"/>
        <v>0.107325</v>
      </c>
      <c r="R2692" s="6">
        <f t="shared" si="169"/>
        <v>72.762711864406782</v>
      </c>
      <c r="S2692" s="7" t="str">
        <f t="shared" si="170"/>
        <v>food</v>
      </c>
      <c r="T2692" t="str">
        <f t="shared" si="171"/>
        <v>food trucks</v>
      </c>
      <c r="U2692">
        <f>YEAR(Table1[[#This Row],[Date Created Conversion]])</f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1">
        <f>(((J2693/60)/60)/24)+DATE(1970,1,1)+(-5/24)</f>
        <v>42089.515706018516</v>
      </c>
      <c r="L2693" s="11">
        <f>(((I2693/60)/60)/24)+DATE(1970,1,1)+(-5/24)</f>
        <v>42134.515706018516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68"/>
        <v>5.3846153846153844E-4</v>
      </c>
      <c r="R2693" s="6">
        <f t="shared" si="169"/>
        <v>17.5</v>
      </c>
      <c r="S2693" s="7" t="str">
        <f t="shared" si="170"/>
        <v>food</v>
      </c>
      <c r="T2693" t="str">
        <f t="shared" si="171"/>
        <v>food trucks</v>
      </c>
      <c r="U2693">
        <f>YEAR(Table1[[#This Row],[Date Created Conversion]])</f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1">
        <f>(((J2694/60)/60)/24)+DATE(1970,1,1)+(-5/24)</f>
        <v>42058.125694444439</v>
      </c>
      <c r="L2694" s="11">
        <f>(((I2694/60)/60)/24)+DATE(1970,1,1)+(-5/24)</f>
        <v>42088.084027777775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68"/>
        <v>7.1428571428571426E-3</v>
      </c>
      <c r="R2694" s="6">
        <f t="shared" si="169"/>
        <v>25</v>
      </c>
      <c r="S2694" s="7" t="str">
        <f t="shared" si="170"/>
        <v>food</v>
      </c>
      <c r="T2694" t="str">
        <f t="shared" si="171"/>
        <v>food trucks</v>
      </c>
      <c r="U2694">
        <f>YEAR(Table1[[#This Row],[Date Created Conversion]])</f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1">
        <f>(((J2695/60)/60)/24)+DATE(1970,1,1)+(-5/24)</f>
        <v>41833.930162037032</v>
      </c>
      <c r="L2695" s="11">
        <f>(((I2695/60)/60)/24)+DATE(1970,1,1)+(-5/24)</f>
        <v>41863.930162037032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68"/>
        <v>8.0000000000000002E-3</v>
      </c>
      <c r="R2695" s="6">
        <f t="shared" si="169"/>
        <v>13.333333333333334</v>
      </c>
      <c r="S2695" s="7" t="str">
        <f t="shared" si="170"/>
        <v>food</v>
      </c>
      <c r="T2695" t="str">
        <f t="shared" si="171"/>
        <v>food trucks</v>
      </c>
      <c r="U2695">
        <f>YEAR(Table1[[#This Row],[Date Created Conversion]])</f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1">
        <f>(((J2696/60)/60)/24)+DATE(1970,1,1)+(-5/24)</f>
        <v>41877.932164351849</v>
      </c>
      <c r="L2696" s="11">
        <f>(((I2696/60)/60)/24)+DATE(1970,1,1)+(-5/24)</f>
        <v>41907.932164351849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68"/>
        <v>3.3333333333333335E-5</v>
      </c>
      <c r="R2696" s="6">
        <f t="shared" si="169"/>
        <v>1</v>
      </c>
      <c r="S2696" s="7" t="str">
        <f t="shared" si="170"/>
        <v>food</v>
      </c>
      <c r="T2696" t="str">
        <f t="shared" si="171"/>
        <v>food trucks</v>
      </c>
      <c r="U2696">
        <f>YEAR(Table1[[#This Row],[Date Created Conversion]])</f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1">
        <f>(((J2697/60)/60)/24)+DATE(1970,1,1)+(-5/24)</f>
        <v>42047.973587962959</v>
      </c>
      <c r="L2697" s="11">
        <f>(((I2697/60)/60)/24)+DATE(1970,1,1)+(-5/24)</f>
        <v>42107.931921296295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68"/>
        <v>4.7333333333333333E-3</v>
      </c>
      <c r="R2697" s="6">
        <f t="shared" si="169"/>
        <v>23.666666666666668</v>
      </c>
      <c r="S2697" s="7" t="str">
        <f t="shared" si="170"/>
        <v>food</v>
      </c>
      <c r="T2697" t="str">
        <f t="shared" si="171"/>
        <v>food trucks</v>
      </c>
      <c r="U2697">
        <f>YEAR(Table1[[#This Row],[Date Created Conversion]])</f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1">
        <f>(((J2698/60)/60)/24)+DATE(1970,1,1)+(-5/24)</f>
        <v>41964.636111111111</v>
      </c>
      <c r="L2698" s="11">
        <f>(((I2698/60)/60)/24)+DATE(1970,1,1)+(-5/24)</f>
        <v>41998.636111111111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168"/>
        <v>5.6500000000000002E-2</v>
      </c>
      <c r="R2698" s="6">
        <f t="shared" si="169"/>
        <v>89.21052631578948</v>
      </c>
      <c r="S2698" s="7" t="str">
        <f t="shared" si="170"/>
        <v>food</v>
      </c>
      <c r="T2698" t="str">
        <f t="shared" si="171"/>
        <v>food trucks</v>
      </c>
      <c r="U2698">
        <f>YEAR(Table1[[#This Row],[Date Created Conversion]])</f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1">
        <f>(((J2699/60)/60)/24)+DATE(1970,1,1)+(-5/24)</f>
        <v>42187.731747685182</v>
      </c>
      <c r="L2699" s="11">
        <f>(((I2699/60)/60)/24)+DATE(1970,1,1)+(-5/24)</f>
        <v>42218.708333333336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68"/>
        <v>0.26352173913043481</v>
      </c>
      <c r="R2699" s="6">
        <f t="shared" si="169"/>
        <v>116.55769230769231</v>
      </c>
      <c r="S2699" s="7" t="str">
        <f t="shared" si="170"/>
        <v>food</v>
      </c>
      <c r="T2699" t="str">
        <f t="shared" si="171"/>
        <v>food trucks</v>
      </c>
      <c r="U2699">
        <f>YEAR(Table1[[#This Row],[Date Created Conversion]])</f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1">
        <f>(((J2700/60)/60)/24)+DATE(1970,1,1)+(-5/24)</f>
        <v>41787.689907407403</v>
      </c>
      <c r="L2700" s="11">
        <f>(((I2700/60)/60)/24)+DATE(1970,1,1)+(-5/24)</f>
        <v>41817.689907407403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68"/>
        <v>3.2512500000000002E-3</v>
      </c>
      <c r="R2700" s="6">
        <f t="shared" si="169"/>
        <v>13.005000000000001</v>
      </c>
      <c r="S2700" s="7" t="str">
        <f t="shared" si="170"/>
        <v>food</v>
      </c>
      <c r="T2700" t="str">
        <f t="shared" si="171"/>
        <v>food trucks</v>
      </c>
      <c r="U2700">
        <f>YEAR(Table1[[#This Row],[Date Created Conversion]])</f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1">
        <f>(((J2701/60)/60)/24)+DATE(1970,1,1)+(-5/24)</f>
        <v>41829.688229166662</v>
      </c>
      <c r="L2701" s="11">
        <f>(((I2701/60)/60)/24)+DATE(1970,1,1)+(-5/24)</f>
        <v>41859.688229166662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68"/>
        <v>0</v>
      </c>
      <c r="R2701" s="6" t="e">
        <f t="shared" si="169"/>
        <v>#DIV/0!</v>
      </c>
      <c r="S2701" s="7" t="str">
        <f t="shared" si="170"/>
        <v>food</v>
      </c>
      <c r="T2701" t="str">
        <f t="shared" si="171"/>
        <v>food trucks</v>
      </c>
      <c r="U2701">
        <f>YEAR(Table1[[#This Row],[Date Created Conversion]])</f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1">
        <f>(((J2702/60)/60)/24)+DATE(1970,1,1)+(-5/24)</f>
        <v>41870.666342592594</v>
      </c>
      <c r="L2702" s="11">
        <f>(((I2702/60)/60)/24)+DATE(1970,1,1)+(-5/24)</f>
        <v>41900.666342592594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68"/>
        <v>7.0007000700070005E-3</v>
      </c>
      <c r="R2702" s="6">
        <f t="shared" si="169"/>
        <v>17.5</v>
      </c>
      <c r="S2702" s="7" t="str">
        <f t="shared" si="170"/>
        <v>food</v>
      </c>
      <c r="T2702" t="str">
        <f t="shared" si="171"/>
        <v>food trucks</v>
      </c>
      <c r="U2702">
        <f>YEAR(Table1[[#This Row],[Date Created Conversion]])</f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1">
        <f>(((J2703/60)/60)/24)+DATE(1970,1,1)+(-5/24)</f>
        <v>42801.566365740735</v>
      </c>
      <c r="L2703" s="11">
        <f>(((I2703/60)/60)/24)+DATE(1970,1,1)+(-5/24)</f>
        <v>42832.524699074071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68"/>
        <v>0.46176470588235297</v>
      </c>
      <c r="R2703" s="6">
        <f t="shared" si="169"/>
        <v>34.130434782608695</v>
      </c>
      <c r="S2703" s="7" t="str">
        <f t="shared" si="170"/>
        <v>theater</v>
      </c>
      <c r="T2703" t="str">
        <f t="shared" si="171"/>
        <v>spaces</v>
      </c>
      <c r="U2703">
        <f>YEAR(Table1[[#This Row],[Date Created Conversion]])</f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1">
        <f>(((J2704/60)/60)/24)+DATE(1970,1,1)+(-5/24)</f>
        <v>42800.593483796292</v>
      </c>
      <c r="L2704" s="11">
        <f>(((I2704/60)/60)/24)+DATE(1970,1,1)+(-5/24)</f>
        <v>42830.551817129628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68"/>
        <v>0.34410000000000002</v>
      </c>
      <c r="R2704" s="6">
        <f t="shared" si="169"/>
        <v>132.34615384615384</v>
      </c>
      <c r="S2704" s="7" t="str">
        <f t="shared" si="170"/>
        <v>theater</v>
      </c>
      <c r="T2704" t="str">
        <f t="shared" si="171"/>
        <v>spaces</v>
      </c>
      <c r="U2704">
        <f>YEAR(Table1[[#This Row],[Date Created Conversion]])</f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1">
        <f>(((J2705/60)/60)/24)+DATE(1970,1,1)+(-5/24)</f>
        <v>42756.481828703698</v>
      </c>
      <c r="L2705" s="11">
        <f>(((I2705/60)/60)/24)+DATE(1970,1,1)+(-5/24)</f>
        <v>42816.440162037034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68"/>
        <v>1.0375000000000001</v>
      </c>
      <c r="R2705" s="6">
        <f t="shared" si="169"/>
        <v>922.22222222222217</v>
      </c>
      <c r="S2705" s="7" t="str">
        <f t="shared" si="170"/>
        <v>theater</v>
      </c>
      <c r="T2705" t="str">
        <f t="shared" si="171"/>
        <v>spaces</v>
      </c>
      <c r="U2705">
        <f>YEAR(Table1[[#This Row],[Date Created Conversion]])</f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1">
        <f>(((J2706/60)/60)/24)+DATE(1970,1,1)+(-5/24)</f>
        <v>42787.654097222221</v>
      </c>
      <c r="L2706" s="11">
        <f>(((I2706/60)/60)/24)+DATE(1970,1,1)+(-5/24)</f>
        <v>42830.61243055555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68"/>
        <v>6.0263157894736845E-2</v>
      </c>
      <c r="R2706" s="6">
        <f t="shared" si="169"/>
        <v>163.57142857142858</v>
      </c>
      <c r="S2706" s="7" t="str">
        <f t="shared" si="170"/>
        <v>theater</v>
      </c>
      <c r="T2706" t="str">
        <f t="shared" si="171"/>
        <v>spaces</v>
      </c>
      <c r="U2706">
        <f>YEAR(Table1[[#This Row],[Date Created Conversion]])</f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1">
        <f>(((J2707/60)/60)/24)+DATE(1970,1,1)+(-5/24)</f>
        <v>42773.70784722222</v>
      </c>
      <c r="L2707" s="11">
        <f>(((I2707/60)/60)/24)+DATE(1970,1,1)+(-5/24)</f>
        <v>42818.666180555556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68"/>
        <v>0.10539393939393939</v>
      </c>
      <c r="R2707" s="6">
        <f t="shared" si="169"/>
        <v>217.375</v>
      </c>
      <c r="S2707" s="7" t="str">
        <f t="shared" si="170"/>
        <v>theater</v>
      </c>
      <c r="T2707" t="str">
        <f t="shared" si="171"/>
        <v>spaces</v>
      </c>
      <c r="U2707">
        <f>YEAR(Table1[[#This Row],[Date Created Conversion]])</f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1">
        <f>(((J2708/60)/60)/24)+DATE(1970,1,1)+(-5/24)</f>
        <v>41899.086608796293</v>
      </c>
      <c r="L2708" s="11">
        <f>(((I2708/60)/60)/24)+DATE(1970,1,1)+(-5/24)</f>
        <v>41928.082638888889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68"/>
        <v>1.1229714285714285</v>
      </c>
      <c r="R2708" s="6">
        <f t="shared" si="169"/>
        <v>149.44486692015209</v>
      </c>
      <c r="S2708" s="7" t="str">
        <f t="shared" si="170"/>
        <v>theater</v>
      </c>
      <c r="T2708" t="str">
        <f t="shared" si="171"/>
        <v>spaces</v>
      </c>
      <c r="U2708">
        <f>YEAR(Table1[[#This Row],[Date Created Conversion]])</f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1">
        <f>(((J2709/60)/60)/24)+DATE(1970,1,1)+(-5/24)</f>
        <v>41391.574571759258</v>
      </c>
      <c r="L2709" s="11">
        <f>(((I2709/60)/60)/24)+DATE(1970,1,1)+(-5/24)</f>
        <v>41421.082638888889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68"/>
        <v>3.50844625</v>
      </c>
      <c r="R2709" s="6">
        <f t="shared" si="169"/>
        <v>71.237487309644663</v>
      </c>
      <c r="S2709" s="7" t="str">
        <f t="shared" si="170"/>
        <v>theater</v>
      </c>
      <c r="T2709" t="str">
        <f t="shared" si="171"/>
        <v>spaces</v>
      </c>
      <c r="U2709">
        <f>YEAR(Table1[[#This Row],[Date Created Conversion]])</f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1">
        <f>(((J2710/60)/60)/24)+DATE(1970,1,1)+(-5/24)</f>
        <v>42512.489884259259</v>
      </c>
      <c r="L2710" s="11">
        <f>(((I2710/60)/60)/24)+DATE(1970,1,1)+(-5/24)</f>
        <v>42572.489884259259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68"/>
        <v>2.3321535</v>
      </c>
      <c r="R2710" s="6">
        <f t="shared" si="169"/>
        <v>44.464318398474738</v>
      </c>
      <c r="S2710" s="7" t="str">
        <f t="shared" si="170"/>
        <v>theater</v>
      </c>
      <c r="T2710" t="str">
        <f t="shared" si="171"/>
        <v>spaces</v>
      </c>
      <c r="U2710">
        <f>YEAR(Table1[[#This Row],[Date Created Conversion]])</f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1">
        <f>(((J2711/60)/60)/24)+DATE(1970,1,1)+(-5/24)</f>
        <v>42611.941446759258</v>
      </c>
      <c r="L2711" s="11">
        <f>(((I2711/60)/60)/24)+DATE(1970,1,1)+(-5/24)</f>
        <v>42646.957638888889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68"/>
        <v>1.01606</v>
      </c>
      <c r="R2711" s="6">
        <f t="shared" si="169"/>
        <v>164.94480519480518</v>
      </c>
      <c r="S2711" s="7" t="str">
        <f t="shared" si="170"/>
        <v>theater</v>
      </c>
      <c r="T2711" t="str">
        <f t="shared" si="171"/>
        <v>spaces</v>
      </c>
      <c r="U2711">
        <f>YEAR(Table1[[#This Row],[Date Created Conversion]])</f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1">
        <f>(((J2712/60)/60)/24)+DATE(1970,1,1)+(-5/24)</f>
        <v>41828.021157407406</v>
      </c>
      <c r="L2712" s="11">
        <f>(((I2712/60)/60)/24)+DATE(1970,1,1)+(-5/24)</f>
        <v>41859.875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68"/>
        <v>1.5390035000000002</v>
      </c>
      <c r="R2712" s="6">
        <f t="shared" si="169"/>
        <v>84.871516544117654</v>
      </c>
      <c r="S2712" s="7" t="str">
        <f t="shared" si="170"/>
        <v>theater</v>
      </c>
      <c r="T2712" t="str">
        <f t="shared" si="171"/>
        <v>spaces</v>
      </c>
      <c r="U2712">
        <f>YEAR(Table1[[#This Row],[Date Created Conversion]])</f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1">
        <f>(((J2713/60)/60)/24)+DATE(1970,1,1)+(-5/24)</f>
        <v>41780.536921296298</v>
      </c>
      <c r="L2713" s="11">
        <f>(((I2713/60)/60)/24)+DATE(1970,1,1)+(-5/24)</f>
        <v>41810.709027777775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68"/>
        <v>1.007161125319693</v>
      </c>
      <c r="R2713" s="6">
        <f t="shared" si="169"/>
        <v>53.945205479452056</v>
      </c>
      <c r="S2713" s="7" t="str">
        <f t="shared" si="170"/>
        <v>theater</v>
      </c>
      <c r="T2713" t="str">
        <f t="shared" si="171"/>
        <v>spaces</v>
      </c>
      <c r="U2713">
        <f>YEAR(Table1[[#This Row],[Date Created Conversion]])</f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1">
        <f>(((J2714/60)/60)/24)+DATE(1970,1,1)+(-5/24)</f>
        <v>41431.853703703702</v>
      </c>
      <c r="L2714" s="11">
        <f>(((I2714/60)/60)/24)+DATE(1970,1,1)+(-5/24)</f>
        <v>41468.541666666664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68"/>
        <v>1.3138181818181818</v>
      </c>
      <c r="R2714" s="6">
        <f t="shared" si="169"/>
        <v>50.531468531468533</v>
      </c>
      <c r="S2714" s="7" t="str">
        <f t="shared" si="170"/>
        <v>theater</v>
      </c>
      <c r="T2714" t="str">
        <f t="shared" si="171"/>
        <v>spaces</v>
      </c>
      <c r="U2714">
        <f>YEAR(Table1[[#This Row],[Date Created Conversion]])</f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1">
        <f>(((J2715/60)/60)/24)+DATE(1970,1,1)+(-5/24)</f>
        <v>42322.445416666662</v>
      </c>
      <c r="L2715" s="11">
        <f>(((I2715/60)/60)/24)+DATE(1970,1,1)+(-5/24)</f>
        <v>42362.445416666662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68"/>
        <v>1.0224133333333334</v>
      </c>
      <c r="R2715" s="6">
        <f t="shared" si="169"/>
        <v>108.00140845070422</v>
      </c>
      <c r="S2715" s="7" t="str">
        <f t="shared" si="170"/>
        <v>theater</v>
      </c>
      <c r="T2715" t="str">
        <f t="shared" si="171"/>
        <v>spaces</v>
      </c>
      <c r="U2715">
        <f>YEAR(Table1[[#This Row],[Date Created Conversion]])</f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1">
        <f>(((J2716/60)/60)/24)+DATE(1970,1,1)+(-5/24)</f>
        <v>42629.446712962956</v>
      </c>
      <c r="L2716" s="11">
        <f>(((I2716/60)/60)/24)+DATE(1970,1,1)+(-5/24)</f>
        <v>42657.749999999993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68"/>
        <v>1.1635599999999999</v>
      </c>
      <c r="R2716" s="6">
        <f t="shared" si="169"/>
        <v>95.373770491803285</v>
      </c>
      <c r="S2716" s="7" t="str">
        <f t="shared" si="170"/>
        <v>theater</v>
      </c>
      <c r="T2716" t="str">
        <f t="shared" si="171"/>
        <v>spaces</v>
      </c>
      <c r="U2716">
        <f>YEAR(Table1[[#This Row],[Date Created Conversion]])</f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1">
        <f>(((J2717/60)/60)/24)+DATE(1970,1,1)+(-5/24)</f>
        <v>42387.190138888887</v>
      </c>
      <c r="L2717" s="11">
        <f>(((I2717/60)/60)/24)+DATE(1970,1,1)+(-5/24)</f>
        <v>42421.190138888887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68"/>
        <v>2.6462241666666664</v>
      </c>
      <c r="R2717" s="6">
        <f t="shared" si="169"/>
        <v>57.631016333938291</v>
      </c>
      <c r="S2717" s="7" t="str">
        <f t="shared" si="170"/>
        <v>theater</v>
      </c>
      <c r="T2717" t="str">
        <f t="shared" si="171"/>
        <v>spaces</v>
      </c>
      <c r="U2717">
        <f>YEAR(Table1[[#This Row],[Date Created Conversion]])</f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1">
        <f>(((J2718/60)/60)/24)+DATE(1970,1,1)+(-5/24)</f>
        <v>42255.124918981477</v>
      </c>
      <c r="L2718" s="11">
        <f>(((I2718/60)/60)/24)+DATE(1970,1,1)+(-5/24)</f>
        <v>42285.124918981477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68"/>
        <v>1.1998010000000001</v>
      </c>
      <c r="R2718" s="6">
        <f t="shared" si="169"/>
        <v>64.160481283422456</v>
      </c>
      <c r="S2718" s="7" t="str">
        <f t="shared" si="170"/>
        <v>theater</v>
      </c>
      <c r="T2718" t="str">
        <f t="shared" si="171"/>
        <v>spaces</v>
      </c>
      <c r="U2718">
        <f>YEAR(Table1[[#This Row],[Date Created Conversion]])</f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1">
        <f>(((J2719/60)/60)/24)+DATE(1970,1,1)+(-5/24)</f>
        <v>41934.706585648149</v>
      </c>
      <c r="L2719" s="11">
        <f>(((I2719/60)/60)/24)+DATE(1970,1,1)+(-5/24)</f>
        <v>41979.748252314814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68"/>
        <v>1.2010400000000001</v>
      </c>
      <c r="R2719" s="6">
        <f t="shared" si="169"/>
        <v>92.387692307692305</v>
      </c>
      <c r="S2719" s="7" t="str">
        <f t="shared" si="170"/>
        <v>theater</v>
      </c>
      <c r="T2719" t="str">
        <f t="shared" si="171"/>
        <v>spaces</v>
      </c>
      <c r="U2719">
        <f>YEAR(Table1[[#This Row],[Date Created Conversion]])</f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1">
        <f>(((J2720/60)/60)/24)+DATE(1970,1,1)+(-5/24)</f>
        <v>42465.388252314813</v>
      </c>
      <c r="L2720" s="11">
        <f>(((I2720/60)/60)/24)+DATE(1970,1,1)+(-5/24)</f>
        <v>42493.749999999993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68"/>
        <v>1.0358333333333334</v>
      </c>
      <c r="R2720" s="6">
        <f t="shared" si="169"/>
        <v>125.97972972972973</v>
      </c>
      <c r="S2720" s="7" t="str">
        <f t="shared" si="170"/>
        <v>theater</v>
      </c>
      <c r="T2720" t="str">
        <f t="shared" si="171"/>
        <v>spaces</v>
      </c>
      <c r="U2720">
        <f>YEAR(Table1[[#This Row],[Date Created Conversion]])</f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1">
        <f>(((J2721/60)/60)/24)+DATE(1970,1,1)+(-5/24)</f>
        <v>42417.822847222218</v>
      </c>
      <c r="L2721" s="11">
        <f>(((I2721/60)/60)/24)+DATE(1970,1,1)+(-5/24)</f>
        <v>42477.781180555547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68"/>
        <v>1.0883333333333334</v>
      </c>
      <c r="R2721" s="6">
        <f t="shared" si="169"/>
        <v>94.637681159420296</v>
      </c>
      <c r="S2721" s="7" t="str">
        <f t="shared" si="170"/>
        <v>theater</v>
      </c>
      <c r="T2721" t="str">
        <f t="shared" si="171"/>
        <v>spaces</v>
      </c>
      <c r="U2721">
        <f>YEAR(Table1[[#This Row],[Date Created Conversion]])</f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1">
        <f>(((J2722/60)/60)/24)+DATE(1970,1,1)+(-5/24)</f>
        <v>42655.257557870362</v>
      </c>
      <c r="L2722" s="11">
        <f>(((I2722/60)/60)/24)+DATE(1970,1,1)+(-5/24)</f>
        <v>42685.299224537033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68"/>
        <v>1.1812400000000001</v>
      </c>
      <c r="R2722" s="6">
        <f t="shared" si="169"/>
        <v>170.69942196531792</v>
      </c>
      <c r="S2722" s="7" t="str">
        <f t="shared" si="170"/>
        <v>theater</v>
      </c>
      <c r="T2722" t="str">
        <f t="shared" si="171"/>
        <v>spaces</v>
      </c>
      <c r="U2722">
        <f>YEAR(Table1[[#This Row],[Date Created Conversion]])</f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1">
        <f>(((J2723/60)/60)/24)+DATE(1970,1,1)+(-5/24)</f>
        <v>41493.335625</v>
      </c>
      <c r="L2723" s="11">
        <f>(((I2723/60)/60)/24)+DATE(1970,1,1)+(-5/24)</f>
        <v>41523.583333333328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68"/>
        <v>14.62</v>
      </c>
      <c r="R2723" s="6">
        <f t="shared" si="169"/>
        <v>40.762081784386616</v>
      </c>
      <c r="S2723" s="7" t="str">
        <f t="shared" si="170"/>
        <v>technology</v>
      </c>
      <c r="T2723" t="str">
        <f t="shared" si="171"/>
        <v>hardware</v>
      </c>
      <c r="U2723">
        <f>YEAR(Table1[[#This Row],[Date Created Conversion]])</f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1">
        <f>(((J2724/60)/60)/24)+DATE(1970,1,1)+(-5/24)</f>
        <v>42704.64876157407</v>
      </c>
      <c r="L2724" s="11">
        <f>(((I2724/60)/60)/24)+DATE(1970,1,1)+(-5/24)</f>
        <v>42764.64876157407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68"/>
        <v>2.5253999999999999</v>
      </c>
      <c r="R2724" s="6">
        <f t="shared" si="169"/>
        <v>68.254054054054052</v>
      </c>
      <c r="S2724" s="7" t="str">
        <f t="shared" si="170"/>
        <v>technology</v>
      </c>
      <c r="T2724" t="str">
        <f t="shared" si="171"/>
        <v>hardware</v>
      </c>
      <c r="U2724">
        <f>YEAR(Table1[[#This Row],[Date Created Conversion]])</f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1">
        <f>(((J2725/60)/60)/24)+DATE(1970,1,1)+(-5/24)</f>
        <v>41944.630648148144</v>
      </c>
      <c r="L2725" s="11">
        <f>(((I2725/60)/60)/24)+DATE(1970,1,1)+(-5/24)</f>
        <v>42004.672314814808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68"/>
        <v>1.4005000000000001</v>
      </c>
      <c r="R2725" s="6">
        <f t="shared" si="169"/>
        <v>95.48863636363636</v>
      </c>
      <c r="S2725" s="7" t="str">
        <f t="shared" si="170"/>
        <v>technology</v>
      </c>
      <c r="T2725" t="str">
        <f t="shared" si="171"/>
        <v>hardware</v>
      </c>
      <c r="U2725">
        <f>YEAR(Table1[[#This Row],[Date Created Conversion]])</f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1">
        <f>(((J2726/60)/60)/24)+DATE(1970,1,1)+(-5/24)</f>
        <v>42199.118738425925</v>
      </c>
      <c r="L2726" s="11">
        <f>(((I2726/60)/60)/24)+DATE(1970,1,1)+(-5/24)</f>
        <v>42231.118738425925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68"/>
        <v>2.9687520259319289</v>
      </c>
      <c r="R2726" s="6">
        <f t="shared" si="169"/>
        <v>7.1902649656526005</v>
      </c>
      <c r="S2726" s="7" t="str">
        <f t="shared" si="170"/>
        <v>technology</v>
      </c>
      <c r="T2726" t="str">
        <f t="shared" si="171"/>
        <v>hardware</v>
      </c>
      <c r="U2726">
        <f>YEAR(Table1[[#This Row],[Date Created Conversion]])</f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1">
        <f>(((J2727/60)/60)/24)+DATE(1970,1,1)+(-5/24)</f>
        <v>42745.53628472222</v>
      </c>
      <c r="L2727" s="11">
        <f>(((I2727/60)/60)/24)+DATE(1970,1,1)+(-5/24)</f>
        <v>42795.53628472222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68"/>
        <v>1.445425</v>
      </c>
      <c r="R2727" s="6">
        <f t="shared" si="169"/>
        <v>511.65486725663715</v>
      </c>
      <c r="S2727" s="7" t="str">
        <f t="shared" si="170"/>
        <v>technology</v>
      </c>
      <c r="T2727" t="str">
        <f t="shared" si="171"/>
        <v>hardware</v>
      </c>
      <c r="U2727">
        <f>YEAR(Table1[[#This Row],[Date Created Conversion]])</f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1">
        <f>(((J2728/60)/60)/24)+DATE(1970,1,1)+(-5/24)</f>
        <v>42452.371655092589</v>
      </c>
      <c r="L2728" s="11">
        <f>(((I2728/60)/60)/24)+DATE(1970,1,1)+(-5/24)</f>
        <v>42482.371655092589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68"/>
        <v>1.05745</v>
      </c>
      <c r="R2728" s="6">
        <f t="shared" si="169"/>
        <v>261.74504950495049</v>
      </c>
      <c r="S2728" s="7" t="str">
        <f t="shared" si="170"/>
        <v>technology</v>
      </c>
      <c r="T2728" t="str">
        <f t="shared" si="171"/>
        <v>hardware</v>
      </c>
      <c r="U2728">
        <f>YEAR(Table1[[#This Row],[Date Created Conversion]])</f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1">
        <f>(((J2729/60)/60)/24)+DATE(1970,1,1)+(-5/24)</f>
        <v>42198.468321759261</v>
      </c>
      <c r="L2729" s="11">
        <f>(((I2729/60)/60)/24)+DATE(1970,1,1)+(-5/24)</f>
        <v>42223.468321759261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68"/>
        <v>4.9321000000000002</v>
      </c>
      <c r="R2729" s="6">
        <f t="shared" si="169"/>
        <v>69.760961810466767</v>
      </c>
      <c r="S2729" s="7" t="str">
        <f t="shared" si="170"/>
        <v>technology</v>
      </c>
      <c r="T2729" t="str">
        <f t="shared" si="171"/>
        <v>hardware</v>
      </c>
      <c r="U2729">
        <f>YEAR(Table1[[#This Row],[Date Created Conversion]])</f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1">
        <f>(((J2730/60)/60)/24)+DATE(1970,1,1)+(-5/24)</f>
        <v>42333.391597222224</v>
      </c>
      <c r="L2730" s="11">
        <f>(((I2730/60)/60)/24)+DATE(1970,1,1)+(-5/24)</f>
        <v>42368.391597222224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68"/>
        <v>2.0182666666666669</v>
      </c>
      <c r="R2730" s="6">
        <f t="shared" si="169"/>
        <v>77.229591836734699</v>
      </c>
      <c r="S2730" s="7" t="str">
        <f t="shared" si="170"/>
        <v>technology</v>
      </c>
      <c r="T2730" t="str">
        <f t="shared" si="171"/>
        <v>hardware</v>
      </c>
      <c r="U2730">
        <f>YEAR(Table1[[#This Row],[Date Created Conversion]])</f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1">
        <f>(((J2731/60)/60)/24)+DATE(1970,1,1)+(-5/24)</f>
        <v>42095.032372685186</v>
      </c>
      <c r="L2731" s="11">
        <f>(((I2731/60)/60)/24)+DATE(1970,1,1)+(-5/24)</f>
        <v>42125.032372685186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68"/>
        <v>1.0444</v>
      </c>
      <c r="R2731" s="6">
        <f t="shared" si="169"/>
        <v>340.56521739130437</v>
      </c>
      <c r="S2731" s="7" t="str">
        <f t="shared" si="170"/>
        <v>technology</v>
      </c>
      <c r="T2731" t="str">
        <f t="shared" si="171"/>
        <v>hardware</v>
      </c>
      <c r="U2731">
        <f>YEAR(Table1[[#This Row],[Date Created Conversion]])</f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1">
        <f>(((J2732/60)/60)/24)+DATE(1970,1,1)+(-5/24)</f>
        <v>41351.333043981482</v>
      </c>
      <c r="L2732" s="11">
        <f>(((I2732/60)/60)/24)+DATE(1970,1,1)+(-5/24)</f>
        <v>41386.333043981482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68"/>
        <v>1.7029262962962963</v>
      </c>
      <c r="R2732" s="6">
        <f t="shared" si="169"/>
        <v>67.417903225806455</v>
      </c>
      <c r="S2732" s="7" t="str">
        <f t="shared" si="170"/>
        <v>technology</v>
      </c>
      <c r="T2732" t="str">
        <f t="shared" si="171"/>
        <v>hardware</v>
      </c>
      <c r="U2732">
        <f>YEAR(Table1[[#This Row],[Date Created Conversion]])</f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1">
        <f>(((J2733/60)/60)/24)+DATE(1970,1,1)+(-5/24)</f>
        <v>41872.317384259259</v>
      </c>
      <c r="L2733" s="11">
        <f>(((I2733/60)/60)/24)+DATE(1970,1,1)+(-5/24)</f>
        <v>41929.958333333328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68"/>
        <v>1.0430333333333333</v>
      </c>
      <c r="R2733" s="6">
        <f t="shared" si="169"/>
        <v>845.70270270270271</v>
      </c>
      <c r="S2733" s="7" t="str">
        <f t="shared" si="170"/>
        <v>technology</v>
      </c>
      <c r="T2733" t="str">
        <f t="shared" si="171"/>
        <v>hardware</v>
      </c>
      <c r="U2733">
        <f>YEAR(Table1[[#This Row],[Date Created Conversion]])</f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1">
        <f>(((J2734/60)/60)/24)+DATE(1970,1,1)+(-5/24)</f>
        <v>41389.599861111106</v>
      </c>
      <c r="L2734" s="11">
        <f>(((I2734/60)/60)/24)+DATE(1970,1,1)+(-5/24)</f>
        <v>41421.791666666664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68"/>
        <v>1.1825000000000001</v>
      </c>
      <c r="R2734" s="6">
        <f t="shared" si="169"/>
        <v>97.191780821917803</v>
      </c>
      <c r="S2734" s="7" t="str">
        <f t="shared" si="170"/>
        <v>technology</v>
      </c>
      <c r="T2734" t="str">
        <f t="shared" si="171"/>
        <v>hardware</v>
      </c>
      <c r="U2734">
        <f>YEAR(Table1[[#This Row],[Date Created Conversion]])</f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1">
        <f>(((J2735/60)/60)/24)+DATE(1970,1,1)+(-5/24)</f>
        <v>42044.064513888887</v>
      </c>
      <c r="L2735" s="11">
        <f>(((I2735/60)/60)/24)+DATE(1970,1,1)+(-5/24)</f>
        <v>42104.022847222215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68"/>
        <v>1.07538</v>
      </c>
      <c r="R2735" s="6">
        <f t="shared" si="169"/>
        <v>451.84033613445376</v>
      </c>
      <c r="S2735" s="7" t="str">
        <f t="shared" si="170"/>
        <v>technology</v>
      </c>
      <c r="T2735" t="str">
        <f t="shared" si="171"/>
        <v>hardware</v>
      </c>
      <c r="U2735">
        <f>YEAR(Table1[[#This Row],[Date Created Conversion]])</f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1">
        <f>(((J2736/60)/60)/24)+DATE(1970,1,1)+(-5/24)</f>
        <v>42626.460555555554</v>
      </c>
      <c r="L2736" s="11">
        <f>(((I2736/60)/60)/24)+DATE(1970,1,1)+(-5/24)</f>
        <v>42656.707638888889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68"/>
        <v>22603</v>
      </c>
      <c r="R2736" s="6">
        <f t="shared" si="169"/>
        <v>138.66871165644173</v>
      </c>
      <c r="S2736" s="7" t="str">
        <f t="shared" si="170"/>
        <v>technology</v>
      </c>
      <c r="T2736" t="str">
        <f t="shared" si="171"/>
        <v>hardware</v>
      </c>
      <c r="U2736">
        <f>YEAR(Table1[[#This Row],[Date Created Conversion]])</f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1">
        <f>(((J2737/60)/60)/24)+DATE(1970,1,1)+(-5/24)</f>
        <v>41315.912615740737</v>
      </c>
      <c r="L2737" s="11">
        <f>(((I2737/60)/60)/24)+DATE(1970,1,1)+(-5/24)</f>
        <v>41346.625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68"/>
        <v>9.7813466666666677</v>
      </c>
      <c r="R2737" s="6">
        <f t="shared" si="169"/>
        <v>21.640147492625371</v>
      </c>
      <c r="S2737" s="7" t="str">
        <f t="shared" si="170"/>
        <v>technology</v>
      </c>
      <c r="T2737" t="str">
        <f t="shared" si="171"/>
        <v>hardware</v>
      </c>
      <c r="U2737">
        <f>YEAR(Table1[[#This Row],[Date Created Conversion]])</f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1">
        <f>(((J2738/60)/60)/24)+DATE(1970,1,1)+(-5/24)</f>
        <v>41722.458020833328</v>
      </c>
      <c r="L2738" s="11">
        <f>(((I2738/60)/60)/24)+DATE(1970,1,1)+(-5/24)</f>
        <v>41752.458020833328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68"/>
        <v>1.2290000000000001</v>
      </c>
      <c r="R2738" s="6">
        <f t="shared" si="169"/>
        <v>169.51724137931035</v>
      </c>
      <c r="S2738" s="7" t="str">
        <f t="shared" si="170"/>
        <v>technology</v>
      </c>
      <c r="T2738" t="str">
        <f t="shared" si="171"/>
        <v>hardware</v>
      </c>
      <c r="U2738">
        <f>YEAR(Table1[[#This Row],[Date Created Conversion]])</f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1">
        <f>(((J2739/60)/60)/24)+DATE(1970,1,1)+(-5/24)</f>
        <v>41611.709340277775</v>
      </c>
      <c r="L2739" s="11">
        <f>(((I2739/60)/60)/24)+DATE(1970,1,1)+(-5/24)</f>
        <v>41654.583333333328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68"/>
        <v>2.4606080000000001</v>
      </c>
      <c r="R2739" s="6">
        <f t="shared" si="169"/>
        <v>161.88210526315791</v>
      </c>
      <c r="S2739" s="7" t="str">
        <f t="shared" si="170"/>
        <v>technology</v>
      </c>
      <c r="T2739" t="str">
        <f t="shared" si="171"/>
        <v>hardware</v>
      </c>
      <c r="U2739">
        <f>YEAR(Table1[[#This Row],[Date Created Conversion]])</f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1">
        <f>(((J2740/60)/60)/24)+DATE(1970,1,1)+(-5/24)</f>
        <v>42619.935231481482</v>
      </c>
      <c r="L2740" s="11">
        <f>(((I2740/60)/60)/24)+DATE(1970,1,1)+(-5/24)</f>
        <v>42679.935231481482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68"/>
        <v>1.4794</v>
      </c>
      <c r="R2740" s="6">
        <f t="shared" si="169"/>
        <v>493.13333333333333</v>
      </c>
      <c r="S2740" s="7" t="str">
        <f t="shared" si="170"/>
        <v>technology</v>
      </c>
      <c r="T2740" t="str">
        <f t="shared" si="171"/>
        <v>hardware</v>
      </c>
      <c r="U2740">
        <f>YEAR(Table1[[#This Row],[Date Created Conversion]])</f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1">
        <f>(((J2741/60)/60)/24)+DATE(1970,1,1)+(-5/24)</f>
        <v>41719.679594907408</v>
      </c>
      <c r="L2741" s="11">
        <f>(((I2741/60)/60)/24)+DATE(1970,1,1)+(-5/24)</f>
        <v>41764.679594907408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68"/>
        <v>3.8409090909090908</v>
      </c>
      <c r="R2741" s="6">
        <f t="shared" si="169"/>
        <v>22.120418848167539</v>
      </c>
      <c r="S2741" s="7" t="str">
        <f t="shared" si="170"/>
        <v>technology</v>
      </c>
      <c r="T2741" t="str">
        <f t="shared" si="171"/>
        <v>hardware</v>
      </c>
      <c r="U2741">
        <f>YEAR(Table1[[#This Row],[Date Created Conversion]])</f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1">
        <f>(((J2742/60)/60)/24)+DATE(1970,1,1)+(-5/24)</f>
        <v>42044.823518518511</v>
      </c>
      <c r="L2742" s="11">
        <f>(((I2742/60)/60)/24)+DATE(1970,1,1)+(-5/24)</f>
        <v>42074.781851851854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68"/>
        <v>1.0333333333333334</v>
      </c>
      <c r="R2742" s="6">
        <f t="shared" si="169"/>
        <v>18.235294117647058</v>
      </c>
      <c r="S2742" s="7" t="str">
        <f t="shared" si="170"/>
        <v>technology</v>
      </c>
      <c r="T2742" t="str">
        <f t="shared" si="171"/>
        <v>hardware</v>
      </c>
      <c r="U2742">
        <f>YEAR(Table1[[#This Row],[Date Created Conversion]])</f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1">
        <f>(((J2743/60)/60)/24)+DATE(1970,1,1)+(-5/24)</f>
        <v>41911.449097222219</v>
      </c>
      <c r="L2743" s="11">
        <f>(((I2743/60)/60)/24)+DATE(1970,1,1)+(-5/24)</f>
        <v>41931.879861111105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68"/>
        <v>4.3750000000000004E-3</v>
      </c>
      <c r="R2743" s="6">
        <f t="shared" si="169"/>
        <v>8.75</v>
      </c>
      <c r="S2743" s="7" t="str">
        <f t="shared" si="170"/>
        <v>publishing</v>
      </c>
      <c r="T2743" t="str">
        <f t="shared" si="171"/>
        <v>children's books</v>
      </c>
      <c r="U2743">
        <f>YEAR(Table1[[#This Row],[Date Created Conversion]])</f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1">
        <f>(((J2744/60)/60)/24)+DATE(1970,1,1)+(-5/24)</f>
        <v>41030.511423611111</v>
      </c>
      <c r="L2744" s="11">
        <f>(((I2744/60)/60)/24)+DATE(1970,1,1)+(-5/24)</f>
        <v>41044.511423611111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68"/>
        <v>0.29239999999999999</v>
      </c>
      <c r="R2744" s="6">
        <f t="shared" si="169"/>
        <v>40.611111111111114</v>
      </c>
      <c r="S2744" s="7" t="str">
        <f t="shared" si="170"/>
        <v>publishing</v>
      </c>
      <c r="T2744" t="str">
        <f t="shared" si="171"/>
        <v>children's books</v>
      </c>
      <c r="U2744">
        <f>YEAR(Table1[[#This Row],[Date Created Conversion]])</f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1">
        <f>(((J2745/60)/60)/24)+DATE(1970,1,1)+(-5/24)</f>
        <v>42632.120451388888</v>
      </c>
      <c r="L2745" s="11">
        <f>(((I2745/60)/60)/24)+DATE(1970,1,1)+(-5/24)</f>
        <v>42662.120451388888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68"/>
        <v>0</v>
      </c>
      <c r="R2745" s="6" t="e">
        <f t="shared" si="169"/>
        <v>#DIV/0!</v>
      </c>
      <c r="S2745" s="7" t="str">
        <f t="shared" si="170"/>
        <v>publishing</v>
      </c>
      <c r="T2745" t="str">
        <f t="shared" si="171"/>
        <v>children's books</v>
      </c>
      <c r="U2745">
        <f>YEAR(Table1[[#This Row],[Date Created Conversion]])</f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1">
        <f>(((J2746/60)/60)/24)+DATE(1970,1,1)+(-5/24)</f>
        <v>40937.854143518518</v>
      </c>
      <c r="L2746" s="11">
        <f>(((I2746/60)/60)/24)+DATE(1970,1,1)+(-5/24)</f>
        <v>40967.854143518518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68"/>
        <v>5.2187499999999998E-2</v>
      </c>
      <c r="R2746" s="6">
        <f t="shared" si="169"/>
        <v>37.954545454545453</v>
      </c>
      <c r="S2746" s="7" t="str">
        <f t="shared" si="170"/>
        <v>publishing</v>
      </c>
      <c r="T2746" t="str">
        <f t="shared" si="171"/>
        <v>children's books</v>
      </c>
      <c r="U2746">
        <f>YEAR(Table1[[#This Row],[Date Created Conversion]])</f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1">
        <f>(((J2747/60)/60)/24)+DATE(1970,1,1)+(-5/24)</f>
        <v>41044.779722222222</v>
      </c>
      <c r="L2747" s="11">
        <f>(((I2747/60)/60)/24)+DATE(1970,1,1)+(-5/24)</f>
        <v>41104.779722222222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68"/>
        <v>0.21887499999999999</v>
      </c>
      <c r="R2747" s="6">
        <f t="shared" si="169"/>
        <v>35.734693877551024</v>
      </c>
      <c r="S2747" s="7" t="str">
        <f t="shared" si="170"/>
        <v>publishing</v>
      </c>
      <c r="T2747" t="str">
        <f t="shared" si="171"/>
        <v>children's books</v>
      </c>
      <c r="U2747">
        <f>YEAR(Table1[[#This Row],[Date Created Conversion]])</f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1">
        <f>(((J2748/60)/60)/24)+DATE(1970,1,1)+(-5/24)</f>
        <v>41850.57304398148</v>
      </c>
      <c r="L2748" s="11">
        <f>(((I2748/60)/60)/24)+DATE(1970,1,1)+(-5/24)</f>
        <v>41880.57304398148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68"/>
        <v>0.26700000000000002</v>
      </c>
      <c r="R2748" s="6">
        <f t="shared" si="169"/>
        <v>42.157894736842103</v>
      </c>
      <c r="S2748" s="7" t="str">
        <f t="shared" si="170"/>
        <v>publishing</v>
      </c>
      <c r="T2748" t="str">
        <f t="shared" si="171"/>
        <v>children's books</v>
      </c>
      <c r="U2748">
        <f>YEAR(Table1[[#This Row],[Date Created Conversion]])</f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1">
        <f>(((J2749/60)/60)/24)+DATE(1970,1,1)+(-5/24)</f>
        <v>41044.439780092594</v>
      </c>
      <c r="L2749" s="11">
        <f>(((I2749/60)/60)/24)+DATE(1970,1,1)+(-5/24)</f>
        <v>41075.923611111109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68"/>
        <v>0.28000000000000003</v>
      </c>
      <c r="R2749" s="6">
        <f t="shared" si="169"/>
        <v>35</v>
      </c>
      <c r="S2749" s="7" t="str">
        <f t="shared" si="170"/>
        <v>publishing</v>
      </c>
      <c r="T2749" t="str">
        <f t="shared" si="171"/>
        <v>children's books</v>
      </c>
      <c r="U2749">
        <f>YEAR(Table1[[#This Row],[Date Created Conversion]])</f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1">
        <f>(((J2750/60)/60)/24)+DATE(1970,1,1)+(-5/24)</f>
        <v>42585.502337962964</v>
      </c>
      <c r="L2750" s="11">
        <f>(((I2750/60)/60)/24)+DATE(1970,1,1)+(-5/24)</f>
        <v>42615.502337962964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68"/>
        <v>1.06E-2</v>
      </c>
      <c r="R2750" s="6">
        <f t="shared" si="169"/>
        <v>13.25</v>
      </c>
      <c r="S2750" s="7" t="str">
        <f t="shared" si="170"/>
        <v>publishing</v>
      </c>
      <c r="T2750" t="str">
        <f t="shared" si="171"/>
        <v>children's books</v>
      </c>
      <c r="U2750">
        <f>YEAR(Table1[[#This Row],[Date Created Conversion]])</f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1">
        <f>(((J2751/60)/60)/24)+DATE(1970,1,1)+(-5/24)</f>
        <v>42068.59070601852</v>
      </c>
      <c r="L2751" s="11">
        <f>(((I2751/60)/60)/24)+DATE(1970,1,1)+(-5/24)</f>
        <v>42098.549039351848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68"/>
        <v>1.0999999999999999E-2</v>
      </c>
      <c r="R2751" s="6">
        <f t="shared" si="169"/>
        <v>55</v>
      </c>
      <c r="S2751" s="7" t="str">
        <f t="shared" si="170"/>
        <v>publishing</v>
      </c>
      <c r="T2751" t="str">
        <f t="shared" si="171"/>
        <v>children's books</v>
      </c>
      <c r="U2751">
        <f>YEAR(Table1[[#This Row],[Date Created Conversion]])</f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1">
        <f>(((J2752/60)/60)/24)+DATE(1970,1,1)+(-5/24)</f>
        <v>41078.69149305555</v>
      </c>
      <c r="L2752" s="11">
        <f>(((I2752/60)/60)/24)+DATE(1970,1,1)+(-5/24)</f>
        <v>41090.625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68"/>
        <v>0</v>
      </c>
      <c r="R2752" s="6" t="e">
        <f t="shared" si="169"/>
        <v>#DIV/0!</v>
      </c>
      <c r="S2752" s="7" t="str">
        <f t="shared" si="170"/>
        <v>publishing</v>
      </c>
      <c r="T2752" t="str">
        <f t="shared" si="171"/>
        <v>children's books</v>
      </c>
      <c r="U2752">
        <f>YEAR(Table1[[#This Row],[Date Created Conversion]])</f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1">
        <f>(((J2753/60)/60)/24)+DATE(1970,1,1)+(-5/24)</f>
        <v>41747.678726851853</v>
      </c>
      <c r="L2753" s="11">
        <f>(((I2753/60)/60)/24)+DATE(1970,1,1)+(-5/24)</f>
        <v>41807.678726851853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68"/>
        <v>0</v>
      </c>
      <c r="R2753" s="6" t="e">
        <f t="shared" si="169"/>
        <v>#DIV/0!</v>
      </c>
      <c r="S2753" s="7" t="str">
        <f t="shared" si="170"/>
        <v>publishing</v>
      </c>
      <c r="T2753" t="str">
        <f t="shared" si="171"/>
        <v>children's books</v>
      </c>
      <c r="U2753">
        <f>YEAR(Table1[[#This Row],[Date Created Conversion]])</f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1">
        <f>(((J2754/60)/60)/24)+DATE(1970,1,1)+(-5/24)</f>
        <v>40855.556759259256</v>
      </c>
      <c r="L2754" s="11">
        <f>(((I2754/60)/60)/24)+DATE(1970,1,1)+(-5/24)</f>
        <v>40895.556759259256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168"/>
        <v>0.11458333333333333</v>
      </c>
      <c r="R2754" s="6">
        <f t="shared" si="169"/>
        <v>39.285714285714285</v>
      </c>
      <c r="S2754" s="7" t="str">
        <f t="shared" si="170"/>
        <v>publishing</v>
      </c>
      <c r="T2754" t="str">
        <f t="shared" si="171"/>
        <v>children's books</v>
      </c>
      <c r="U2754">
        <f>YEAR(Table1[[#This Row],[Date Created Conversion]])</f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1">
        <f>(((J2755/60)/60)/24)+DATE(1970,1,1)+(-5/24)</f>
        <v>41117.692395833328</v>
      </c>
      <c r="L2755" s="11">
        <f>(((I2755/60)/60)/24)+DATE(1970,1,1)+(-5/24)</f>
        <v>41147.692395833328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172">E2755/D2755</f>
        <v>0.19</v>
      </c>
      <c r="R2755" s="6">
        <f t="shared" ref="R2755:R2818" si="173">E2755/N2755</f>
        <v>47.5</v>
      </c>
      <c r="S2755" s="7" t="str">
        <f t="shared" ref="S2755:S2818" si="174">LEFT(P2755, SEARCH("/",P2755,1)-1)</f>
        <v>publishing</v>
      </c>
      <c r="T2755" t="str">
        <f t="shared" ref="T2755:T2818" si="175">RIGHT(P2755,LEN(P2755)-SEARCH("/",P2755,1))</f>
        <v>children's books</v>
      </c>
      <c r="U2755">
        <f>YEAR(Table1[[#This Row],[Date Created Conversion]])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1">
        <f>(((J2756/60)/60)/24)+DATE(1970,1,1)+(-5/24)</f>
        <v>41863.427673611113</v>
      </c>
      <c r="L2756" s="11">
        <f>(((I2756/60)/60)/24)+DATE(1970,1,1)+(-5/24)</f>
        <v>41893.427673611113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2"/>
        <v>0</v>
      </c>
      <c r="R2756" s="6" t="e">
        <f t="shared" si="173"/>
        <v>#DIV/0!</v>
      </c>
      <c r="S2756" s="7" t="str">
        <f t="shared" si="174"/>
        <v>publishing</v>
      </c>
      <c r="T2756" t="str">
        <f t="shared" si="175"/>
        <v>children's books</v>
      </c>
      <c r="U2756">
        <f>YEAR(Table1[[#This Row],[Date Created Conversion]])</f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1">
        <f>(((J2757/60)/60)/24)+DATE(1970,1,1)+(-5/24)</f>
        <v>42072.582488425927</v>
      </c>
      <c r="L2757" s="11">
        <f>(((I2757/60)/60)/24)+DATE(1970,1,1)+(-5/24)</f>
        <v>42102.582488425927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2"/>
        <v>0.52</v>
      </c>
      <c r="R2757" s="6">
        <f t="shared" si="173"/>
        <v>17.333333333333332</v>
      </c>
      <c r="S2757" s="7" t="str">
        <f t="shared" si="174"/>
        <v>publishing</v>
      </c>
      <c r="T2757" t="str">
        <f t="shared" si="175"/>
        <v>children's books</v>
      </c>
      <c r="U2757">
        <f>YEAR(Table1[[#This Row],[Date Created Conversion]])</f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1">
        <f>(((J2758/60)/60)/24)+DATE(1970,1,1)+(-5/24)</f>
        <v>41620.692141203705</v>
      </c>
      <c r="L2758" s="11">
        <f>(((I2758/60)/60)/24)+DATE(1970,1,1)+(-5/24)</f>
        <v>41650.692141203705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2"/>
        <v>0.1048</v>
      </c>
      <c r="R2758" s="6">
        <f t="shared" si="173"/>
        <v>31.757575757575758</v>
      </c>
      <c r="S2758" s="7" t="str">
        <f t="shared" si="174"/>
        <v>publishing</v>
      </c>
      <c r="T2758" t="str">
        <f t="shared" si="175"/>
        <v>children's books</v>
      </c>
      <c r="U2758">
        <f>YEAR(Table1[[#This Row],[Date Created Conversion]])</f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1">
        <f>(((J2759/60)/60)/24)+DATE(1970,1,1)+(-5/24)</f>
        <v>42573.448287037034</v>
      </c>
      <c r="L2759" s="11">
        <f>(((I2759/60)/60)/24)+DATE(1970,1,1)+(-5/24)</f>
        <v>42588.448287037034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2"/>
        <v>6.6666666666666671E-3</v>
      </c>
      <c r="R2759" s="6">
        <f t="shared" si="173"/>
        <v>5</v>
      </c>
      <c r="S2759" s="7" t="str">
        <f t="shared" si="174"/>
        <v>publishing</v>
      </c>
      <c r="T2759" t="str">
        <f t="shared" si="175"/>
        <v>children's books</v>
      </c>
      <c r="U2759">
        <f>YEAR(Table1[[#This Row],[Date Created Conversion]])</f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1">
        <f>(((J2760/60)/60)/24)+DATE(1970,1,1)+(-5/24)</f>
        <v>42639.23359953703</v>
      </c>
      <c r="L2760" s="11">
        <f>(((I2760/60)/60)/24)+DATE(1970,1,1)+(-5/24)</f>
        <v>42653.23359953703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2"/>
        <v>0.11700000000000001</v>
      </c>
      <c r="R2760" s="6">
        <f t="shared" si="173"/>
        <v>39</v>
      </c>
      <c r="S2760" s="7" t="str">
        <f t="shared" si="174"/>
        <v>publishing</v>
      </c>
      <c r="T2760" t="str">
        <f t="shared" si="175"/>
        <v>children's books</v>
      </c>
      <c r="U2760">
        <f>YEAR(Table1[[#This Row],[Date Created Conversion]])</f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1">
        <f>(((J2761/60)/60)/24)+DATE(1970,1,1)+(-5/24)</f>
        <v>42524.158171296294</v>
      </c>
      <c r="L2761" s="11">
        <f>(((I2761/60)/60)/24)+DATE(1970,1,1)+(-5/24)</f>
        <v>42567.158171296294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2"/>
        <v>0.105</v>
      </c>
      <c r="R2761" s="6">
        <f t="shared" si="173"/>
        <v>52.5</v>
      </c>
      <c r="S2761" s="7" t="str">
        <f t="shared" si="174"/>
        <v>publishing</v>
      </c>
      <c r="T2761" t="str">
        <f t="shared" si="175"/>
        <v>children's books</v>
      </c>
      <c r="U2761">
        <f>YEAR(Table1[[#This Row],[Date Created Conversion]])</f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1">
        <f>(((J2762/60)/60)/24)+DATE(1970,1,1)+(-5/24)</f>
        <v>41415.252986111111</v>
      </c>
      <c r="L2762" s="11">
        <f>(((I2762/60)/60)/24)+DATE(1970,1,1)+(-5/24)</f>
        <v>41445.252986111111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172"/>
        <v>0</v>
      </c>
      <c r="R2762" s="6" t="e">
        <f t="shared" si="173"/>
        <v>#DIV/0!</v>
      </c>
      <c r="S2762" s="7" t="str">
        <f t="shared" si="174"/>
        <v>publishing</v>
      </c>
      <c r="T2762" t="str">
        <f t="shared" si="175"/>
        <v>children's books</v>
      </c>
      <c r="U2762">
        <f>YEAR(Table1[[#This Row],[Date Created Conversion]])</f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1">
        <f>(((J2763/60)/60)/24)+DATE(1970,1,1)+(-5/24)</f>
        <v>41246.85524305555</v>
      </c>
      <c r="L2763" s="11">
        <f>(((I2763/60)/60)/24)+DATE(1970,1,1)+(-5/24)</f>
        <v>41276.85524305555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2"/>
        <v>7.1999999999999998E-3</v>
      </c>
      <c r="R2763" s="6">
        <f t="shared" si="173"/>
        <v>9</v>
      </c>
      <c r="S2763" s="7" t="str">
        <f t="shared" si="174"/>
        <v>publishing</v>
      </c>
      <c r="T2763" t="str">
        <f t="shared" si="175"/>
        <v>children's books</v>
      </c>
      <c r="U2763">
        <f>YEAR(Table1[[#This Row],[Date Created Conversion]])</f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1">
        <f>(((J2764/60)/60)/24)+DATE(1970,1,1)+(-5/24)</f>
        <v>40926.828645833331</v>
      </c>
      <c r="L2764" s="11">
        <f>(((I2764/60)/60)/24)+DATE(1970,1,1)+(-5/24)</f>
        <v>40986.786979166667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2"/>
        <v>7.6923076923076927E-3</v>
      </c>
      <c r="R2764" s="6">
        <f t="shared" si="173"/>
        <v>25</v>
      </c>
      <c r="S2764" s="7" t="str">
        <f t="shared" si="174"/>
        <v>publishing</v>
      </c>
      <c r="T2764" t="str">
        <f t="shared" si="175"/>
        <v>children's books</v>
      </c>
      <c r="U2764">
        <f>YEAR(Table1[[#This Row],[Date Created Conversion]])</f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1">
        <f>(((J2765/60)/60)/24)+DATE(1970,1,1)+(-5/24)</f>
        <v>41373.371342592589</v>
      </c>
      <c r="L2765" s="11">
        <f>(((I2765/60)/60)/24)+DATE(1970,1,1)+(-5/24)</f>
        <v>41418.371342592589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2"/>
        <v>2.2842639593908631E-3</v>
      </c>
      <c r="R2765" s="6">
        <f t="shared" si="173"/>
        <v>30</v>
      </c>
      <c r="S2765" s="7" t="str">
        <f t="shared" si="174"/>
        <v>publishing</v>
      </c>
      <c r="T2765" t="str">
        <f t="shared" si="175"/>
        <v>children's books</v>
      </c>
      <c r="U2765">
        <f>YEAR(Table1[[#This Row],[Date Created Conversion]])</f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1">
        <f>(((J2766/60)/60)/24)+DATE(1970,1,1)+(-5/24)</f>
        <v>41030.083692129629</v>
      </c>
      <c r="L2766" s="11">
        <f>(((I2766/60)/60)/24)+DATE(1970,1,1)+(-5/24)</f>
        <v>41059.583333333328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2"/>
        <v>1.125E-2</v>
      </c>
      <c r="R2766" s="6">
        <f t="shared" si="173"/>
        <v>11.25</v>
      </c>
      <c r="S2766" s="7" t="str">
        <f t="shared" si="174"/>
        <v>publishing</v>
      </c>
      <c r="T2766" t="str">
        <f t="shared" si="175"/>
        <v>children's books</v>
      </c>
      <c r="U2766">
        <f>YEAR(Table1[[#This Row],[Date Created Conversion]])</f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1">
        <f>(((J2767/60)/60)/24)+DATE(1970,1,1)+(-5/24)</f>
        <v>41194.370694444442</v>
      </c>
      <c r="L2767" s="11">
        <f>(((I2767/60)/60)/24)+DATE(1970,1,1)+(-5/24)</f>
        <v>41210.370694444442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2"/>
        <v>0</v>
      </c>
      <c r="R2767" s="6" t="e">
        <f t="shared" si="173"/>
        <v>#DIV/0!</v>
      </c>
      <c r="S2767" s="7" t="str">
        <f t="shared" si="174"/>
        <v>publishing</v>
      </c>
      <c r="T2767" t="str">
        <f t="shared" si="175"/>
        <v>children's books</v>
      </c>
      <c r="U2767">
        <f>YEAR(Table1[[#This Row],[Date Created Conversion]])</f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1">
        <f>(((J2768/60)/60)/24)+DATE(1970,1,1)+(-5/24)</f>
        <v>40736.459699074068</v>
      </c>
      <c r="L2768" s="11">
        <f>(((I2768/60)/60)/24)+DATE(1970,1,1)+(-5/24)</f>
        <v>40766.459699074068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2"/>
        <v>0.02</v>
      </c>
      <c r="R2768" s="6">
        <f t="shared" si="173"/>
        <v>25</v>
      </c>
      <c r="S2768" s="7" t="str">
        <f t="shared" si="174"/>
        <v>publishing</v>
      </c>
      <c r="T2768" t="str">
        <f t="shared" si="175"/>
        <v>children's books</v>
      </c>
      <c r="U2768">
        <f>YEAR(Table1[[#This Row],[Date Created Conversion]])</f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1">
        <f>(((J2769/60)/60)/24)+DATE(1970,1,1)+(-5/24)</f>
        <v>42172.750578703701</v>
      </c>
      <c r="L2769" s="11">
        <f>(((I2769/60)/60)/24)+DATE(1970,1,1)+(-5/24)</f>
        <v>42232.750578703701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2"/>
        <v>8.5000000000000006E-3</v>
      </c>
      <c r="R2769" s="6">
        <f t="shared" si="173"/>
        <v>11.333333333333334</v>
      </c>
      <c r="S2769" s="7" t="str">
        <f t="shared" si="174"/>
        <v>publishing</v>
      </c>
      <c r="T2769" t="str">
        <f t="shared" si="175"/>
        <v>children's books</v>
      </c>
      <c r="U2769">
        <f>YEAR(Table1[[#This Row],[Date Created Conversion]])</f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1">
        <f>(((J2770/60)/60)/24)+DATE(1970,1,1)+(-5/24)</f>
        <v>40967.4065162037</v>
      </c>
      <c r="L2770" s="11">
        <f>(((I2770/60)/60)/24)+DATE(1970,1,1)+(-5/24)</f>
        <v>40997.364849537036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2"/>
        <v>0.14314285714285716</v>
      </c>
      <c r="R2770" s="6">
        <f t="shared" si="173"/>
        <v>29.470588235294116</v>
      </c>
      <c r="S2770" s="7" t="str">
        <f t="shared" si="174"/>
        <v>publishing</v>
      </c>
      <c r="T2770" t="str">
        <f t="shared" si="175"/>
        <v>children's books</v>
      </c>
      <c r="U2770">
        <f>YEAR(Table1[[#This Row],[Date Created Conversion]])</f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1">
        <f>(((J2771/60)/60)/24)+DATE(1970,1,1)+(-5/24)</f>
        <v>41745.617939814809</v>
      </c>
      <c r="L2771" s="11">
        <f>(((I2771/60)/60)/24)+DATE(1970,1,1)+(-5/24)</f>
        <v>41795.617939814809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2"/>
        <v>2.5000000000000001E-3</v>
      </c>
      <c r="R2771" s="6">
        <f t="shared" si="173"/>
        <v>1</v>
      </c>
      <c r="S2771" s="7" t="str">
        <f t="shared" si="174"/>
        <v>publishing</v>
      </c>
      <c r="T2771" t="str">
        <f t="shared" si="175"/>
        <v>children's books</v>
      </c>
      <c r="U2771">
        <f>YEAR(Table1[[#This Row],[Date Created Conversion]])</f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1">
        <f>(((J2772/60)/60)/24)+DATE(1970,1,1)+(-5/24)</f>
        <v>41686.496874999997</v>
      </c>
      <c r="L2772" s="11">
        <f>(((I2772/60)/60)/24)+DATE(1970,1,1)+(-5/24)</f>
        <v>41716.455208333333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2"/>
        <v>0.1041125</v>
      </c>
      <c r="R2772" s="6">
        <f t="shared" si="173"/>
        <v>63.098484848484851</v>
      </c>
      <c r="S2772" s="7" t="str">
        <f t="shared" si="174"/>
        <v>publishing</v>
      </c>
      <c r="T2772" t="str">
        <f t="shared" si="175"/>
        <v>children's books</v>
      </c>
      <c r="U2772">
        <f>YEAR(Table1[[#This Row],[Date Created Conversion]])</f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1">
        <f>(((J2773/60)/60)/24)+DATE(1970,1,1)+(-5/24)</f>
        <v>41257.323379629626</v>
      </c>
      <c r="L2773" s="11">
        <f>(((I2773/60)/60)/24)+DATE(1970,1,1)+(-5/24)</f>
        <v>41306.5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2"/>
        <v>0</v>
      </c>
      <c r="R2773" s="6" t="e">
        <f t="shared" si="173"/>
        <v>#DIV/0!</v>
      </c>
      <c r="S2773" s="7" t="str">
        <f t="shared" si="174"/>
        <v>publishing</v>
      </c>
      <c r="T2773" t="str">
        <f t="shared" si="175"/>
        <v>children's books</v>
      </c>
      <c r="U2773">
        <f>YEAR(Table1[[#This Row],[Date Created Conversion]])</f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1">
        <f>(((J2774/60)/60)/24)+DATE(1970,1,1)+(-5/24)</f>
        <v>41537.660810185182</v>
      </c>
      <c r="L2774" s="11">
        <f>(((I2774/60)/60)/24)+DATE(1970,1,1)+(-5/24)</f>
        <v>41552.660810185182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2"/>
        <v>0</v>
      </c>
      <c r="R2774" s="6" t="e">
        <f t="shared" si="173"/>
        <v>#DIV/0!</v>
      </c>
      <c r="S2774" s="7" t="str">
        <f t="shared" si="174"/>
        <v>publishing</v>
      </c>
      <c r="T2774" t="str">
        <f t="shared" si="175"/>
        <v>children's books</v>
      </c>
      <c r="U2774">
        <f>YEAR(Table1[[#This Row],[Date Created Conversion]])</f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1">
        <f>(((J2775/60)/60)/24)+DATE(1970,1,1)+(-5/24)</f>
        <v>42474.656493055554</v>
      </c>
      <c r="L2775" s="11">
        <f>(((I2775/60)/60)/24)+DATE(1970,1,1)+(-5/24)</f>
        <v>42484.656493055554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2"/>
        <v>1.8867924528301887E-3</v>
      </c>
      <c r="R2775" s="6">
        <f t="shared" si="173"/>
        <v>1</v>
      </c>
      <c r="S2775" s="7" t="str">
        <f t="shared" si="174"/>
        <v>publishing</v>
      </c>
      <c r="T2775" t="str">
        <f t="shared" si="175"/>
        <v>children's books</v>
      </c>
      <c r="U2775">
        <f>YEAR(Table1[[#This Row],[Date Created Conversion]])</f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1">
        <f>(((J2776/60)/60)/24)+DATE(1970,1,1)+(-5/24)</f>
        <v>41310.918148148143</v>
      </c>
      <c r="L2776" s="11">
        <f>(((I2776/60)/60)/24)+DATE(1970,1,1)+(-5/24)</f>
        <v>41340.918148148143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2"/>
        <v>0.14249999999999999</v>
      </c>
      <c r="R2776" s="6">
        <f t="shared" si="173"/>
        <v>43.846153846153847</v>
      </c>
      <c r="S2776" s="7" t="str">
        <f t="shared" si="174"/>
        <v>publishing</v>
      </c>
      <c r="T2776" t="str">
        <f t="shared" si="175"/>
        <v>children's books</v>
      </c>
      <c r="U2776">
        <f>YEAR(Table1[[#This Row],[Date Created Conversion]])</f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1">
        <f>(((J2777/60)/60)/24)+DATE(1970,1,1)+(-5/24)</f>
        <v>40862.805023148147</v>
      </c>
      <c r="L2777" s="11">
        <f>(((I2777/60)/60)/24)+DATE(1970,1,1)+(-5/24)</f>
        <v>40892.805023148147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2"/>
        <v>0.03</v>
      </c>
      <c r="R2777" s="6">
        <f t="shared" si="173"/>
        <v>75</v>
      </c>
      <c r="S2777" s="7" t="str">
        <f t="shared" si="174"/>
        <v>publishing</v>
      </c>
      <c r="T2777" t="str">
        <f t="shared" si="175"/>
        <v>children's books</v>
      </c>
      <c r="U2777">
        <f>YEAR(Table1[[#This Row],[Date Created Conversion]])</f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1">
        <f>(((J2778/60)/60)/24)+DATE(1970,1,1)+(-5/24)</f>
        <v>42136.088842592588</v>
      </c>
      <c r="L2778" s="11">
        <f>(((I2778/60)/60)/24)+DATE(1970,1,1)+(-5/24)</f>
        <v>42167.088842592588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2"/>
        <v>7.8809523809523815E-2</v>
      </c>
      <c r="R2778" s="6">
        <f t="shared" si="173"/>
        <v>45.972222222222221</v>
      </c>
      <c r="S2778" s="7" t="str">
        <f t="shared" si="174"/>
        <v>publishing</v>
      </c>
      <c r="T2778" t="str">
        <f t="shared" si="175"/>
        <v>children's books</v>
      </c>
      <c r="U2778">
        <f>YEAR(Table1[[#This Row],[Date Created Conversion]])</f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1">
        <f>(((J2779/60)/60)/24)+DATE(1970,1,1)+(-5/24)</f>
        <v>42172.460694444446</v>
      </c>
      <c r="L2779" s="11">
        <f>(((I2779/60)/60)/24)+DATE(1970,1,1)+(-5/24)</f>
        <v>42202.460694444446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2"/>
        <v>3.3333333333333335E-3</v>
      </c>
      <c r="R2779" s="6">
        <f t="shared" si="173"/>
        <v>10</v>
      </c>
      <c r="S2779" s="7" t="str">
        <f t="shared" si="174"/>
        <v>publishing</v>
      </c>
      <c r="T2779" t="str">
        <f t="shared" si="175"/>
        <v>children's books</v>
      </c>
      <c r="U2779">
        <f>YEAR(Table1[[#This Row],[Date Created Conversion]])</f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1">
        <f>(((J2780/60)/60)/24)+DATE(1970,1,1)+(-5/24)</f>
        <v>41846.769745370366</v>
      </c>
      <c r="L2780" s="11">
        <f>(((I2780/60)/60)/24)+DATE(1970,1,1)+(-5/24)</f>
        <v>41876.769745370366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2"/>
        <v>0.25545454545454543</v>
      </c>
      <c r="R2780" s="6">
        <f t="shared" si="173"/>
        <v>93.666666666666671</v>
      </c>
      <c r="S2780" s="7" t="str">
        <f t="shared" si="174"/>
        <v>publishing</v>
      </c>
      <c r="T2780" t="str">
        <f t="shared" si="175"/>
        <v>children's books</v>
      </c>
      <c r="U2780">
        <f>YEAR(Table1[[#This Row],[Date Created Conversion]])</f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1">
        <f>(((J2781/60)/60)/24)+DATE(1970,1,1)+(-5/24)</f>
        <v>42300.377557870372</v>
      </c>
      <c r="L2781" s="11">
        <f>(((I2781/60)/60)/24)+DATE(1970,1,1)+(-5/24)</f>
        <v>42330.419224537036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2"/>
        <v>2.12E-2</v>
      </c>
      <c r="R2781" s="6">
        <f t="shared" si="173"/>
        <v>53</v>
      </c>
      <c r="S2781" s="7" t="str">
        <f t="shared" si="174"/>
        <v>publishing</v>
      </c>
      <c r="T2781" t="str">
        <f t="shared" si="175"/>
        <v>children's books</v>
      </c>
      <c r="U2781">
        <f>YEAR(Table1[[#This Row],[Date Created Conversion]])</f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1">
        <f>(((J2782/60)/60)/24)+DATE(1970,1,1)+(-5/24)</f>
        <v>42774.239444444444</v>
      </c>
      <c r="L2782" s="11">
        <f>(((I2782/60)/60)/24)+DATE(1970,1,1)+(-5/24)</f>
        <v>42804.239444444444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2"/>
        <v>0</v>
      </c>
      <c r="R2782" s="6" t="e">
        <f t="shared" si="173"/>
        <v>#DIV/0!</v>
      </c>
      <c r="S2782" s="7" t="str">
        <f t="shared" si="174"/>
        <v>publishing</v>
      </c>
      <c r="T2782" t="str">
        <f t="shared" si="175"/>
        <v>children's books</v>
      </c>
      <c r="U2782">
        <f>YEAR(Table1[[#This Row],[Date Created Conversion]])</f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1">
        <f>(((J2783/60)/60)/24)+DATE(1970,1,1)+(-5/24)</f>
        <v>42018.733263888884</v>
      </c>
      <c r="L2783" s="11">
        <f>(((I2783/60)/60)/24)+DATE(1970,1,1)+(-5/24)</f>
        <v>42047.083333333336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2"/>
        <v>1.0528</v>
      </c>
      <c r="R2783" s="6">
        <f t="shared" si="173"/>
        <v>47</v>
      </c>
      <c r="S2783" s="7" t="str">
        <f t="shared" si="174"/>
        <v>theater</v>
      </c>
      <c r="T2783" t="str">
        <f t="shared" si="175"/>
        <v>plays</v>
      </c>
      <c r="U2783">
        <f>YEAR(Table1[[#This Row],[Date Created Conversion]])</f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1">
        <f>(((J2784/60)/60)/24)+DATE(1970,1,1)+(-5/24)</f>
        <v>42026.716643518514</v>
      </c>
      <c r="L2784" s="11">
        <f>(((I2784/60)/60)/24)+DATE(1970,1,1)+(-5/24)</f>
        <v>42051.999305555553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2"/>
        <v>1.2</v>
      </c>
      <c r="R2784" s="6">
        <f t="shared" si="173"/>
        <v>66.666666666666671</v>
      </c>
      <c r="S2784" s="7" t="str">
        <f t="shared" si="174"/>
        <v>theater</v>
      </c>
      <c r="T2784" t="str">
        <f t="shared" si="175"/>
        <v>plays</v>
      </c>
      <c r="U2784">
        <f>YEAR(Table1[[#This Row],[Date Created Conversion]])</f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1">
        <f>(((J2785/60)/60)/24)+DATE(1970,1,1)+(-5/24)</f>
        <v>42103.326921296299</v>
      </c>
      <c r="L2785" s="11">
        <f>(((I2785/60)/60)/24)+DATE(1970,1,1)+(-5/24)</f>
        <v>42117.326921296299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2"/>
        <v>1.145</v>
      </c>
      <c r="R2785" s="6">
        <f t="shared" si="173"/>
        <v>18.770491803278688</v>
      </c>
      <c r="S2785" s="7" t="str">
        <f t="shared" si="174"/>
        <v>theater</v>
      </c>
      <c r="T2785" t="str">
        <f t="shared" si="175"/>
        <v>plays</v>
      </c>
      <c r="U2785">
        <f>YEAR(Table1[[#This Row],[Date Created Conversion]])</f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1">
        <f>(((J2786/60)/60)/24)+DATE(1970,1,1)+(-5/24)</f>
        <v>41920.579201388886</v>
      </c>
      <c r="L2786" s="11">
        <f>(((I2786/60)/60)/24)+DATE(1970,1,1)+(-5/24)</f>
        <v>41941.579201388886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2"/>
        <v>1.19</v>
      </c>
      <c r="R2786" s="6">
        <f t="shared" si="173"/>
        <v>66.111111111111114</v>
      </c>
      <c r="S2786" s="7" t="str">
        <f t="shared" si="174"/>
        <v>theater</v>
      </c>
      <c r="T2786" t="str">
        <f t="shared" si="175"/>
        <v>plays</v>
      </c>
      <c r="U2786">
        <f>YEAR(Table1[[#This Row],[Date Created Conversion]])</f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1">
        <f>(((J2787/60)/60)/24)+DATE(1970,1,1)+(-5/24)</f>
        <v>42557.981099537035</v>
      </c>
      <c r="L2787" s="11">
        <f>(((I2787/60)/60)/24)+DATE(1970,1,1)+(-5/24)</f>
        <v>42587.666666666664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2"/>
        <v>1.0468</v>
      </c>
      <c r="R2787" s="6">
        <f t="shared" si="173"/>
        <v>36.859154929577464</v>
      </c>
      <c r="S2787" s="7" t="str">
        <f t="shared" si="174"/>
        <v>theater</v>
      </c>
      <c r="T2787" t="str">
        <f t="shared" si="175"/>
        <v>plays</v>
      </c>
      <c r="U2787">
        <f>YEAR(Table1[[#This Row],[Date Created Conversion]])</f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1">
        <f>(((J2788/60)/60)/24)+DATE(1970,1,1)+(-5/24)</f>
        <v>41815.360879629625</v>
      </c>
      <c r="L2788" s="11">
        <f>(((I2788/60)/60)/24)+DATE(1970,1,1)+(-5/24)</f>
        <v>41829.360879629625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2"/>
        <v>1.1783999999999999</v>
      </c>
      <c r="R2788" s="6">
        <f t="shared" si="173"/>
        <v>39.810810810810814</v>
      </c>
      <c r="S2788" s="7" t="str">
        <f t="shared" si="174"/>
        <v>theater</v>
      </c>
      <c r="T2788" t="str">
        <f t="shared" si="175"/>
        <v>plays</v>
      </c>
      <c r="U2788">
        <f>YEAR(Table1[[#This Row],[Date Created Conversion]])</f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1">
        <f>(((J2789/60)/60)/24)+DATE(1970,1,1)+(-5/24)</f>
        <v>41807.990185185183</v>
      </c>
      <c r="L2789" s="11">
        <f>(((I2789/60)/60)/24)+DATE(1970,1,1)+(-5/24)</f>
        <v>41837.990185185183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2"/>
        <v>1.1970000000000001</v>
      </c>
      <c r="R2789" s="6">
        <f t="shared" si="173"/>
        <v>31.5</v>
      </c>
      <c r="S2789" s="7" t="str">
        <f t="shared" si="174"/>
        <v>theater</v>
      </c>
      <c r="T2789" t="str">
        <f t="shared" si="175"/>
        <v>plays</v>
      </c>
      <c r="U2789">
        <f>YEAR(Table1[[#This Row],[Date Created Conversion]])</f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1">
        <f>(((J2790/60)/60)/24)+DATE(1970,1,1)+(-5/24)</f>
        <v>42550.493553240733</v>
      </c>
      <c r="L2790" s="11">
        <f>(((I2790/60)/60)/24)+DATE(1970,1,1)+(-5/24)</f>
        <v>42580.493553240733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2"/>
        <v>1.0249999999999999</v>
      </c>
      <c r="R2790" s="6">
        <f t="shared" si="173"/>
        <v>102.5</v>
      </c>
      <c r="S2790" s="7" t="str">
        <f t="shared" si="174"/>
        <v>theater</v>
      </c>
      <c r="T2790" t="str">
        <f t="shared" si="175"/>
        <v>plays</v>
      </c>
      <c r="U2790">
        <f>YEAR(Table1[[#This Row],[Date Created Conversion]])</f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1">
        <f>(((J2791/60)/60)/24)+DATE(1970,1,1)+(-5/24)</f>
        <v>42055.804791666662</v>
      </c>
      <c r="L2791" s="11">
        <f>(((I2791/60)/60)/24)+DATE(1970,1,1)+(-5/24)</f>
        <v>42074.958333333336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2"/>
        <v>1.0116666666666667</v>
      </c>
      <c r="R2791" s="6">
        <f t="shared" si="173"/>
        <v>126.45833333333333</v>
      </c>
      <c r="S2791" s="7" t="str">
        <f t="shared" si="174"/>
        <v>theater</v>
      </c>
      <c r="T2791" t="str">
        <f t="shared" si="175"/>
        <v>plays</v>
      </c>
      <c r="U2791">
        <f>YEAR(Table1[[#This Row],[Date Created Conversion]])</f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1">
        <f>(((J2792/60)/60)/24)+DATE(1970,1,1)+(-5/24)</f>
        <v>42016.730358796289</v>
      </c>
      <c r="L2792" s="11">
        <f>(((I2792/60)/60)/24)+DATE(1970,1,1)+(-5/24)</f>
        <v>42046.730358796289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2"/>
        <v>1.0533333333333332</v>
      </c>
      <c r="R2792" s="6">
        <f t="shared" si="173"/>
        <v>47.878787878787875</v>
      </c>
      <c r="S2792" s="7" t="str">
        <f t="shared" si="174"/>
        <v>theater</v>
      </c>
      <c r="T2792" t="str">
        <f t="shared" si="175"/>
        <v>plays</v>
      </c>
      <c r="U2792">
        <f>YEAR(Table1[[#This Row],[Date Created Conversion]])</f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1">
        <f>(((J2793/60)/60)/24)+DATE(1970,1,1)+(-5/24)</f>
        <v>42591.691655092589</v>
      </c>
      <c r="L2793" s="11">
        <f>(((I2793/60)/60)/24)+DATE(1970,1,1)+(-5/24)</f>
        <v>42621.958333333336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2"/>
        <v>1.0249999999999999</v>
      </c>
      <c r="R2793" s="6">
        <f t="shared" si="173"/>
        <v>73.214285714285708</v>
      </c>
      <c r="S2793" s="7" t="str">
        <f t="shared" si="174"/>
        <v>theater</v>
      </c>
      <c r="T2793" t="str">
        <f t="shared" si="175"/>
        <v>plays</v>
      </c>
      <c r="U2793">
        <f>YEAR(Table1[[#This Row],[Date Created Conversion]])</f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1">
        <f>(((J2794/60)/60)/24)+DATE(1970,1,1)+(-5/24)</f>
        <v>42183.022673611107</v>
      </c>
      <c r="L2794" s="11">
        <f>(((I2794/60)/60)/24)+DATE(1970,1,1)+(-5/24)</f>
        <v>42228.022673611107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2"/>
        <v>1.0760000000000001</v>
      </c>
      <c r="R2794" s="6">
        <f t="shared" si="173"/>
        <v>89.666666666666671</v>
      </c>
      <c r="S2794" s="7" t="str">
        <f t="shared" si="174"/>
        <v>theater</v>
      </c>
      <c r="T2794" t="str">
        <f t="shared" si="175"/>
        <v>plays</v>
      </c>
      <c r="U2794">
        <f>YEAR(Table1[[#This Row],[Date Created Conversion]])</f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1">
        <f>(((J2795/60)/60)/24)+DATE(1970,1,1)+(-5/24)</f>
        <v>42176.210706018515</v>
      </c>
      <c r="L2795" s="11">
        <f>(((I2795/60)/60)/24)+DATE(1970,1,1)+(-5/24)</f>
        <v>42206.210706018515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2"/>
        <v>1.105675</v>
      </c>
      <c r="R2795" s="6">
        <f t="shared" si="173"/>
        <v>151.4623287671233</v>
      </c>
      <c r="S2795" s="7" t="str">
        <f t="shared" si="174"/>
        <v>theater</v>
      </c>
      <c r="T2795" t="str">
        <f t="shared" si="175"/>
        <v>plays</v>
      </c>
      <c r="U2795">
        <f>YEAR(Table1[[#This Row],[Date Created Conversion]])</f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1">
        <f>(((J2796/60)/60)/24)+DATE(1970,1,1)+(-5/24)</f>
        <v>42416.48332175926</v>
      </c>
      <c r="L2796" s="11">
        <f>(((I2796/60)/60)/24)+DATE(1970,1,1)+(-5/24)</f>
        <v>42432.583333333336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2"/>
        <v>1.5</v>
      </c>
      <c r="R2796" s="6">
        <f t="shared" si="173"/>
        <v>25</v>
      </c>
      <c r="S2796" s="7" t="str">
        <f t="shared" si="174"/>
        <v>theater</v>
      </c>
      <c r="T2796" t="str">
        <f t="shared" si="175"/>
        <v>plays</v>
      </c>
      <c r="U2796">
        <f>YEAR(Table1[[#This Row],[Date Created Conversion]])</f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1">
        <f>(((J2797/60)/60)/24)+DATE(1970,1,1)+(-5/24)</f>
        <v>41780.317604166667</v>
      </c>
      <c r="L2797" s="11">
        <f>(((I2797/60)/60)/24)+DATE(1970,1,1)+(-5/24)</f>
        <v>41796.75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2"/>
        <v>1.0428571428571429</v>
      </c>
      <c r="R2797" s="6">
        <f t="shared" si="173"/>
        <v>36.5</v>
      </c>
      <c r="S2797" s="7" t="str">
        <f t="shared" si="174"/>
        <v>theater</v>
      </c>
      <c r="T2797" t="str">
        <f t="shared" si="175"/>
        <v>plays</v>
      </c>
      <c r="U2797">
        <f>YEAR(Table1[[#This Row],[Date Created Conversion]])</f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1">
        <f>(((J2798/60)/60)/24)+DATE(1970,1,1)+(-5/24)</f>
        <v>41795.319768518515</v>
      </c>
      <c r="L2798" s="11">
        <f>(((I2798/60)/60)/24)+DATE(1970,1,1)+(-5/24)</f>
        <v>41825.319768518515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2"/>
        <v>1.155</v>
      </c>
      <c r="R2798" s="6">
        <f t="shared" si="173"/>
        <v>44</v>
      </c>
      <c r="S2798" s="7" t="str">
        <f t="shared" si="174"/>
        <v>theater</v>
      </c>
      <c r="T2798" t="str">
        <f t="shared" si="175"/>
        <v>plays</v>
      </c>
      <c r="U2798">
        <f>YEAR(Table1[[#This Row],[Date Created Conversion]])</f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1">
        <f>(((J2799/60)/60)/24)+DATE(1970,1,1)+(-5/24)</f>
        <v>41798.731944444444</v>
      </c>
      <c r="L2799" s="11">
        <f>(((I2799/60)/60)/24)+DATE(1970,1,1)+(-5/24)</f>
        <v>41828.731944444444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2"/>
        <v>1.02645125</v>
      </c>
      <c r="R2799" s="6">
        <f t="shared" si="173"/>
        <v>87.357553191489373</v>
      </c>
      <c r="S2799" s="7" t="str">
        <f t="shared" si="174"/>
        <v>theater</v>
      </c>
      <c r="T2799" t="str">
        <f t="shared" si="175"/>
        <v>plays</v>
      </c>
      <c r="U2799">
        <f>YEAR(Table1[[#This Row],[Date Created Conversion]])</f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1">
        <f>(((J2800/60)/60)/24)+DATE(1970,1,1)+(-5/24)</f>
        <v>42201.466678240737</v>
      </c>
      <c r="L2800" s="11">
        <f>(((I2800/60)/60)/24)+DATE(1970,1,1)+(-5/24)</f>
        <v>42216.458333333336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2"/>
        <v>1.014</v>
      </c>
      <c r="R2800" s="6">
        <f t="shared" si="173"/>
        <v>36.474820143884891</v>
      </c>
      <c r="S2800" s="7" t="str">
        <f t="shared" si="174"/>
        <v>theater</v>
      </c>
      <c r="T2800" t="str">
        <f t="shared" si="175"/>
        <v>plays</v>
      </c>
      <c r="U2800">
        <f>YEAR(Table1[[#This Row],[Date Created Conversion]])</f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1">
        <f>(((J2801/60)/60)/24)+DATE(1970,1,1)+(-5/24)</f>
        <v>42507.05636574074</v>
      </c>
      <c r="L2801" s="11">
        <f>(((I2801/60)/60)/24)+DATE(1970,1,1)+(-5/24)</f>
        <v>42538.458333333336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2"/>
        <v>1.1663479999999999</v>
      </c>
      <c r="R2801" s="6">
        <f t="shared" si="173"/>
        <v>44.859538461538463</v>
      </c>
      <c r="S2801" s="7" t="str">
        <f t="shared" si="174"/>
        <v>theater</v>
      </c>
      <c r="T2801" t="str">
        <f t="shared" si="175"/>
        <v>plays</v>
      </c>
      <c r="U2801">
        <f>YEAR(Table1[[#This Row],[Date Created Conversion]])</f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1">
        <f>(((J2802/60)/60)/24)+DATE(1970,1,1)+(-5/24)</f>
        <v>41948.344513888886</v>
      </c>
      <c r="L2802" s="11">
        <f>(((I2802/60)/60)/24)+DATE(1970,1,1)+(-5/24)</f>
        <v>42008.344513888886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2"/>
        <v>1.33</v>
      </c>
      <c r="R2802" s="6">
        <f t="shared" si="173"/>
        <v>42.903225806451616</v>
      </c>
      <c r="S2802" s="7" t="str">
        <f t="shared" si="174"/>
        <v>theater</v>
      </c>
      <c r="T2802" t="str">
        <f t="shared" si="175"/>
        <v>plays</v>
      </c>
      <c r="U2802">
        <f>YEAR(Table1[[#This Row],[Date Created Conversion]])</f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1">
        <f>(((J2803/60)/60)/24)+DATE(1970,1,1)+(-5/24)</f>
        <v>41900.034826388888</v>
      </c>
      <c r="L2803" s="11">
        <f>(((I2803/60)/60)/24)+DATE(1970,1,1)+(-5/24)</f>
        <v>41922.25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2"/>
        <v>1.3320000000000001</v>
      </c>
      <c r="R2803" s="6">
        <f t="shared" si="173"/>
        <v>51.230769230769234</v>
      </c>
      <c r="S2803" s="7" t="str">
        <f t="shared" si="174"/>
        <v>theater</v>
      </c>
      <c r="T2803" t="str">
        <f t="shared" si="175"/>
        <v>plays</v>
      </c>
      <c r="U2803">
        <f>YEAR(Table1[[#This Row],[Date Created Conversion]])</f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1">
        <f>(((J2804/60)/60)/24)+DATE(1970,1,1)+(-5/24)</f>
        <v>42192.438738425924</v>
      </c>
      <c r="L2804" s="11">
        <f>(((I2804/60)/60)/24)+DATE(1970,1,1)+(-5/24)</f>
        <v>42222.438738425924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2"/>
        <v>1.0183333333333333</v>
      </c>
      <c r="R2804" s="6">
        <f t="shared" si="173"/>
        <v>33.944444444444443</v>
      </c>
      <c r="S2804" s="7" t="str">
        <f t="shared" si="174"/>
        <v>theater</v>
      </c>
      <c r="T2804" t="str">
        <f t="shared" si="175"/>
        <v>plays</v>
      </c>
      <c r="U2804">
        <f>YEAR(Table1[[#This Row],[Date Created Conversion]])</f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1">
        <f>(((J2805/60)/60)/24)+DATE(1970,1,1)+(-5/24)</f>
        <v>42157.857361111113</v>
      </c>
      <c r="L2805" s="11">
        <f>(((I2805/60)/60)/24)+DATE(1970,1,1)+(-5/24)</f>
        <v>42200.791666666664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2"/>
        <v>1.2795000000000001</v>
      </c>
      <c r="R2805" s="6">
        <f t="shared" si="173"/>
        <v>90.744680851063833</v>
      </c>
      <c r="S2805" s="7" t="str">
        <f t="shared" si="174"/>
        <v>theater</v>
      </c>
      <c r="T2805" t="str">
        <f t="shared" si="175"/>
        <v>plays</v>
      </c>
      <c r="U2805">
        <f>YEAR(Table1[[#This Row],[Date Created Conversion]])</f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1">
        <f>(((J2806/60)/60)/24)+DATE(1970,1,1)+(-5/24)</f>
        <v>41881.245254629626</v>
      </c>
      <c r="L2806" s="11">
        <f>(((I2806/60)/60)/24)+DATE(1970,1,1)+(-5/24)</f>
        <v>41911.245254629626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2"/>
        <v>1.1499999999999999</v>
      </c>
      <c r="R2806" s="6">
        <f t="shared" si="173"/>
        <v>50</v>
      </c>
      <c r="S2806" s="7" t="str">
        <f t="shared" si="174"/>
        <v>theater</v>
      </c>
      <c r="T2806" t="str">
        <f t="shared" si="175"/>
        <v>plays</v>
      </c>
      <c r="U2806">
        <f>YEAR(Table1[[#This Row],[Date Created Conversion]])</f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1">
        <f>(((J2807/60)/60)/24)+DATE(1970,1,1)+(-5/24)</f>
        <v>42213.2971412037</v>
      </c>
      <c r="L2807" s="11">
        <f>(((I2807/60)/60)/24)+DATE(1970,1,1)+(-5/24)</f>
        <v>42238.2971412037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2"/>
        <v>1.1000000000000001</v>
      </c>
      <c r="R2807" s="6">
        <f t="shared" si="173"/>
        <v>24.444444444444443</v>
      </c>
      <c r="S2807" s="7" t="str">
        <f t="shared" si="174"/>
        <v>theater</v>
      </c>
      <c r="T2807" t="str">
        <f t="shared" si="175"/>
        <v>plays</v>
      </c>
      <c r="U2807">
        <f>YEAR(Table1[[#This Row],[Date Created Conversion]])</f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1">
        <f>(((J2808/60)/60)/24)+DATE(1970,1,1)+(-5/24)</f>
        <v>42185.058912037035</v>
      </c>
      <c r="L2808" s="11">
        <f>(((I2808/60)/60)/24)+DATE(1970,1,1)+(-5/24)</f>
        <v>42221.249999999993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2"/>
        <v>1.121</v>
      </c>
      <c r="R2808" s="6">
        <f t="shared" si="173"/>
        <v>44.25</v>
      </c>
      <c r="S2808" s="7" t="str">
        <f t="shared" si="174"/>
        <v>theater</v>
      </c>
      <c r="T2808" t="str">
        <f t="shared" si="175"/>
        <v>plays</v>
      </c>
      <c r="U2808">
        <f>YEAR(Table1[[#This Row],[Date Created Conversion]])</f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1">
        <f>(((J2809/60)/60)/24)+DATE(1970,1,1)+(-5/24)</f>
        <v>42154.664791666662</v>
      </c>
      <c r="L2809" s="11">
        <f>(((I2809/60)/60)/24)+DATE(1970,1,1)+(-5/24)</f>
        <v>42184.664791666662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2"/>
        <v>1.26</v>
      </c>
      <c r="R2809" s="6">
        <f t="shared" si="173"/>
        <v>67.741935483870961</v>
      </c>
      <c r="S2809" s="7" t="str">
        <f t="shared" si="174"/>
        <v>theater</v>
      </c>
      <c r="T2809" t="str">
        <f t="shared" si="175"/>
        <v>plays</v>
      </c>
      <c r="U2809">
        <f>YEAR(Table1[[#This Row],[Date Created Conversion]])</f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1">
        <f>(((J2810/60)/60)/24)+DATE(1970,1,1)+(-5/24)</f>
        <v>42208.638136574074</v>
      </c>
      <c r="L2810" s="11">
        <f>(((I2810/60)/60)/24)+DATE(1970,1,1)+(-5/24)</f>
        <v>42238.638136574074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2"/>
        <v>1.0024444444444445</v>
      </c>
      <c r="R2810" s="6">
        <f t="shared" si="173"/>
        <v>65.376811594202906</v>
      </c>
      <c r="S2810" s="7" t="str">
        <f t="shared" si="174"/>
        <v>theater</v>
      </c>
      <c r="T2810" t="str">
        <f t="shared" si="175"/>
        <v>plays</v>
      </c>
      <c r="U2810">
        <f>YEAR(Table1[[#This Row],[Date Created Conversion]])</f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1">
        <f>(((J2811/60)/60)/24)+DATE(1970,1,1)+(-5/24)</f>
        <v>42451.288483796299</v>
      </c>
      <c r="L2811" s="11">
        <f>(((I2811/60)/60)/24)+DATE(1970,1,1)+(-5/24)</f>
        <v>42459.402083333327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2"/>
        <v>1.024</v>
      </c>
      <c r="R2811" s="6">
        <f t="shared" si="173"/>
        <v>121.9047619047619</v>
      </c>
      <c r="S2811" s="7" t="str">
        <f t="shared" si="174"/>
        <v>theater</v>
      </c>
      <c r="T2811" t="str">
        <f t="shared" si="175"/>
        <v>plays</v>
      </c>
      <c r="U2811">
        <f>YEAR(Table1[[#This Row],[Date Created Conversion]])</f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1">
        <f>(((J2812/60)/60)/24)+DATE(1970,1,1)+(-5/24)</f>
        <v>41758.931296296294</v>
      </c>
      <c r="L2812" s="11">
        <f>(((I2812/60)/60)/24)+DATE(1970,1,1)+(-5/24)</f>
        <v>41790.957638888889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2"/>
        <v>1.0820000000000001</v>
      </c>
      <c r="R2812" s="6">
        <f t="shared" si="173"/>
        <v>47.456140350877192</v>
      </c>
      <c r="S2812" s="7" t="str">
        <f t="shared" si="174"/>
        <v>theater</v>
      </c>
      <c r="T2812" t="str">
        <f t="shared" si="175"/>
        <v>plays</v>
      </c>
      <c r="U2812">
        <f>YEAR(Table1[[#This Row],[Date Created Conversion]])</f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1">
        <f>(((J2813/60)/60)/24)+DATE(1970,1,1)+(-5/24)</f>
        <v>42028.288229166668</v>
      </c>
      <c r="L2813" s="11">
        <f>(((I2813/60)/60)/24)+DATE(1970,1,1)+(-5/24)</f>
        <v>42058.288229166668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2"/>
        <v>1.0026999999999999</v>
      </c>
      <c r="R2813" s="6">
        <f t="shared" si="173"/>
        <v>92.842592592592595</v>
      </c>
      <c r="S2813" s="7" t="str">
        <f t="shared" si="174"/>
        <v>theater</v>
      </c>
      <c r="T2813" t="str">
        <f t="shared" si="175"/>
        <v>plays</v>
      </c>
      <c r="U2813">
        <f>YEAR(Table1[[#This Row],[Date Created Conversion]])</f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1">
        <f>(((J2814/60)/60)/24)+DATE(1970,1,1)+(-5/24)</f>
        <v>42054.535856481474</v>
      </c>
      <c r="L2814" s="11">
        <f>(((I2814/60)/60)/24)+DATE(1970,1,1)+(-5/24)</f>
        <v>42099.958333333336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2"/>
        <v>1.133</v>
      </c>
      <c r="R2814" s="6">
        <f t="shared" si="173"/>
        <v>68.253012048192772</v>
      </c>
      <c r="S2814" s="7" t="str">
        <f t="shared" si="174"/>
        <v>theater</v>
      </c>
      <c r="T2814" t="str">
        <f t="shared" si="175"/>
        <v>plays</v>
      </c>
      <c r="U2814">
        <f>YEAR(Table1[[#This Row],[Date Created Conversion]])</f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1">
        <f>(((J2815/60)/60)/24)+DATE(1970,1,1)+(-5/24)</f>
        <v>42693.534270833326</v>
      </c>
      <c r="L2815" s="11">
        <f>(((I2815/60)/60)/24)+DATE(1970,1,1)+(-5/24)</f>
        <v>42718.534270833326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2"/>
        <v>1.2757571428571428</v>
      </c>
      <c r="R2815" s="6">
        <f t="shared" si="173"/>
        <v>37.209583333333335</v>
      </c>
      <c r="S2815" s="7" t="str">
        <f t="shared" si="174"/>
        <v>theater</v>
      </c>
      <c r="T2815" t="str">
        <f t="shared" si="175"/>
        <v>plays</v>
      </c>
      <c r="U2815">
        <f>YEAR(Table1[[#This Row],[Date Created Conversion]])</f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1">
        <f>(((J2816/60)/60)/24)+DATE(1970,1,1)+(-5/24)</f>
        <v>42103.191145833327</v>
      </c>
      <c r="L2816" s="11">
        <f>(((I2816/60)/60)/24)+DATE(1970,1,1)+(-5/24)</f>
        <v>42133.191145833327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2"/>
        <v>1.0773333333333333</v>
      </c>
      <c r="R2816" s="6">
        <f t="shared" si="173"/>
        <v>25.25</v>
      </c>
      <c r="S2816" s="7" t="str">
        <f t="shared" si="174"/>
        <v>theater</v>
      </c>
      <c r="T2816" t="str">
        <f t="shared" si="175"/>
        <v>plays</v>
      </c>
      <c r="U2816">
        <f>YEAR(Table1[[#This Row],[Date Created Conversion]])</f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1">
        <f>(((J2817/60)/60)/24)+DATE(1970,1,1)+(-5/24)</f>
        <v>42559.568391203698</v>
      </c>
      <c r="L2817" s="11">
        <f>(((I2817/60)/60)/24)+DATE(1970,1,1)+(-5/24)</f>
        <v>42589.568391203698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2"/>
        <v>2.42</v>
      </c>
      <c r="R2817" s="6">
        <f t="shared" si="173"/>
        <v>43.214285714285715</v>
      </c>
      <c r="S2817" s="7" t="str">
        <f t="shared" si="174"/>
        <v>theater</v>
      </c>
      <c r="T2817" t="str">
        <f t="shared" si="175"/>
        <v>plays</v>
      </c>
      <c r="U2817">
        <f>YEAR(Table1[[#This Row],[Date Created Conversion]])</f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1">
        <f>(((J2818/60)/60)/24)+DATE(1970,1,1)+(-5/24)</f>
        <v>42188.259166666663</v>
      </c>
      <c r="L2818" s="11">
        <f>(((I2818/60)/60)/24)+DATE(1970,1,1)+(-5/24)</f>
        <v>42218.458333333336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172"/>
        <v>1.4156666666666666</v>
      </c>
      <c r="R2818" s="6">
        <f t="shared" si="173"/>
        <v>25.130177514792898</v>
      </c>
      <c r="S2818" s="7" t="str">
        <f t="shared" si="174"/>
        <v>theater</v>
      </c>
      <c r="T2818" t="str">
        <f t="shared" si="175"/>
        <v>plays</v>
      </c>
      <c r="U2818">
        <f>YEAR(Table1[[#This Row],[Date Created Conversion]])</f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1">
        <f>(((J2819/60)/60)/24)+DATE(1970,1,1)+(-5/24)</f>
        <v>42023.42664351852</v>
      </c>
      <c r="L2819" s="11">
        <f>(((I2819/60)/60)/24)+DATE(1970,1,1)+(-5/24)</f>
        <v>42063.42664351852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176">E2819/D2819</f>
        <v>1.3</v>
      </c>
      <c r="R2819" s="6">
        <f t="shared" ref="R2819:R2882" si="177">E2819/N2819</f>
        <v>23.636363636363637</v>
      </c>
      <c r="S2819" s="7" t="str">
        <f t="shared" ref="S2819:S2882" si="178">LEFT(P2819, SEARCH("/",P2819,1)-1)</f>
        <v>theater</v>
      </c>
      <c r="T2819" t="str">
        <f t="shared" ref="T2819:T2882" si="179">RIGHT(P2819,LEN(P2819)-SEARCH("/",P2819,1))</f>
        <v>plays</v>
      </c>
      <c r="U2819">
        <f>YEAR(Table1[[#This Row],[Date Created Conversion]])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1">
        <f>(((J2820/60)/60)/24)+DATE(1970,1,1)+(-5/24)</f>
        <v>42250.389884259253</v>
      </c>
      <c r="L2820" s="11">
        <f>(((I2820/60)/60)/24)+DATE(1970,1,1)+(-5/24)</f>
        <v>42270.389884259253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6"/>
        <v>1.0603</v>
      </c>
      <c r="R2820" s="6">
        <f t="shared" si="177"/>
        <v>103.95098039215686</v>
      </c>
      <c r="S2820" s="7" t="str">
        <f t="shared" si="178"/>
        <v>theater</v>
      </c>
      <c r="T2820" t="str">
        <f t="shared" si="179"/>
        <v>plays</v>
      </c>
      <c r="U2820">
        <f>YEAR(Table1[[#This Row],[Date Created Conversion]])</f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1">
        <f>(((J2821/60)/60)/24)+DATE(1970,1,1)+(-5/24)</f>
        <v>42139.317233796297</v>
      </c>
      <c r="L2821" s="11">
        <f>(((I2821/60)/60)/24)+DATE(1970,1,1)+(-5/24)</f>
        <v>42169.317233796297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6"/>
        <v>1.048</v>
      </c>
      <c r="R2821" s="6">
        <f t="shared" si="177"/>
        <v>50.384615384615387</v>
      </c>
      <c r="S2821" s="7" t="str">
        <f t="shared" si="178"/>
        <v>theater</v>
      </c>
      <c r="T2821" t="str">
        <f t="shared" si="179"/>
        <v>plays</v>
      </c>
      <c r="U2821">
        <f>YEAR(Table1[[#This Row],[Date Created Conversion]])</f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1">
        <f>(((J2822/60)/60)/24)+DATE(1970,1,1)+(-5/24)</f>
        <v>42401.402650462966</v>
      </c>
      <c r="L2822" s="11">
        <f>(((I2822/60)/60)/24)+DATE(1970,1,1)+(-5/24)</f>
        <v>42425.791666666664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6"/>
        <v>1.36</v>
      </c>
      <c r="R2822" s="6">
        <f t="shared" si="177"/>
        <v>13.6</v>
      </c>
      <c r="S2822" s="7" t="str">
        <f t="shared" si="178"/>
        <v>theater</v>
      </c>
      <c r="T2822" t="str">
        <f t="shared" si="179"/>
        <v>plays</v>
      </c>
      <c r="U2822">
        <f>YEAR(Table1[[#This Row],[Date Created Conversion]])</f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1">
        <f>(((J2823/60)/60)/24)+DATE(1970,1,1)+(-5/24)</f>
        <v>41875.714525462965</v>
      </c>
      <c r="L2823" s="11">
        <f>(((I2823/60)/60)/24)+DATE(1970,1,1)+(-5/24)</f>
        <v>41905.714525462965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6"/>
        <v>1</v>
      </c>
      <c r="R2823" s="6">
        <f t="shared" si="177"/>
        <v>28.571428571428573</v>
      </c>
      <c r="S2823" s="7" t="str">
        <f t="shared" si="178"/>
        <v>theater</v>
      </c>
      <c r="T2823" t="str">
        <f t="shared" si="179"/>
        <v>plays</v>
      </c>
      <c r="U2823">
        <f>YEAR(Table1[[#This Row],[Date Created Conversion]])</f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1">
        <f>(((J2824/60)/60)/24)+DATE(1970,1,1)+(-5/24)</f>
        <v>42060.475601851846</v>
      </c>
      <c r="L2824" s="11">
        <f>(((I2824/60)/60)/24)+DATE(1970,1,1)+(-5/24)</f>
        <v>42090.433935185189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6"/>
        <v>1</v>
      </c>
      <c r="R2824" s="6">
        <f t="shared" si="177"/>
        <v>63.829787234042556</v>
      </c>
      <c r="S2824" s="7" t="str">
        <f t="shared" si="178"/>
        <v>theater</v>
      </c>
      <c r="T2824" t="str">
        <f t="shared" si="179"/>
        <v>plays</v>
      </c>
      <c r="U2824">
        <f>YEAR(Table1[[#This Row],[Date Created Conversion]])</f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1">
        <f>(((J2825/60)/60)/24)+DATE(1970,1,1)+(-5/24)</f>
        <v>42066.803310185183</v>
      </c>
      <c r="L2825" s="11">
        <f>(((I2825/60)/60)/24)+DATE(1970,1,1)+(-5/24)</f>
        <v>42094.749305555553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6"/>
        <v>1.24</v>
      </c>
      <c r="R2825" s="6">
        <f t="shared" si="177"/>
        <v>8.8571428571428577</v>
      </c>
      <c r="S2825" s="7" t="str">
        <f t="shared" si="178"/>
        <v>theater</v>
      </c>
      <c r="T2825" t="str">
        <f t="shared" si="179"/>
        <v>plays</v>
      </c>
      <c r="U2825">
        <f>YEAR(Table1[[#This Row],[Date Created Conversion]])</f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1">
        <f>(((J2826/60)/60)/24)+DATE(1970,1,1)+(-5/24)</f>
        <v>42136.0624537037</v>
      </c>
      <c r="L2826" s="11">
        <f>(((I2826/60)/60)/24)+DATE(1970,1,1)+(-5/24)</f>
        <v>42167.863194444442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176"/>
        <v>1.1692307692307693</v>
      </c>
      <c r="R2826" s="6">
        <f t="shared" si="177"/>
        <v>50.666666666666664</v>
      </c>
      <c r="S2826" s="7" t="str">
        <f t="shared" si="178"/>
        <v>theater</v>
      </c>
      <c r="T2826" t="str">
        <f t="shared" si="179"/>
        <v>plays</v>
      </c>
      <c r="U2826">
        <f>YEAR(Table1[[#This Row],[Date Created Conversion]])</f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1">
        <f>(((J2827/60)/60)/24)+DATE(1970,1,1)+(-5/24)</f>
        <v>42312.584328703706</v>
      </c>
      <c r="L2827" s="11">
        <f>(((I2827/60)/60)/24)+DATE(1970,1,1)+(-5/24)</f>
        <v>42342.584328703706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76"/>
        <v>1.0333333333333334</v>
      </c>
      <c r="R2827" s="6">
        <f t="shared" si="177"/>
        <v>60.784313725490193</v>
      </c>
      <c r="S2827" s="7" t="str">
        <f t="shared" si="178"/>
        <v>theater</v>
      </c>
      <c r="T2827" t="str">
        <f t="shared" si="179"/>
        <v>plays</v>
      </c>
      <c r="U2827">
        <f>YEAR(Table1[[#This Row],[Date Created Conversion]])</f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1">
        <f>(((J2828/60)/60)/24)+DATE(1970,1,1)+(-5/24)</f>
        <v>42170.826527777775</v>
      </c>
      <c r="L2828" s="11">
        <f>(((I2828/60)/60)/24)+DATE(1970,1,1)+(-5/24)</f>
        <v>42195.083333333336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76"/>
        <v>1.0774999999999999</v>
      </c>
      <c r="R2828" s="6">
        <f t="shared" si="177"/>
        <v>113.42105263157895</v>
      </c>
      <c r="S2828" s="7" t="str">
        <f t="shared" si="178"/>
        <v>theater</v>
      </c>
      <c r="T2828" t="str">
        <f t="shared" si="179"/>
        <v>plays</v>
      </c>
      <c r="U2828">
        <f>YEAR(Table1[[#This Row],[Date Created Conversion]])</f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1">
        <f>(((J2829/60)/60)/24)+DATE(1970,1,1)+(-5/24)</f>
        <v>42494.475300925922</v>
      </c>
      <c r="L2829" s="11">
        <f>(((I2829/60)/60)/24)+DATE(1970,1,1)+(-5/24)</f>
        <v>42524.479166666664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76"/>
        <v>1.2024999999999999</v>
      </c>
      <c r="R2829" s="6">
        <f t="shared" si="177"/>
        <v>104.56521739130434</v>
      </c>
      <c r="S2829" s="7" t="str">
        <f t="shared" si="178"/>
        <v>theater</v>
      </c>
      <c r="T2829" t="str">
        <f t="shared" si="179"/>
        <v>plays</v>
      </c>
      <c r="U2829">
        <f>YEAR(Table1[[#This Row],[Date Created Conversion]])</f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1">
        <f>(((J2830/60)/60)/24)+DATE(1970,1,1)+(-5/24)</f>
        <v>42254.056354166663</v>
      </c>
      <c r="L2830" s="11">
        <f>(((I2830/60)/60)/24)+DATE(1970,1,1)+(-5/24)</f>
        <v>42279.749999999993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76"/>
        <v>1.0037894736842106</v>
      </c>
      <c r="R2830" s="6">
        <f t="shared" si="177"/>
        <v>98.30927835051547</v>
      </c>
      <c r="S2830" s="7" t="str">
        <f t="shared" si="178"/>
        <v>theater</v>
      </c>
      <c r="T2830" t="str">
        <f t="shared" si="179"/>
        <v>plays</v>
      </c>
      <c r="U2830">
        <f>YEAR(Table1[[#This Row],[Date Created Conversion]])</f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1">
        <f>(((J2831/60)/60)/24)+DATE(1970,1,1)+(-5/24)</f>
        <v>42495.225902777776</v>
      </c>
      <c r="L2831" s="11">
        <f>(((I2831/60)/60)/24)+DATE(1970,1,1)+(-5/24)</f>
        <v>42523.225902777776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76"/>
        <v>1.0651999999999999</v>
      </c>
      <c r="R2831" s="6">
        <f t="shared" si="177"/>
        <v>35.039473684210527</v>
      </c>
      <c r="S2831" s="7" t="str">
        <f t="shared" si="178"/>
        <v>theater</v>
      </c>
      <c r="T2831" t="str">
        <f t="shared" si="179"/>
        <v>plays</v>
      </c>
      <c r="U2831">
        <f>YEAR(Table1[[#This Row],[Date Created Conversion]])</f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1">
        <f>(((J2832/60)/60)/24)+DATE(1970,1,1)+(-5/24)</f>
        <v>41758.631342592591</v>
      </c>
      <c r="L2832" s="11">
        <f>(((I2832/60)/60)/24)+DATE(1970,1,1)+(-5/24)</f>
        <v>41770.957638888889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76"/>
        <v>1</v>
      </c>
      <c r="R2832" s="6">
        <f t="shared" si="177"/>
        <v>272.72727272727275</v>
      </c>
      <c r="S2832" s="7" t="str">
        <f t="shared" si="178"/>
        <v>theater</v>
      </c>
      <c r="T2832" t="str">
        <f t="shared" si="179"/>
        <v>plays</v>
      </c>
      <c r="U2832">
        <f>YEAR(Table1[[#This Row],[Date Created Conversion]])</f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1">
        <f>(((J2833/60)/60)/24)+DATE(1970,1,1)+(-5/24)</f>
        <v>42171.616550925923</v>
      </c>
      <c r="L2833" s="11">
        <f>(((I2833/60)/60)/24)+DATE(1970,1,1)+(-5/24)</f>
        <v>42201.616550925923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76"/>
        <v>1.1066666666666667</v>
      </c>
      <c r="R2833" s="6">
        <f t="shared" si="177"/>
        <v>63.846153846153847</v>
      </c>
      <c r="S2833" s="7" t="str">
        <f t="shared" si="178"/>
        <v>theater</v>
      </c>
      <c r="T2833" t="str">
        <f t="shared" si="179"/>
        <v>plays</v>
      </c>
      <c r="U2833">
        <f>YEAR(Table1[[#This Row],[Date Created Conversion]])</f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1">
        <f>(((J2834/60)/60)/24)+DATE(1970,1,1)+(-5/24)</f>
        <v>41938.501087962963</v>
      </c>
      <c r="L2834" s="11">
        <f>(((I2834/60)/60)/24)+DATE(1970,1,1)+(-5/24)</f>
        <v>41966.708333333336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76"/>
        <v>1.1471959999999999</v>
      </c>
      <c r="R2834" s="6">
        <f t="shared" si="177"/>
        <v>30.189368421052631</v>
      </c>
      <c r="S2834" s="7" t="str">
        <f t="shared" si="178"/>
        <v>theater</v>
      </c>
      <c r="T2834" t="str">
        <f t="shared" si="179"/>
        <v>plays</v>
      </c>
      <c r="U2834">
        <f>YEAR(Table1[[#This Row],[Date Created Conversion]])</f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1">
        <f>(((J2835/60)/60)/24)+DATE(1970,1,1)+(-5/24)</f>
        <v>42267.919363425921</v>
      </c>
      <c r="L2835" s="11">
        <f>(((I2835/60)/60)/24)+DATE(1970,1,1)+(-5/24)</f>
        <v>42287.874999999993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76"/>
        <v>1.0825925925925926</v>
      </c>
      <c r="R2835" s="6">
        <f t="shared" si="177"/>
        <v>83.51428571428572</v>
      </c>
      <c r="S2835" s="7" t="str">
        <f t="shared" si="178"/>
        <v>theater</v>
      </c>
      <c r="T2835" t="str">
        <f t="shared" si="179"/>
        <v>plays</v>
      </c>
      <c r="U2835">
        <f>YEAR(Table1[[#This Row],[Date Created Conversion]])</f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1">
        <f>(((J2836/60)/60)/24)+DATE(1970,1,1)+(-5/24)</f>
        <v>42019.751504629625</v>
      </c>
      <c r="L2836" s="11">
        <f>(((I2836/60)/60)/24)+DATE(1970,1,1)+(-5/24)</f>
        <v>42034.751504629625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76"/>
        <v>1.7</v>
      </c>
      <c r="R2836" s="6">
        <f t="shared" si="177"/>
        <v>64.761904761904759</v>
      </c>
      <c r="S2836" s="7" t="str">
        <f t="shared" si="178"/>
        <v>theater</v>
      </c>
      <c r="T2836" t="str">
        <f t="shared" si="179"/>
        <v>plays</v>
      </c>
      <c r="U2836">
        <f>YEAR(Table1[[#This Row],[Date Created Conversion]])</f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1">
        <f>(((J2837/60)/60)/24)+DATE(1970,1,1)+(-5/24)</f>
        <v>42313.495567129627</v>
      </c>
      <c r="L2837" s="11">
        <f>(((I2837/60)/60)/24)+DATE(1970,1,1)+(-5/24)</f>
        <v>42342.791666666664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76"/>
        <v>1.8709899999999999</v>
      </c>
      <c r="R2837" s="6">
        <f t="shared" si="177"/>
        <v>20.118172043010752</v>
      </c>
      <c r="S2837" s="7" t="str">
        <f t="shared" si="178"/>
        <v>theater</v>
      </c>
      <c r="T2837" t="str">
        <f t="shared" si="179"/>
        <v>plays</v>
      </c>
      <c r="U2837">
        <f>YEAR(Table1[[#This Row],[Date Created Conversion]])</f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1">
        <f>(((J2838/60)/60)/24)+DATE(1970,1,1)+(-5/24)</f>
        <v>42746.053449074076</v>
      </c>
      <c r="L2838" s="11">
        <f>(((I2838/60)/60)/24)+DATE(1970,1,1)+(-5/24)</f>
        <v>42783.999305555553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76"/>
        <v>1.0777777777777777</v>
      </c>
      <c r="R2838" s="6">
        <f t="shared" si="177"/>
        <v>44.090909090909093</v>
      </c>
      <c r="S2838" s="7" t="str">
        <f t="shared" si="178"/>
        <v>theater</v>
      </c>
      <c r="T2838" t="str">
        <f t="shared" si="179"/>
        <v>plays</v>
      </c>
      <c r="U2838">
        <f>YEAR(Table1[[#This Row],[Date Created Conversion]])</f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1">
        <f>(((J2839/60)/60)/24)+DATE(1970,1,1)+(-5/24)</f>
        <v>42307.700046296297</v>
      </c>
      <c r="L2839" s="11">
        <f>(((I2839/60)/60)/24)+DATE(1970,1,1)+(-5/24)</f>
        <v>42347.741712962961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76"/>
        <v>1</v>
      </c>
      <c r="R2839" s="6">
        <f t="shared" si="177"/>
        <v>40.476190476190474</v>
      </c>
      <c r="S2839" s="7" t="str">
        <f t="shared" si="178"/>
        <v>theater</v>
      </c>
      <c r="T2839" t="str">
        <f t="shared" si="179"/>
        <v>plays</v>
      </c>
      <c r="U2839">
        <f>YEAR(Table1[[#This Row],[Date Created Conversion]])</f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1">
        <f>(((J2840/60)/60)/24)+DATE(1970,1,1)+(-5/24)</f>
        <v>41842.399259259255</v>
      </c>
      <c r="L2840" s="11">
        <f>(((I2840/60)/60)/24)+DATE(1970,1,1)+(-5/24)</f>
        <v>41864.708333333328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76"/>
        <v>1.2024999999999999</v>
      </c>
      <c r="R2840" s="6">
        <f t="shared" si="177"/>
        <v>44.537037037037038</v>
      </c>
      <c r="S2840" s="7" t="str">
        <f t="shared" si="178"/>
        <v>theater</v>
      </c>
      <c r="T2840" t="str">
        <f t="shared" si="179"/>
        <v>plays</v>
      </c>
      <c r="U2840">
        <f>YEAR(Table1[[#This Row],[Date Created Conversion]])</f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1">
        <f>(((J2841/60)/60)/24)+DATE(1970,1,1)+(-5/24)</f>
        <v>41853.031874999993</v>
      </c>
      <c r="L2841" s="11">
        <f>(((I2841/60)/60)/24)+DATE(1970,1,1)+(-5/24)</f>
        <v>41875.999305555553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76"/>
        <v>1.1142857142857143</v>
      </c>
      <c r="R2841" s="6">
        <f t="shared" si="177"/>
        <v>125.80645161290323</v>
      </c>
      <c r="S2841" s="7" t="str">
        <f t="shared" si="178"/>
        <v>theater</v>
      </c>
      <c r="T2841" t="str">
        <f t="shared" si="179"/>
        <v>plays</v>
      </c>
      <c r="U2841">
        <f>YEAR(Table1[[#This Row],[Date Created Conversion]])</f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1">
        <f>(((J2842/60)/60)/24)+DATE(1970,1,1)+(-5/24)</f>
        <v>42059.827303240738</v>
      </c>
      <c r="L2842" s="11">
        <f>(((I2842/60)/60)/24)+DATE(1970,1,1)+(-5/24)</f>
        <v>42081.499999999993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76"/>
        <v>1.04</v>
      </c>
      <c r="R2842" s="6">
        <f t="shared" si="177"/>
        <v>19.696969696969695</v>
      </c>
      <c r="S2842" s="7" t="str">
        <f t="shared" si="178"/>
        <v>theater</v>
      </c>
      <c r="T2842" t="str">
        <f t="shared" si="179"/>
        <v>plays</v>
      </c>
      <c r="U2842">
        <f>YEAR(Table1[[#This Row],[Date Created Conversion]])</f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1">
        <f>(((J2843/60)/60)/24)+DATE(1970,1,1)+(-5/24)</f>
        <v>42291.53121527777</v>
      </c>
      <c r="L2843" s="11">
        <f>(((I2843/60)/60)/24)+DATE(1970,1,1)+(-5/24)</f>
        <v>42351.572881944441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76"/>
        <v>0.01</v>
      </c>
      <c r="R2843" s="6">
        <f t="shared" si="177"/>
        <v>10</v>
      </c>
      <c r="S2843" s="7" t="str">
        <f t="shared" si="178"/>
        <v>theater</v>
      </c>
      <c r="T2843" t="str">
        <f t="shared" si="179"/>
        <v>plays</v>
      </c>
      <c r="U2843">
        <f>YEAR(Table1[[#This Row],[Date Created Conversion]])</f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1">
        <f>(((J2844/60)/60)/24)+DATE(1970,1,1)+(-5/24)</f>
        <v>41784.744155092587</v>
      </c>
      <c r="L2844" s="11">
        <f>(((I2844/60)/60)/24)+DATE(1970,1,1)+(-5/24)</f>
        <v>41811.25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76"/>
        <v>0</v>
      </c>
      <c r="R2844" s="6" t="e">
        <f t="shared" si="177"/>
        <v>#DIV/0!</v>
      </c>
      <c r="S2844" s="7" t="str">
        <f t="shared" si="178"/>
        <v>theater</v>
      </c>
      <c r="T2844" t="str">
        <f t="shared" si="179"/>
        <v>plays</v>
      </c>
      <c r="U2844">
        <f>YEAR(Table1[[#This Row],[Date Created Conversion]])</f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1">
        <f>(((J2845/60)/60)/24)+DATE(1970,1,1)+(-5/24)</f>
        <v>42492.529513888883</v>
      </c>
      <c r="L2845" s="11">
        <f>(((I2845/60)/60)/24)+DATE(1970,1,1)+(-5/24)</f>
        <v>42533.958333333336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76"/>
        <v>0</v>
      </c>
      <c r="R2845" s="6" t="e">
        <f t="shared" si="177"/>
        <v>#DIV/0!</v>
      </c>
      <c r="S2845" s="7" t="str">
        <f t="shared" si="178"/>
        <v>theater</v>
      </c>
      <c r="T2845" t="str">
        <f t="shared" si="179"/>
        <v>plays</v>
      </c>
      <c r="U2845">
        <f>YEAR(Table1[[#This Row],[Date Created Conversion]])</f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1">
        <f>(((J2846/60)/60)/24)+DATE(1970,1,1)+(-5/24)</f>
        <v>42709.337731481479</v>
      </c>
      <c r="L2846" s="11">
        <f>(((I2846/60)/60)/24)+DATE(1970,1,1)+(-5/24)</f>
        <v>42739.337731481479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76"/>
        <v>5.4545454545454543E-2</v>
      </c>
      <c r="R2846" s="6">
        <f t="shared" si="177"/>
        <v>30</v>
      </c>
      <c r="S2846" s="7" t="str">
        <f t="shared" si="178"/>
        <v>theater</v>
      </c>
      <c r="T2846" t="str">
        <f t="shared" si="179"/>
        <v>plays</v>
      </c>
      <c r="U2846">
        <f>YEAR(Table1[[#This Row],[Date Created Conversion]])</f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1">
        <f>(((J2847/60)/60)/24)+DATE(1970,1,1)+(-5/24)</f>
        <v>42102.808252314811</v>
      </c>
      <c r="L2847" s="11">
        <f>(((I2847/60)/60)/24)+DATE(1970,1,1)+(-5/24)</f>
        <v>42162.808252314811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76"/>
        <v>0.31546666666666667</v>
      </c>
      <c r="R2847" s="6">
        <f t="shared" si="177"/>
        <v>60.666666666666664</v>
      </c>
      <c r="S2847" s="7" t="str">
        <f t="shared" si="178"/>
        <v>theater</v>
      </c>
      <c r="T2847" t="str">
        <f t="shared" si="179"/>
        <v>plays</v>
      </c>
      <c r="U2847">
        <f>YEAR(Table1[[#This Row],[Date Created Conversion]])</f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1">
        <f>(((J2848/60)/60)/24)+DATE(1970,1,1)+(-5/24)</f>
        <v>42108.483726851853</v>
      </c>
      <c r="L2848" s="11">
        <f>(((I2848/60)/60)/24)+DATE(1970,1,1)+(-5/24)</f>
        <v>42153.483726851853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76"/>
        <v>0</v>
      </c>
      <c r="R2848" s="6" t="e">
        <f t="shared" si="177"/>
        <v>#DIV/0!</v>
      </c>
      <c r="S2848" s="7" t="str">
        <f t="shared" si="178"/>
        <v>theater</v>
      </c>
      <c r="T2848" t="str">
        <f t="shared" si="179"/>
        <v>plays</v>
      </c>
      <c r="U2848">
        <f>YEAR(Table1[[#This Row],[Date Created Conversion]])</f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1">
        <f>(((J2849/60)/60)/24)+DATE(1970,1,1)+(-5/24)</f>
        <v>42453.597974537035</v>
      </c>
      <c r="L2849" s="11">
        <f>(((I2849/60)/60)/24)+DATE(1970,1,1)+(-5/24)</f>
        <v>42513.597974537035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76"/>
        <v>0</v>
      </c>
      <c r="R2849" s="6" t="e">
        <f t="shared" si="177"/>
        <v>#DIV/0!</v>
      </c>
      <c r="S2849" s="7" t="str">
        <f t="shared" si="178"/>
        <v>theater</v>
      </c>
      <c r="T2849" t="str">
        <f t="shared" si="179"/>
        <v>plays</v>
      </c>
      <c r="U2849">
        <f>YEAR(Table1[[#This Row],[Date Created Conversion]])</f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1">
        <f>(((J2850/60)/60)/24)+DATE(1970,1,1)+(-5/24)</f>
        <v>42123.440497685187</v>
      </c>
      <c r="L2850" s="11">
        <f>(((I2850/60)/60)/24)+DATE(1970,1,1)+(-5/24)</f>
        <v>42153.440497685187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76"/>
        <v>2E-3</v>
      </c>
      <c r="R2850" s="6">
        <f t="shared" si="177"/>
        <v>23.333333333333332</v>
      </c>
      <c r="S2850" s="7" t="str">
        <f t="shared" si="178"/>
        <v>theater</v>
      </c>
      <c r="T2850" t="str">
        <f t="shared" si="179"/>
        <v>plays</v>
      </c>
      <c r="U2850">
        <f>YEAR(Table1[[#This Row],[Date Created Conversion]])</f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1">
        <f>(((J2851/60)/60)/24)+DATE(1970,1,1)+(-5/24)</f>
        <v>42453.219907407409</v>
      </c>
      <c r="L2851" s="11">
        <f>(((I2851/60)/60)/24)+DATE(1970,1,1)+(-5/24)</f>
        <v>42483.219907407409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76"/>
        <v>0.01</v>
      </c>
      <c r="R2851" s="6">
        <f t="shared" si="177"/>
        <v>5</v>
      </c>
      <c r="S2851" s="7" t="str">
        <f t="shared" si="178"/>
        <v>theater</v>
      </c>
      <c r="T2851" t="str">
        <f t="shared" si="179"/>
        <v>plays</v>
      </c>
      <c r="U2851">
        <f>YEAR(Table1[[#This Row],[Date Created Conversion]])</f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1">
        <f>(((J2852/60)/60)/24)+DATE(1970,1,1)+(-5/24)</f>
        <v>41857.798738425925</v>
      </c>
      <c r="L2852" s="11">
        <f>(((I2852/60)/60)/24)+DATE(1970,1,1)+(-5/24)</f>
        <v>41887.798738425925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76"/>
        <v>3.8875E-2</v>
      </c>
      <c r="R2852" s="6">
        <f t="shared" si="177"/>
        <v>23.923076923076923</v>
      </c>
      <c r="S2852" s="7" t="str">
        <f t="shared" si="178"/>
        <v>theater</v>
      </c>
      <c r="T2852" t="str">
        <f t="shared" si="179"/>
        <v>plays</v>
      </c>
      <c r="U2852">
        <f>YEAR(Table1[[#This Row],[Date Created Conversion]])</f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1">
        <f>(((J2853/60)/60)/24)+DATE(1970,1,1)+(-5/24)</f>
        <v>42389.794317129628</v>
      </c>
      <c r="L2853" s="11">
        <f>(((I2853/60)/60)/24)+DATE(1970,1,1)+(-5/24)</f>
        <v>42398.761805555558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76"/>
        <v>0</v>
      </c>
      <c r="R2853" s="6" t="e">
        <f t="shared" si="177"/>
        <v>#DIV/0!</v>
      </c>
      <c r="S2853" s="7" t="str">
        <f t="shared" si="178"/>
        <v>theater</v>
      </c>
      <c r="T2853" t="str">
        <f t="shared" si="179"/>
        <v>plays</v>
      </c>
      <c r="U2853">
        <f>YEAR(Table1[[#This Row],[Date Created Conversion]])</f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1">
        <f>(((J2854/60)/60)/24)+DATE(1970,1,1)+(-5/24)</f>
        <v>41780.836840277778</v>
      </c>
      <c r="L2854" s="11">
        <f>(((I2854/60)/60)/24)+DATE(1970,1,1)+(-5/24)</f>
        <v>41810.836840277778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76"/>
        <v>1.9E-2</v>
      </c>
      <c r="R2854" s="6">
        <f t="shared" si="177"/>
        <v>15.833333333333334</v>
      </c>
      <c r="S2854" s="7" t="str">
        <f t="shared" si="178"/>
        <v>theater</v>
      </c>
      <c r="T2854" t="str">
        <f t="shared" si="179"/>
        <v>plays</v>
      </c>
      <c r="U2854">
        <f>YEAR(Table1[[#This Row],[Date Created Conversion]])</f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1">
        <f>(((J2855/60)/60)/24)+DATE(1970,1,1)+(-5/24)</f>
        <v>41835.98260416666</v>
      </c>
      <c r="L2855" s="11">
        <f>(((I2855/60)/60)/24)+DATE(1970,1,1)+(-5/24)</f>
        <v>41895.98260416666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76"/>
        <v>0</v>
      </c>
      <c r="R2855" s="6" t="e">
        <f t="shared" si="177"/>
        <v>#DIV/0!</v>
      </c>
      <c r="S2855" s="7" t="str">
        <f t="shared" si="178"/>
        <v>theater</v>
      </c>
      <c r="T2855" t="str">
        <f t="shared" si="179"/>
        <v>plays</v>
      </c>
      <c r="U2855">
        <f>YEAR(Table1[[#This Row],[Date Created Conversion]])</f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1">
        <f>(((J2856/60)/60)/24)+DATE(1970,1,1)+(-5/24)</f>
        <v>42111.508321759255</v>
      </c>
      <c r="L2856" s="11">
        <f>(((I2856/60)/60)/24)+DATE(1970,1,1)+(-5/24)</f>
        <v>42131.508321759255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76"/>
        <v>0.41699999999999998</v>
      </c>
      <c r="R2856" s="6">
        <f t="shared" si="177"/>
        <v>29.785714285714285</v>
      </c>
      <c r="S2856" s="7" t="str">
        <f t="shared" si="178"/>
        <v>theater</v>
      </c>
      <c r="T2856" t="str">
        <f t="shared" si="179"/>
        <v>plays</v>
      </c>
      <c r="U2856">
        <f>YEAR(Table1[[#This Row],[Date Created Conversion]])</f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1">
        <f>(((J2857/60)/60)/24)+DATE(1970,1,1)+(-5/24)</f>
        <v>42369.799432870372</v>
      </c>
      <c r="L2857" s="11">
        <f>(((I2857/60)/60)/24)+DATE(1970,1,1)+(-5/24)</f>
        <v>42398.773611111108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76"/>
        <v>0.5</v>
      </c>
      <c r="R2857" s="6">
        <f t="shared" si="177"/>
        <v>60</v>
      </c>
      <c r="S2857" s="7" t="str">
        <f t="shared" si="178"/>
        <v>theater</v>
      </c>
      <c r="T2857" t="str">
        <f t="shared" si="179"/>
        <v>plays</v>
      </c>
      <c r="U2857">
        <f>YEAR(Table1[[#This Row],[Date Created Conversion]])</f>
        <v>2015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1">
        <f>(((J2858/60)/60)/24)+DATE(1970,1,1)+(-5/24)</f>
        <v>42164.829247685186</v>
      </c>
      <c r="L2858" s="11">
        <f>(((I2858/60)/60)/24)+DATE(1970,1,1)+(-5/24)</f>
        <v>42224.69027777778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76"/>
        <v>4.8666666666666664E-2</v>
      </c>
      <c r="R2858" s="6">
        <f t="shared" si="177"/>
        <v>24.333333333333332</v>
      </c>
      <c r="S2858" s="7" t="str">
        <f t="shared" si="178"/>
        <v>theater</v>
      </c>
      <c r="T2858" t="str">
        <f t="shared" si="179"/>
        <v>plays</v>
      </c>
      <c r="U2858">
        <f>YEAR(Table1[[#This Row],[Date Created Conversion]])</f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1">
        <f>(((J2859/60)/60)/24)+DATE(1970,1,1)+(-5/24)</f>
        <v>42726.711747685178</v>
      </c>
      <c r="L2859" s="11">
        <f>(((I2859/60)/60)/24)+DATE(1970,1,1)+(-5/24)</f>
        <v>42786.541666666664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76"/>
        <v>0.19736842105263158</v>
      </c>
      <c r="R2859" s="6">
        <f t="shared" si="177"/>
        <v>500</v>
      </c>
      <c r="S2859" s="7" t="str">
        <f t="shared" si="178"/>
        <v>theater</v>
      </c>
      <c r="T2859" t="str">
        <f t="shared" si="179"/>
        <v>plays</v>
      </c>
      <c r="U2859">
        <f>YEAR(Table1[[#This Row],[Date Created Conversion]])</f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1">
        <f>(((J2860/60)/60)/24)+DATE(1970,1,1)+(-5/24)</f>
        <v>41954.336747685178</v>
      </c>
      <c r="L2860" s="11">
        <f>(((I2860/60)/60)/24)+DATE(1970,1,1)+(-5/24)</f>
        <v>41978.269444444442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76"/>
        <v>0</v>
      </c>
      <c r="R2860" s="6" t="e">
        <f t="shared" si="177"/>
        <v>#DIV/0!</v>
      </c>
      <c r="S2860" s="7" t="str">
        <f t="shared" si="178"/>
        <v>theater</v>
      </c>
      <c r="T2860" t="str">
        <f t="shared" si="179"/>
        <v>plays</v>
      </c>
      <c r="U2860">
        <f>YEAR(Table1[[#This Row],[Date Created Conversion]])</f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1">
        <f>(((J2861/60)/60)/24)+DATE(1970,1,1)+(-5/24)</f>
        <v>42233.153981481482</v>
      </c>
      <c r="L2861" s="11">
        <f>(((I2861/60)/60)/24)+DATE(1970,1,1)+(-5/24)</f>
        <v>42293.153981481482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76"/>
        <v>1.7500000000000002E-2</v>
      </c>
      <c r="R2861" s="6">
        <f t="shared" si="177"/>
        <v>35</v>
      </c>
      <c r="S2861" s="7" t="str">
        <f t="shared" si="178"/>
        <v>theater</v>
      </c>
      <c r="T2861" t="str">
        <f t="shared" si="179"/>
        <v>plays</v>
      </c>
      <c r="U2861">
        <f>YEAR(Table1[[#This Row],[Date Created Conversion]])</f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1">
        <f>(((J2862/60)/60)/24)+DATE(1970,1,1)+(-5/24)</f>
        <v>42480.592314814807</v>
      </c>
      <c r="L2862" s="11">
        <f>(((I2862/60)/60)/24)+DATE(1970,1,1)+(-5/24)</f>
        <v>42540.592314814807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76"/>
        <v>6.6500000000000004E-2</v>
      </c>
      <c r="R2862" s="6">
        <f t="shared" si="177"/>
        <v>29.555555555555557</v>
      </c>
      <c r="S2862" s="7" t="str">
        <f t="shared" si="178"/>
        <v>theater</v>
      </c>
      <c r="T2862" t="str">
        <f t="shared" si="179"/>
        <v>plays</v>
      </c>
      <c r="U2862">
        <f>YEAR(Table1[[#This Row],[Date Created Conversion]])</f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1">
        <f>(((J2863/60)/60)/24)+DATE(1970,1,1)+(-5/24)</f>
        <v>42257.3825</v>
      </c>
      <c r="L2863" s="11">
        <f>(((I2863/60)/60)/24)+DATE(1970,1,1)+(-5/24)</f>
        <v>42271.3825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76"/>
        <v>0.32</v>
      </c>
      <c r="R2863" s="6">
        <f t="shared" si="177"/>
        <v>26.666666666666668</v>
      </c>
      <c r="S2863" s="7" t="str">
        <f t="shared" si="178"/>
        <v>theater</v>
      </c>
      <c r="T2863" t="str">
        <f t="shared" si="179"/>
        <v>plays</v>
      </c>
      <c r="U2863">
        <f>YEAR(Table1[[#This Row],[Date Created Conversion]])</f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1">
        <f>(((J2864/60)/60)/24)+DATE(1970,1,1)+(-5/24)</f>
        <v>41784.581354166665</v>
      </c>
      <c r="L2864" s="11">
        <f>(((I2864/60)/60)/24)+DATE(1970,1,1)+(-5/24)</f>
        <v>41814.581354166665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76"/>
        <v>4.3307086614173228E-3</v>
      </c>
      <c r="R2864" s="6">
        <f t="shared" si="177"/>
        <v>18.333333333333332</v>
      </c>
      <c r="S2864" s="7" t="str">
        <f t="shared" si="178"/>
        <v>theater</v>
      </c>
      <c r="T2864" t="str">
        <f t="shared" si="179"/>
        <v>plays</v>
      </c>
      <c r="U2864">
        <f>YEAR(Table1[[#This Row],[Date Created Conversion]])</f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1">
        <f>(((J2865/60)/60)/24)+DATE(1970,1,1)+(-5/24)</f>
        <v>41831.46670138889</v>
      </c>
      <c r="L2865" s="11">
        <f>(((I2865/60)/60)/24)+DATE(1970,1,1)+(-5/24)</f>
        <v>41891.46670138889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76"/>
        <v>4.0000000000000002E-4</v>
      </c>
      <c r="R2865" s="6">
        <f t="shared" si="177"/>
        <v>20</v>
      </c>
      <c r="S2865" s="7" t="str">
        <f t="shared" si="178"/>
        <v>theater</v>
      </c>
      <c r="T2865" t="str">
        <f t="shared" si="179"/>
        <v>plays</v>
      </c>
      <c r="U2865">
        <f>YEAR(Table1[[#This Row],[Date Created Conversion]])</f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1">
        <f>(((J2866/60)/60)/24)+DATE(1970,1,1)+(-5/24)</f>
        <v>42172.405173611107</v>
      </c>
      <c r="L2866" s="11">
        <f>(((I2866/60)/60)/24)+DATE(1970,1,1)+(-5/24)</f>
        <v>42202.345833333333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76"/>
        <v>1.6E-2</v>
      </c>
      <c r="R2866" s="6">
        <f t="shared" si="177"/>
        <v>13.333333333333334</v>
      </c>
      <c r="S2866" s="7" t="str">
        <f t="shared" si="178"/>
        <v>theater</v>
      </c>
      <c r="T2866" t="str">
        <f t="shared" si="179"/>
        <v>plays</v>
      </c>
      <c r="U2866">
        <f>YEAR(Table1[[#This Row],[Date Created Conversion]])</f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1">
        <f>(((J2867/60)/60)/24)+DATE(1970,1,1)+(-5/24)</f>
        <v>41949.905775462961</v>
      </c>
      <c r="L2867" s="11">
        <f>(((I2867/60)/60)/24)+DATE(1970,1,1)+(-5/24)</f>
        <v>42009.905775462961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76"/>
        <v>0</v>
      </c>
      <c r="R2867" s="6" t="e">
        <f t="shared" si="177"/>
        <v>#DIV/0!</v>
      </c>
      <c r="S2867" s="7" t="str">
        <f t="shared" si="178"/>
        <v>theater</v>
      </c>
      <c r="T2867" t="str">
        <f t="shared" si="179"/>
        <v>plays</v>
      </c>
      <c r="U2867">
        <f>YEAR(Table1[[#This Row],[Date Created Conversion]])</f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1">
        <f>(((J2868/60)/60)/24)+DATE(1970,1,1)+(-5/24)</f>
        <v>42627.746770833335</v>
      </c>
      <c r="L2868" s="11">
        <f>(((I2868/60)/60)/24)+DATE(1970,1,1)+(-5/24)</f>
        <v>42657.708333333336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76"/>
        <v>8.9999999999999993E-3</v>
      </c>
      <c r="R2868" s="6">
        <f t="shared" si="177"/>
        <v>22.5</v>
      </c>
      <c r="S2868" s="7" t="str">
        <f t="shared" si="178"/>
        <v>theater</v>
      </c>
      <c r="T2868" t="str">
        <f t="shared" si="179"/>
        <v>plays</v>
      </c>
      <c r="U2868">
        <f>YEAR(Table1[[#This Row],[Date Created Conversion]])</f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1">
        <f>(((J2869/60)/60)/24)+DATE(1970,1,1)+(-5/24)</f>
        <v>42530.986944444441</v>
      </c>
      <c r="L2869" s="11">
        <f>(((I2869/60)/60)/24)+DATE(1970,1,1)+(-5/24)</f>
        <v>42554.958333333336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76"/>
        <v>0.2016</v>
      </c>
      <c r="R2869" s="6">
        <f t="shared" si="177"/>
        <v>50.4</v>
      </c>
      <c r="S2869" s="7" t="str">
        <f t="shared" si="178"/>
        <v>theater</v>
      </c>
      <c r="T2869" t="str">
        <f t="shared" si="179"/>
        <v>plays</v>
      </c>
      <c r="U2869">
        <f>YEAR(Table1[[#This Row],[Date Created Conversion]])</f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1">
        <f>(((J2870/60)/60)/24)+DATE(1970,1,1)+(-5/24)</f>
        <v>42618.618680555555</v>
      </c>
      <c r="L2870" s="11">
        <f>(((I2870/60)/60)/24)+DATE(1970,1,1)+(-5/24)</f>
        <v>42648.618680555555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76"/>
        <v>0.42011733333333334</v>
      </c>
      <c r="R2870" s="6">
        <f t="shared" si="177"/>
        <v>105.02933333333334</v>
      </c>
      <c r="S2870" s="7" t="str">
        <f t="shared" si="178"/>
        <v>theater</v>
      </c>
      <c r="T2870" t="str">
        <f t="shared" si="179"/>
        <v>plays</v>
      </c>
      <c r="U2870">
        <f>YEAR(Table1[[#This Row],[Date Created Conversion]])</f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1">
        <f>(((J2871/60)/60)/24)+DATE(1970,1,1)+(-5/24)</f>
        <v>42540.385196759256</v>
      </c>
      <c r="L2871" s="11">
        <f>(((I2871/60)/60)/24)+DATE(1970,1,1)+(-5/24)</f>
        <v>42570.385196759256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76"/>
        <v>8.8500000000000002E-3</v>
      </c>
      <c r="R2871" s="6">
        <f t="shared" si="177"/>
        <v>35.4</v>
      </c>
      <c r="S2871" s="7" t="str">
        <f t="shared" si="178"/>
        <v>theater</v>
      </c>
      <c r="T2871" t="str">
        <f t="shared" si="179"/>
        <v>plays</v>
      </c>
      <c r="U2871">
        <f>YEAR(Table1[[#This Row],[Date Created Conversion]])</f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1">
        <f>(((J2872/60)/60)/24)+DATE(1970,1,1)+(-5/24)</f>
        <v>41745.981076388889</v>
      </c>
      <c r="L2872" s="11">
        <f>(((I2872/60)/60)/24)+DATE(1970,1,1)+(-5/24)</f>
        <v>41775.981076388889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76"/>
        <v>0.15</v>
      </c>
      <c r="R2872" s="6">
        <f t="shared" si="177"/>
        <v>83.333333333333329</v>
      </c>
      <c r="S2872" s="7" t="str">
        <f t="shared" si="178"/>
        <v>theater</v>
      </c>
      <c r="T2872" t="str">
        <f t="shared" si="179"/>
        <v>plays</v>
      </c>
      <c r="U2872">
        <f>YEAR(Table1[[#This Row],[Date Created Conversion]])</f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1">
        <f>(((J2873/60)/60)/24)+DATE(1970,1,1)+(-5/24)</f>
        <v>41974.530243055553</v>
      </c>
      <c r="L2873" s="11">
        <f>(((I2873/60)/60)/24)+DATE(1970,1,1)+(-5/24)</f>
        <v>41994.530243055553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76"/>
        <v>4.6699999999999998E-2</v>
      </c>
      <c r="R2873" s="6">
        <f t="shared" si="177"/>
        <v>35.92307692307692</v>
      </c>
      <c r="S2873" s="7" t="str">
        <f t="shared" si="178"/>
        <v>theater</v>
      </c>
      <c r="T2873" t="str">
        <f t="shared" si="179"/>
        <v>plays</v>
      </c>
      <c r="U2873">
        <f>YEAR(Table1[[#This Row],[Date Created Conversion]])</f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1">
        <f>(((J2874/60)/60)/24)+DATE(1970,1,1)+(-5/24)</f>
        <v>42114.907847222225</v>
      </c>
      <c r="L2874" s="11">
        <f>(((I2874/60)/60)/24)+DATE(1970,1,1)+(-5/24)</f>
        <v>42174.907847222225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76"/>
        <v>0</v>
      </c>
      <c r="R2874" s="6" t="e">
        <f t="shared" si="177"/>
        <v>#DIV/0!</v>
      </c>
      <c r="S2874" s="7" t="str">
        <f t="shared" si="178"/>
        <v>theater</v>
      </c>
      <c r="T2874" t="str">
        <f t="shared" si="179"/>
        <v>plays</v>
      </c>
      <c r="U2874">
        <f>YEAR(Table1[[#This Row],[Date Created Conversion]])</f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1">
        <f>(((J2875/60)/60)/24)+DATE(1970,1,1)+(-5/24)</f>
        <v>42002.609155092585</v>
      </c>
      <c r="L2875" s="11">
        <f>(((I2875/60)/60)/24)+DATE(1970,1,1)+(-5/24)</f>
        <v>42032.609155092585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76"/>
        <v>0.38119999999999998</v>
      </c>
      <c r="R2875" s="6">
        <f t="shared" si="177"/>
        <v>119.125</v>
      </c>
      <c r="S2875" s="7" t="str">
        <f t="shared" si="178"/>
        <v>theater</v>
      </c>
      <c r="T2875" t="str">
        <f t="shared" si="179"/>
        <v>plays</v>
      </c>
      <c r="U2875">
        <f>YEAR(Table1[[#This Row],[Date Created Conversion]])</f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1">
        <f>(((J2876/60)/60)/24)+DATE(1970,1,1)+(-5/24)</f>
        <v>42722.636412037034</v>
      </c>
      <c r="L2876" s="11">
        <f>(((I2876/60)/60)/24)+DATE(1970,1,1)+(-5/24)</f>
        <v>42752.636412037034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76"/>
        <v>5.4199999999999998E-2</v>
      </c>
      <c r="R2876" s="6">
        <f t="shared" si="177"/>
        <v>90.333333333333329</v>
      </c>
      <c r="S2876" s="7" t="str">
        <f t="shared" si="178"/>
        <v>theater</v>
      </c>
      <c r="T2876" t="str">
        <f t="shared" si="179"/>
        <v>plays</v>
      </c>
      <c r="U2876">
        <f>YEAR(Table1[[#This Row],[Date Created Conversion]])</f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1">
        <f>(((J2877/60)/60)/24)+DATE(1970,1,1)+(-5/24)</f>
        <v>42464.920057870368</v>
      </c>
      <c r="L2877" s="11">
        <f>(((I2877/60)/60)/24)+DATE(1970,1,1)+(-5/24)</f>
        <v>42494.920057870368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76"/>
        <v>3.5E-4</v>
      </c>
      <c r="R2877" s="6">
        <f t="shared" si="177"/>
        <v>2.3333333333333335</v>
      </c>
      <c r="S2877" s="7" t="str">
        <f t="shared" si="178"/>
        <v>theater</v>
      </c>
      <c r="T2877" t="str">
        <f t="shared" si="179"/>
        <v>plays</v>
      </c>
      <c r="U2877">
        <f>YEAR(Table1[[#This Row],[Date Created Conversion]])</f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1">
        <f>(((J2878/60)/60)/24)+DATE(1970,1,1)+(-5/24)</f>
        <v>42171.535636574066</v>
      </c>
      <c r="L2878" s="11">
        <f>(((I2878/60)/60)/24)+DATE(1970,1,1)+(-5/24)</f>
        <v>42201.535636574066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76"/>
        <v>0</v>
      </c>
      <c r="R2878" s="6" t="e">
        <f t="shared" si="177"/>
        <v>#DIV/0!</v>
      </c>
      <c r="S2878" s="7" t="str">
        <f t="shared" si="178"/>
        <v>theater</v>
      </c>
      <c r="T2878" t="str">
        <f t="shared" si="179"/>
        <v>plays</v>
      </c>
      <c r="U2878">
        <f>YEAR(Table1[[#This Row],[Date Created Conversion]])</f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1">
        <f>(((J2879/60)/60)/24)+DATE(1970,1,1)+(-5/24)</f>
        <v>42672.746805555551</v>
      </c>
      <c r="L2879" s="11">
        <f>(((I2879/60)/60)/24)+DATE(1970,1,1)+(-5/24)</f>
        <v>42704.499999999993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76"/>
        <v>0.10833333333333334</v>
      </c>
      <c r="R2879" s="6">
        <f t="shared" si="177"/>
        <v>108.33333333333333</v>
      </c>
      <c r="S2879" s="7" t="str">
        <f t="shared" si="178"/>
        <v>theater</v>
      </c>
      <c r="T2879" t="str">
        <f t="shared" si="179"/>
        <v>plays</v>
      </c>
      <c r="U2879">
        <f>YEAR(Table1[[#This Row],[Date Created Conversion]])</f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1">
        <f>(((J2880/60)/60)/24)+DATE(1970,1,1)+(-5/24)</f>
        <v>42128.407349537032</v>
      </c>
      <c r="L2880" s="11">
        <f>(((I2880/60)/60)/24)+DATE(1970,1,1)+(-5/24)</f>
        <v>42188.407349537032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76"/>
        <v>2.1000000000000001E-2</v>
      </c>
      <c r="R2880" s="6">
        <f t="shared" si="177"/>
        <v>15.75</v>
      </c>
      <c r="S2880" s="7" t="str">
        <f t="shared" si="178"/>
        <v>theater</v>
      </c>
      <c r="T2880" t="str">
        <f t="shared" si="179"/>
        <v>plays</v>
      </c>
      <c r="U2880">
        <f>YEAR(Table1[[#This Row],[Date Created Conversion]])</f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1">
        <f>(((J2881/60)/60)/24)+DATE(1970,1,1)+(-5/24)</f>
        <v>42359.516909722217</v>
      </c>
      <c r="L2881" s="11">
        <f>(((I2881/60)/60)/24)+DATE(1970,1,1)+(-5/24)</f>
        <v>42389.516909722217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76"/>
        <v>2.5892857142857141E-3</v>
      </c>
      <c r="R2881" s="6">
        <f t="shared" si="177"/>
        <v>29</v>
      </c>
      <c r="S2881" s="7" t="str">
        <f t="shared" si="178"/>
        <v>theater</v>
      </c>
      <c r="T2881" t="str">
        <f t="shared" si="179"/>
        <v>plays</v>
      </c>
      <c r="U2881">
        <f>YEAR(Table1[[#This Row],[Date Created Conversion]])</f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1">
        <f>(((J2882/60)/60)/24)+DATE(1970,1,1)+(-5/24)</f>
        <v>42192.69736111111</v>
      </c>
      <c r="L2882" s="11">
        <f>(((I2882/60)/60)/24)+DATE(1970,1,1)+(-5/24)</f>
        <v>42236.503472222219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176"/>
        <v>0.23333333333333334</v>
      </c>
      <c r="R2882" s="6">
        <f t="shared" si="177"/>
        <v>96.551724137931032</v>
      </c>
      <c r="S2882" s="7" t="str">
        <f t="shared" si="178"/>
        <v>theater</v>
      </c>
      <c r="T2882" t="str">
        <f t="shared" si="179"/>
        <v>plays</v>
      </c>
      <c r="U2882">
        <f>YEAR(Table1[[#This Row],[Date Created Conversion]])</f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1">
        <f>(((J2883/60)/60)/24)+DATE(1970,1,1)+(-5/24)</f>
        <v>41916.389305555553</v>
      </c>
      <c r="L2883" s="11">
        <f>(((I2883/60)/60)/24)+DATE(1970,1,1)+(-5/24)</f>
        <v>41976.430972222217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180">E2883/D2883</f>
        <v>0</v>
      </c>
      <c r="R2883" s="6" t="e">
        <f t="shared" ref="R2883:R2946" si="181">E2883/N2883</f>
        <v>#DIV/0!</v>
      </c>
      <c r="S2883" s="7" t="str">
        <f t="shared" ref="S2883:S2946" si="182">LEFT(P2883, SEARCH("/",P2883,1)-1)</f>
        <v>theater</v>
      </c>
      <c r="T2883" t="str">
        <f t="shared" ref="T2883:T2946" si="183">RIGHT(P2883,LEN(P2883)-SEARCH("/",P2883,1))</f>
        <v>plays</v>
      </c>
      <c r="U2883">
        <f>YEAR(Table1[[#This Row],[Date Created Conversion]])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1">
        <f>(((J2884/60)/60)/24)+DATE(1970,1,1)+(-5/24)</f>
        <v>42461.387939814813</v>
      </c>
      <c r="L2884" s="11">
        <f>(((I2884/60)/60)/24)+DATE(1970,1,1)+(-5/24)</f>
        <v>42491.387939814813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0"/>
        <v>0.33600000000000002</v>
      </c>
      <c r="R2884" s="6">
        <f t="shared" si="181"/>
        <v>63</v>
      </c>
      <c r="S2884" s="7" t="str">
        <f t="shared" si="182"/>
        <v>theater</v>
      </c>
      <c r="T2884" t="str">
        <f t="shared" si="183"/>
        <v>plays</v>
      </c>
      <c r="U2884">
        <f>YEAR(Table1[[#This Row],[Date Created Conversion]])</f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1">
        <f>(((J2885/60)/60)/24)+DATE(1970,1,1)+(-5/24)</f>
        <v>42370.694872685184</v>
      </c>
      <c r="L2885" s="11">
        <f>(((I2885/60)/60)/24)+DATE(1970,1,1)+(-5/24)</f>
        <v>42405.999305555553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0"/>
        <v>0.1908</v>
      </c>
      <c r="R2885" s="6">
        <f t="shared" si="181"/>
        <v>381.6</v>
      </c>
      <c r="S2885" s="7" t="str">
        <f t="shared" si="182"/>
        <v>theater</v>
      </c>
      <c r="T2885" t="str">
        <f t="shared" si="183"/>
        <v>plays</v>
      </c>
      <c r="U2885">
        <f>YEAR(Table1[[#This Row],[Date Created Conversion]])</f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1">
        <f>(((J2886/60)/60)/24)+DATE(1970,1,1)+(-5/24)</f>
        <v>41948.518923611111</v>
      </c>
      <c r="L2886" s="11">
        <f>(((I2886/60)/60)/24)+DATE(1970,1,1)+(-5/24)</f>
        <v>41978.518923611111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0"/>
        <v>4.1111111111111114E-3</v>
      </c>
      <c r="R2886" s="6">
        <f t="shared" si="181"/>
        <v>46.25</v>
      </c>
      <c r="S2886" s="7" t="str">
        <f t="shared" si="182"/>
        <v>theater</v>
      </c>
      <c r="T2886" t="str">
        <f t="shared" si="183"/>
        <v>plays</v>
      </c>
      <c r="U2886">
        <f>YEAR(Table1[[#This Row],[Date Created Conversion]])</f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1">
        <f>(((J2887/60)/60)/24)+DATE(1970,1,1)+(-5/24)</f>
        <v>42046.868067129624</v>
      </c>
      <c r="L2887" s="11">
        <f>(((I2887/60)/60)/24)+DATE(1970,1,1)+(-5/24)</f>
        <v>42076.82640046296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0"/>
        <v>0.32500000000000001</v>
      </c>
      <c r="R2887" s="6">
        <f t="shared" si="181"/>
        <v>26</v>
      </c>
      <c r="S2887" s="7" t="str">
        <f t="shared" si="182"/>
        <v>theater</v>
      </c>
      <c r="T2887" t="str">
        <f t="shared" si="183"/>
        <v>plays</v>
      </c>
      <c r="U2887">
        <f>YEAR(Table1[[#This Row],[Date Created Conversion]])</f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1">
        <f>(((J2888/60)/60)/24)+DATE(1970,1,1)+(-5/24)</f>
        <v>42261.424583333333</v>
      </c>
      <c r="L2888" s="11">
        <f>(((I2888/60)/60)/24)+DATE(1970,1,1)+(-5/24)</f>
        <v>42265.957638888889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0"/>
        <v>0.05</v>
      </c>
      <c r="R2888" s="6">
        <f t="shared" si="181"/>
        <v>10</v>
      </c>
      <c r="S2888" s="7" t="str">
        <f t="shared" si="182"/>
        <v>theater</v>
      </c>
      <c r="T2888" t="str">
        <f t="shared" si="183"/>
        <v>plays</v>
      </c>
      <c r="U2888">
        <f>YEAR(Table1[[#This Row],[Date Created Conversion]])</f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1">
        <f>(((J2889/60)/60)/24)+DATE(1970,1,1)+(-5/24)</f>
        <v>41985.219027777777</v>
      </c>
      <c r="L2889" s="11">
        <f>(((I2889/60)/60)/24)+DATE(1970,1,1)+(-5/24)</f>
        <v>42015.219027777777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0"/>
        <v>1.6666666666666668E-3</v>
      </c>
      <c r="R2889" s="6">
        <f t="shared" si="181"/>
        <v>5</v>
      </c>
      <c r="S2889" s="7" t="str">
        <f t="shared" si="182"/>
        <v>theater</v>
      </c>
      <c r="T2889" t="str">
        <f t="shared" si="183"/>
        <v>plays</v>
      </c>
      <c r="U2889">
        <f>YEAR(Table1[[#This Row],[Date Created Conversion]])</f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1">
        <f>(((J2890/60)/60)/24)+DATE(1970,1,1)+(-5/24)</f>
        <v>41922.326851851853</v>
      </c>
      <c r="L2890" s="11">
        <f>(((I2890/60)/60)/24)+DATE(1970,1,1)+(-5/24)</f>
        <v>41929.999305555553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180"/>
        <v>0</v>
      </c>
      <c r="R2890" s="6" t="e">
        <f t="shared" si="181"/>
        <v>#DIV/0!</v>
      </c>
      <c r="S2890" s="7" t="str">
        <f t="shared" si="182"/>
        <v>theater</v>
      </c>
      <c r="T2890" t="str">
        <f t="shared" si="183"/>
        <v>plays</v>
      </c>
      <c r="U2890">
        <f>YEAR(Table1[[#This Row],[Date Created Conversion]])</f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1">
        <f>(((J2891/60)/60)/24)+DATE(1970,1,1)+(-5/24)</f>
        <v>41850.654918981476</v>
      </c>
      <c r="L2891" s="11">
        <f>(((I2891/60)/60)/24)+DATE(1970,1,1)+(-5/24)</f>
        <v>41880.654918981476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0"/>
        <v>0.38066666666666665</v>
      </c>
      <c r="R2891" s="6">
        <f t="shared" si="181"/>
        <v>81.571428571428569</v>
      </c>
      <c r="S2891" s="7" t="str">
        <f t="shared" si="182"/>
        <v>theater</v>
      </c>
      <c r="T2891" t="str">
        <f t="shared" si="183"/>
        <v>plays</v>
      </c>
      <c r="U2891">
        <f>YEAR(Table1[[#This Row],[Date Created Conversion]])</f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1">
        <f>(((J2892/60)/60)/24)+DATE(1970,1,1)+(-5/24)</f>
        <v>41831.534629629627</v>
      </c>
      <c r="L2892" s="11">
        <f>(((I2892/60)/60)/24)+DATE(1970,1,1)+(-5/24)</f>
        <v>41859.916666666664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0"/>
        <v>1.0500000000000001E-2</v>
      </c>
      <c r="R2892" s="6">
        <f t="shared" si="181"/>
        <v>7</v>
      </c>
      <c r="S2892" s="7" t="str">
        <f t="shared" si="182"/>
        <v>theater</v>
      </c>
      <c r="T2892" t="str">
        <f t="shared" si="183"/>
        <v>plays</v>
      </c>
      <c r="U2892">
        <f>YEAR(Table1[[#This Row],[Date Created Conversion]])</f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1">
        <f>(((J2893/60)/60)/24)+DATE(1970,1,1)+(-5/24)</f>
        <v>42415.675092592595</v>
      </c>
      <c r="L2893" s="11">
        <f>(((I2893/60)/60)/24)+DATE(1970,1,1)+(-5/24)</f>
        <v>42475.633425925924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0"/>
        <v>2.7300000000000001E-2</v>
      </c>
      <c r="R2893" s="6">
        <f t="shared" si="181"/>
        <v>27.3</v>
      </c>
      <c r="S2893" s="7" t="str">
        <f t="shared" si="182"/>
        <v>theater</v>
      </c>
      <c r="T2893" t="str">
        <f t="shared" si="183"/>
        <v>plays</v>
      </c>
      <c r="U2893">
        <f>YEAR(Table1[[#This Row],[Date Created Conversion]])</f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1">
        <f>(((J2894/60)/60)/24)+DATE(1970,1,1)+(-5/24)</f>
        <v>41869.505833333329</v>
      </c>
      <c r="L2894" s="11">
        <f>(((I2894/60)/60)/24)+DATE(1970,1,1)+(-5/24)</f>
        <v>41876.666666666664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0"/>
        <v>9.0909090909090912E-2</v>
      </c>
      <c r="R2894" s="6">
        <f t="shared" si="181"/>
        <v>29.411764705882351</v>
      </c>
      <c r="S2894" s="7" t="str">
        <f t="shared" si="182"/>
        <v>theater</v>
      </c>
      <c r="T2894" t="str">
        <f t="shared" si="183"/>
        <v>plays</v>
      </c>
      <c r="U2894">
        <f>YEAR(Table1[[#This Row],[Date Created Conversion]])</f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1">
        <f>(((J2895/60)/60)/24)+DATE(1970,1,1)+(-5/24)</f>
        <v>41953.564756944441</v>
      </c>
      <c r="L2895" s="11">
        <f>(((I2895/60)/60)/24)+DATE(1970,1,1)+(-5/24)</f>
        <v>42012.874999999993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0"/>
        <v>5.0000000000000001E-3</v>
      </c>
      <c r="R2895" s="6">
        <f t="shared" si="181"/>
        <v>12.5</v>
      </c>
      <c r="S2895" s="7" t="str">
        <f t="shared" si="182"/>
        <v>theater</v>
      </c>
      <c r="T2895" t="str">
        <f t="shared" si="183"/>
        <v>plays</v>
      </c>
      <c r="U2895">
        <f>YEAR(Table1[[#This Row],[Date Created Conversion]])</f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1">
        <f>(((J2896/60)/60)/24)+DATE(1970,1,1)+(-5/24)</f>
        <v>42037.777951388889</v>
      </c>
      <c r="L2896" s="11">
        <f>(((I2896/60)/60)/24)+DATE(1970,1,1)+(-5/24)</f>
        <v>42097.736284722218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0"/>
        <v>0</v>
      </c>
      <c r="R2896" s="6" t="e">
        <f t="shared" si="181"/>
        <v>#DIV/0!</v>
      </c>
      <c r="S2896" s="7" t="str">
        <f t="shared" si="182"/>
        <v>theater</v>
      </c>
      <c r="T2896" t="str">
        <f t="shared" si="183"/>
        <v>plays</v>
      </c>
      <c r="U2896">
        <f>YEAR(Table1[[#This Row],[Date Created Conversion]])</f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1">
        <f>(((J2897/60)/60)/24)+DATE(1970,1,1)+(-5/24)</f>
        <v>41811.347129629627</v>
      </c>
      <c r="L2897" s="11">
        <f>(((I2897/60)/60)/24)+DATE(1970,1,1)+(-5/24)</f>
        <v>41812.666666666664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0"/>
        <v>4.5999999999999999E-2</v>
      </c>
      <c r="R2897" s="6">
        <f t="shared" si="181"/>
        <v>5.75</v>
      </c>
      <c r="S2897" s="7" t="str">
        <f t="shared" si="182"/>
        <v>theater</v>
      </c>
      <c r="T2897" t="str">
        <f t="shared" si="183"/>
        <v>plays</v>
      </c>
      <c r="U2897">
        <f>YEAR(Table1[[#This Row],[Date Created Conversion]])</f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1">
        <f>(((J2898/60)/60)/24)+DATE(1970,1,1)+(-5/24)</f>
        <v>42701.700474537036</v>
      </c>
      <c r="L2898" s="11">
        <f>(((I2898/60)/60)/24)+DATE(1970,1,1)+(-5/24)</f>
        <v>42716.041666666664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0"/>
        <v>0.20833333333333334</v>
      </c>
      <c r="R2898" s="6">
        <f t="shared" si="181"/>
        <v>52.083333333333336</v>
      </c>
      <c r="S2898" s="7" t="str">
        <f t="shared" si="182"/>
        <v>theater</v>
      </c>
      <c r="T2898" t="str">
        <f t="shared" si="183"/>
        <v>plays</v>
      </c>
      <c r="U2898">
        <f>YEAR(Table1[[#This Row],[Date Created Conversion]])</f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1">
        <f>(((J2899/60)/60)/24)+DATE(1970,1,1)+(-5/24)</f>
        <v>42258.438171296293</v>
      </c>
      <c r="L2899" s="11">
        <f>(((I2899/60)/60)/24)+DATE(1970,1,1)+(-5/24)</f>
        <v>42288.436863425923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0"/>
        <v>4.583333333333333E-2</v>
      </c>
      <c r="R2899" s="6">
        <f t="shared" si="181"/>
        <v>183.33333333333334</v>
      </c>
      <c r="S2899" s="7" t="str">
        <f t="shared" si="182"/>
        <v>theater</v>
      </c>
      <c r="T2899" t="str">
        <f t="shared" si="183"/>
        <v>plays</v>
      </c>
      <c r="U2899">
        <f>YEAR(Table1[[#This Row],[Date Created Conversion]])</f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1">
        <f>(((J2900/60)/60)/24)+DATE(1970,1,1)+(-5/24)</f>
        <v>42278.456631944442</v>
      </c>
      <c r="L2900" s="11">
        <f>(((I2900/60)/60)/24)+DATE(1970,1,1)+(-5/24)</f>
        <v>42308.456631944442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0"/>
        <v>4.2133333333333335E-2</v>
      </c>
      <c r="R2900" s="6">
        <f t="shared" si="181"/>
        <v>26.333333333333332</v>
      </c>
      <c r="S2900" s="7" t="str">
        <f t="shared" si="182"/>
        <v>theater</v>
      </c>
      <c r="T2900" t="str">
        <f t="shared" si="183"/>
        <v>plays</v>
      </c>
      <c r="U2900">
        <f>YEAR(Table1[[#This Row],[Date Created Conversion]])</f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1">
        <f>(((J2901/60)/60)/24)+DATE(1970,1,1)+(-5/24)</f>
        <v>42514.869884259257</v>
      </c>
      <c r="L2901" s="11">
        <f>(((I2901/60)/60)/24)+DATE(1970,1,1)+(-5/24)</f>
        <v>42574.869884259257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0"/>
        <v>0</v>
      </c>
      <c r="R2901" s="6" t="e">
        <f t="shared" si="181"/>
        <v>#DIV/0!</v>
      </c>
      <c r="S2901" s="7" t="str">
        <f t="shared" si="182"/>
        <v>theater</v>
      </c>
      <c r="T2901" t="str">
        <f t="shared" si="183"/>
        <v>plays</v>
      </c>
      <c r="U2901">
        <f>YEAR(Table1[[#This Row],[Date Created Conversion]])</f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1">
        <f>(((J2902/60)/60)/24)+DATE(1970,1,1)+(-5/24)</f>
        <v>41830.025833333333</v>
      </c>
      <c r="L2902" s="11">
        <f>(((I2902/60)/60)/24)+DATE(1970,1,1)+(-5/24)</f>
        <v>41860.025833333333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0"/>
        <v>0.61909090909090914</v>
      </c>
      <c r="R2902" s="6">
        <f t="shared" si="181"/>
        <v>486.42857142857144</v>
      </c>
      <c r="S2902" s="7" t="str">
        <f t="shared" si="182"/>
        <v>theater</v>
      </c>
      <c r="T2902" t="str">
        <f t="shared" si="183"/>
        <v>plays</v>
      </c>
      <c r="U2902">
        <f>YEAR(Table1[[#This Row],[Date Created Conversion]])</f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1">
        <f>(((J2903/60)/60)/24)+DATE(1970,1,1)+(-5/24)</f>
        <v>41982.696053240739</v>
      </c>
      <c r="L2903" s="11">
        <f>(((I2903/60)/60)/24)+DATE(1970,1,1)+(-5/24)</f>
        <v>42042.696053240739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0"/>
        <v>8.0000000000000002E-3</v>
      </c>
      <c r="R2903" s="6">
        <f t="shared" si="181"/>
        <v>3</v>
      </c>
      <c r="S2903" s="7" t="str">
        <f t="shared" si="182"/>
        <v>theater</v>
      </c>
      <c r="T2903" t="str">
        <f t="shared" si="183"/>
        <v>plays</v>
      </c>
      <c r="U2903">
        <f>YEAR(Table1[[#This Row],[Date Created Conversion]])</f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1">
        <f>(((J2904/60)/60)/24)+DATE(1970,1,1)+(-5/24)</f>
        <v>42210.231435185182</v>
      </c>
      <c r="L2904" s="11">
        <f>(((I2904/60)/60)/24)+DATE(1970,1,1)+(-5/24)</f>
        <v>42240.231435185182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0"/>
        <v>1.6666666666666666E-4</v>
      </c>
      <c r="R2904" s="6">
        <f t="shared" si="181"/>
        <v>25</v>
      </c>
      <c r="S2904" s="7" t="str">
        <f t="shared" si="182"/>
        <v>theater</v>
      </c>
      <c r="T2904" t="str">
        <f t="shared" si="183"/>
        <v>plays</v>
      </c>
      <c r="U2904">
        <f>YEAR(Table1[[#This Row],[Date Created Conversion]])</f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1">
        <f>(((J2905/60)/60)/24)+DATE(1970,1,1)+(-5/24)</f>
        <v>42195.95854166666</v>
      </c>
      <c r="L2905" s="11">
        <f>(((I2905/60)/60)/24)+DATE(1970,1,1)+(-5/24)</f>
        <v>42255.95854166666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0"/>
        <v>7.7999999999999996E-3</v>
      </c>
      <c r="R2905" s="6">
        <f t="shared" si="181"/>
        <v>9.75</v>
      </c>
      <c r="S2905" s="7" t="str">
        <f t="shared" si="182"/>
        <v>theater</v>
      </c>
      <c r="T2905" t="str">
        <f t="shared" si="183"/>
        <v>plays</v>
      </c>
      <c r="U2905">
        <f>YEAR(Table1[[#This Row],[Date Created Conversion]])</f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1">
        <f>(((J2906/60)/60)/24)+DATE(1970,1,1)+(-5/24)</f>
        <v>41940.759618055556</v>
      </c>
      <c r="L2906" s="11">
        <f>(((I2906/60)/60)/24)+DATE(1970,1,1)+(-5/24)</f>
        <v>41952.291666666664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0"/>
        <v>0.05</v>
      </c>
      <c r="R2906" s="6">
        <f t="shared" si="181"/>
        <v>18.75</v>
      </c>
      <c r="S2906" s="7" t="str">
        <f t="shared" si="182"/>
        <v>theater</v>
      </c>
      <c r="T2906" t="str">
        <f t="shared" si="183"/>
        <v>plays</v>
      </c>
      <c r="U2906">
        <f>YEAR(Table1[[#This Row],[Date Created Conversion]])</f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1">
        <f>(((J2907/60)/60)/24)+DATE(1970,1,1)+(-5/24)</f>
        <v>42605.848530092589</v>
      </c>
      <c r="L2907" s="11">
        <f>(((I2907/60)/60)/24)+DATE(1970,1,1)+(-5/24)</f>
        <v>42619.848530092589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0"/>
        <v>0.17771428571428571</v>
      </c>
      <c r="R2907" s="6">
        <f t="shared" si="181"/>
        <v>36.588235294117645</v>
      </c>
      <c r="S2907" s="7" t="str">
        <f t="shared" si="182"/>
        <v>theater</v>
      </c>
      <c r="T2907" t="str">
        <f t="shared" si="183"/>
        <v>plays</v>
      </c>
      <c r="U2907">
        <f>YEAR(Table1[[#This Row],[Date Created Conversion]])</f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1">
        <f>(((J2908/60)/60)/24)+DATE(1970,1,1)+(-5/24)</f>
        <v>42199.440578703703</v>
      </c>
      <c r="L2908" s="11">
        <f>(((I2908/60)/60)/24)+DATE(1970,1,1)+(-5/24)</f>
        <v>42216.833333333336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0"/>
        <v>9.4166666666666662E-2</v>
      </c>
      <c r="R2908" s="6">
        <f t="shared" si="181"/>
        <v>80.714285714285708</v>
      </c>
      <c r="S2908" s="7" t="str">
        <f t="shared" si="182"/>
        <v>theater</v>
      </c>
      <c r="T2908" t="str">
        <f t="shared" si="183"/>
        <v>plays</v>
      </c>
      <c r="U2908">
        <f>YEAR(Table1[[#This Row],[Date Created Conversion]])</f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1">
        <f>(((J2909/60)/60)/24)+DATE(1970,1,1)+(-5/24)</f>
        <v>42444.669409722213</v>
      </c>
      <c r="L2909" s="11">
        <f>(((I2909/60)/60)/24)+DATE(1970,1,1)+(-5/24)</f>
        <v>42504.669409722213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0"/>
        <v>8.0000000000000004E-4</v>
      </c>
      <c r="R2909" s="6">
        <f t="shared" si="181"/>
        <v>1</v>
      </c>
      <c r="S2909" s="7" t="str">
        <f t="shared" si="182"/>
        <v>theater</v>
      </c>
      <c r="T2909" t="str">
        <f t="shared" si="183"/>
        <v>plays</v>
      </c>
      <c r="U2909">
        <f>YEAR(Table1[[#This Row],[Date Created Conversion]])</f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1">
        <f>(((J2910/60)/60)/24)+DATE(1970,1,1)+(-5/24)</f>
        <v>42499.523368055547</v>
      </c>
      <c r="L2910" s="11">
        <f>(((I2910/60)/60)/24)+DATE(1970,1,1)+(-5/24)</f>
        <v>42529.523368055547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0"/>
        <v>2.75E-2</v>
      </c>
      <c r="R2910" s="6">
        <f t="shared" si="181"/>
        <v>52.8</v>
      </c>
      <c r="S2910" s="7" t="str">
        <f t="shared" si="182"/>
        <v>theater</v>
      </c>
      <c r="T2910" t="str">
        <f t="shared" si="183"/>
        <v>plays</v>
      </c>
      <c r="U2910">
        <f>YEAR(Table1[[#This Row],[Date Created Conversion]])</f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1">
        <f>(((J2911/60)/60)/24)+DATE(1970,1,1)+(-5/24)</f>
        <v>41929.057881944442</v>
      </c>
      <c r="L2911" s="11">
        <f>(((I2911/60)/60)/24)+DATE(1970,1,1)+(-5/24)</f>
        <v>41968.615277777775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0"/>
        <v>1.1111111111111112E-4</v>
      </c>
      <c r="R2911" s="6">
        <f t="shared" si="181"/>
        <v>20</v>
      </c>
      <c r="S2911" s="7" t="str">
        <f t="shared" si="182"/>
        <v>theater</v>
      </c>
      <c r="T2911" t="str">
        <f t="shared" si="183"/>
        <v>plays</v>
      </c>
      <c r="U2911">
        <f>YEAR(Table1[[#This Row],[Date Created Conversion]])</f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1">
        <f>(((J2912/60)/60)/24)+DATE(1970,1,1)+(-5/24)</f>
        <v>42107.632951388885</v>
      </c>
      <c r="L2912" s="11">
        <f>(((I2912/60)/60)/24)+DATE(1970,1,1)+(-5/24)</f>
        <v>42167.632951388885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0"/>
        <v>3.3333333333333335E-5</v>
      </c>
      <c r="R2912" s="6">
        <f t="shared" si="181"/>
        <v>1</v>
      </c>
      <c r="S2912" s="7" t="str">
        <f t="shared" si="182"/>
        <v>theater</v>
      </c>
      <c r="T2912" t="str">
        <f t="shared" si="183"/>
        <v>plays</v>
      </c>
      <c r="U2912">
        <f>YEAR(Table1[[#This Row],[Date Created Conversion]])</f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1">
        <f>(((J2913/60)/60)/24)+DATE(1970,1,1)+(-5/24)</f>
        <v>42142.560486111113</v>
      </c>
      <c r="L2913" s="11">
        <f>(((I2913/60)/60)/24)+DATE(1970,1,1)+(-5/24)</f>
        <v>42182.560486111113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0"/>
        <v>0.36499999999999999</v>
      </c>
      <c r="R2913" s="6">
        <f t="shared" si="181"/>
        <v>46.928571428571431</v>
      </c>
      <c r="S2913" s="7" t="str">
        <f t="shared" si="182"/>
        <v>theater</v>
      </c>
      <c r="T2913" t="str">
        <f t="shared" si="183"/>
        <v>plays</v>
      </c>
      <c r="U2913">
        <f>YEAR(Table1[[#This Row],[Date Created Conversion]])</f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1">
        <f>(((J2914/60)/60)/24)+DATE(1970,1,1)+(-5/24)</f>
        <v>42353.923310185179</v>
      </c>
      <c r="L2914" s="11">
        <f>(((I2914/60)/60)/24)+DATE(1970,1,1)+(-5/24)</f>
        <v>42383.923310185179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0"/>
        <v>0.14058171745152354</v>
      </c>
      <c r="R2914" s="6">
        <f t="shared" si="181"/>
        <v>78.07692307692308</v>
      </c>
      <c r="S2914" s="7" t="str">
        <f t="shared" si="182"/>
        <v>theater</v>
      </c>
      <c r="T2914" t="str">
        <f t="shared" si="183"/>
        <v>plays</v>
      </c>
      <c r="U2914">
        <f>YEAR(Table1[[#This Row],[Date Created Conversion]])</f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1">
        <f>(((J2915/60)/60)/24)+DATE(1970,1,1)+(-5/24)</f>
        <v>41828.714571759258</v>
      </c>
      <c r="L2915" s="11">
        <f>(((I2915/60)/60)/24)+DATE(1970,1,1)+(-5/24)</f>
        <v>41888.714571759258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0"/>
        <v>2.0000000000000001E-4</v>
      </c>
      <c r="R2915" s="6">
        <f t="shared" si="181"/>
        <v>1</v>
      </c>
      <c r="S2915" s="7" t="str">
        <f t="shared" si="182"/>
        <v>theater</v>
      </c>
      <c r="T2915" t="str">
        <f t="shared" si="183"/>
        <v>plays</v>
      </c>
      <c r="U2915">
        <f>YEAR(Table1[[#This Row],[Date Created Conversion]])</f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1">
        <f>(((J2916/60)/60)/24)+DATE(1970,1,1)+(-5/24)</f>
        <v>42017.699004629627</v>
      </c>
      <c r="L2916" s="11">
        <f>(((I2916/60)/60)/24)+DATE(1970,1,1)+(-5/24)</f>
        <v>42077.657337962963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0"/>
        <v>4.0000000000000003E-5</v>
      </c>
      <c r="R2916" s="6">
        <f t="shared" si="181"/>
        <v>1</v>
      </c>
      <c r="S2916" s="7" t="str">
        <f t="shared" si="182"/>
        <v>theater</v>
      </c>
      <c r="T2916" t="str">
        <f t="shared" si="183"/>
        <v>plays</v>
      </c>
      <c r="U2916">
        <f>YEAR(Table1[[#This Row],[Date Created Conversion]])</f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1">
        <f>(((J2917/60)/60)/24)+DATE(1970,1,1)+(-5/24)</f>
        <v>42415.189699074072</v>
      </c>
      <c r="L2917" s="11">
        <f>(((I2917/60)/60)/24)+DATE(1970,1,1)+(-5/24)</f>
        <v>42445.1480324074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0"/>
        <v>0.61099999999999999</v>
      </c>
      <c r="R2917" s="6">
        <f t="shared" si="181"/>
        <v>203.66666666666666</v>
      </c>
      <c r="S2917" s="7" t="str">
        <f t="shared" si="182"/>
        <v>theater</v>
      </c>
      <c r="T2917" t="str">
        <f t="shared" si="183"/>
        <v>plays</v>
      </c>
      <c r="U2917">
        <f>YEAR(Table1[[#This Row],[Date Created Conversion]])</f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1">
        <f>(((J2918/60)/60)/24)+DATE(1970,1,1)+(-5/24)</f>
        <v>41755.268391203703</v>
      </c>
      <c r="L2918" s="11">
        <f>(((I2918/60)/60)/24)+DATE(1970,1,1)+(-5/24)</f>
        <v>41778.268391203703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0"/>
        <v>7.8378378378378383E-2</v>
      </c>
      <c r="R2918" s="6">
        <f t="shared" si="181"/>
        <v>20.714285714285715</v>
      </c>
      <c r="S2918" s="7" t="str">
        <f t="shared" si="182"/>
        <v>theater</v>
      </c>
      <c r="T2918" t="str">
        <f t="shared" si="183"/>
        <v>plays</v>
      </c>
      <c r="U2918">
        <f>YEAR(Table1[[#This Row],[Date Created Conversion]])</f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1">
        <f>(((J2919/60)/60)/24)+DATE(1970,1,1)+(-5/24)</f>
        <v>42245.026006944441</v>
      </c>
      <c r="L2919" s="11">
        <f>(((I2919/60)/60)/24)+DATE(1970,1,1)+(-5/24)</f>
        <v>42263.026006944441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0"/>
        <v>0.2185</v>
      </c>
      <c r="R2919" s="6">
        <f t="shared" si="181"/>
        <v>48.555555555555557</v>
      </c>
      <c r="S2919" s="7" t="str">
        <f t="shared" si="182"/>
        <v>theater</v>
      </c>
      <c r="T2919" t="str">
        <f t="shared" si="183"/>
        <v>plays</v>
      </c>
      <c r="U2919">
        <f>YEAR(Table1[[#This Row],[Date Created Conversion]])</f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1">
        <f>(((J2920/60)/60)/24)+DATE(1970,1,1)+(-5/24)</f>
        <v>42278.421377314815</v>
      </c>
      <c r="L2920" s="11">
        <f>(((I2920/60)/60)/24)+DATE(1970,1,1)+(-5/24)</f>
        <v>42306.421377314815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0"/>
        <v>0.27239999999999998</v>
      </c>
      <c r="R2920" s="6">
        <f t="shared" si="181"/>
        <v>68.099999999999994</v>
      </c>
      <c r="S2920" s="7" t="str">
        <f t="shared" si="182"/>
        <v>theater</v>
      </c>
      <c r="T2920" t="str">
        <f t="shared" si="183"/>
        <v>plays</v>
      </c>
      <c r="U2920">
        <f>YEAR(Table1[[#This Row],[Date Created Conversion]])</f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1">
        <f>(((J2921/60)/60)/24)+DATE(1970,1,1)+(-5/24)</f>
        <v>41826.411215277774</v>
      </c>
      <c r="L2921" s="11">
        <f>(((I2921/60)/60)/24)+DATE(1970,1,1)+(-5/24)</f>
        <v>41856.411215277774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0"/>
        <v>8.5000000000000006E-2</v>
      </c>
      <c r="R2921" s="6">
        <f t="shared" si="181"/>
        <v>8.5</v>
      </c>
      <c r="S2921" s="7" t="str">
        <f t="shared" si="182"/>
        <v>theater</v>
      </c>
      <c r="T2921" t="str">
        <f t="shared" si="183"/>
        <v>plays</v>
      </c>
      <c r="U2921">
        <f>YEAR(Table1[[#This Row],[Date Created Conversion]])</f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1">
        <f>(((J2922/60)/60)/24)+DATE(1970,1,1)+(-5/24)</f>
        <v>42058.584143518521</v>
      </c>
      <c r="L2922" s="11">
        <f>(((I2922/60)/60)/24)+DATE(1970,1,1)+(-5/24)</f>
        <v>42088.54247685185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0"/>
        <v>0.26840000000000003</v>
      </c>
      <c r="R2922" s="6">
        <f t="shared" si="181"/>
        <v>51.615384615384613</v>
      </c>
      <c r="S2922" s="7" t="str">
        <f t="shared" si="182"/>
        <v>theater</v>
      </c>
      <c r="T2922" t="str">
        <f t="shared" si="183"/>
        <v>plays</v>
      </c>
      <c r="U2922">
        <f>YEAR(Table1[[#This Row],[Date Created Conversion]])</f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1">
        <f>(((J2923/60)/60)/24)+DATE(1970,1,1)+(-5/24)</f>
        <v>41877.678287037037</v>
      </c>
      <c r="L2923" s="11">
        <f>(((I2923/60)/60)/24)+DATE(1970,1,1)+(-5/24)</f>
        <v>41907.678287037037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0"/>
        <v>1.29</v>
      </c>
      <c r="R2923" s="6">
        <f t="shared" si="181"/>
        <v>43</v>
      </c>
      <c r="S2923" s="7" t="str">
        <f t="shared" si="182"/>
        <v>theater</v>
      </c>
      <c r="T2923" t="str">
        <f t="shared" si="183"/>
        <v>musical</v>
      </c>
      <c r="U2923">
        <f>YEAR(Table1[[#This Row],[Date Created Conversion]])</f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1">
        <f>(((J2924/60)/60)/24)+DATE(1970,1,1)+(-5/24)</f>
        <v>42097.665821759256</v>
      </c>
      <c r="L2924" s="11">
        <f>(((I2924/60)/60)/24)+DATE(1970,1,1)+(-5/24)</f>
        <v>42142.665821759256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0"/>
        <v>1</v>
      </c>
      <c r="R2924" s="6">
        <f t="shared" si="181"/>
        <v>83.333333333333329</v>
      </c>
      <c r="S2924" s="7" t="str">
        <f t="shared" si="182"/>
        <v>theater</v>
      </c>
      <c r="T2924" t="str">
        <f t="shared" si="183"/>
        <v>musical</v>
      </c>
      <c r="U2924">
        <f>YEAR(Table1[[#This Row],[Date Created Conversion]])</f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1">
        <f>(((J2925/60)/60)/24)+DATE(1970,1,1)+(-5/24)</f>
        <v>42012.944201388884</v>
      </c>
      <c r="L2925" s="11">
        <f>(((I2925/60)/60)/24)+DATE(1970,1,1)+(-5/24)</f>
        <v>42027.916666666664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0"/>
        <v>1</v>
      </c>
      <c r="R2925" s="6">
        <f t="shared" si="181"/>
        <v>30</v>
      </c>
      <c r="S2925" s="7" t="str">
        <f t="shared" si="182"/>
        <v>theater</v>
      </c>
      <c r="T2925" t="str">
        <f t="shared" si="183"/>
        <v>musical</v>
      </c>
      <c r="U2925">
        <f>YEAR(Table1[[#This Row],[Date Created Conversion]])</f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1">
        <f>(((J2926/60)/60)/24)+DATE(1970,1,1)+(-5/24)</f>
        <v>42103.348495370366</v>
      </c>
      <c r="L2926" s="11">
        <f>(((I2926/60)/60)/24)+DATE(1970,1,1)+(-5/24)</f>
        <v>42132.957638888889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0"/>
        <v>1.032</v>
      </c>
      <c r="R2926" s="6">
        <f t="shared" si="181"/>
        <v>175.51020408163265</v>
      </c>
      <c r="S2926" s="7" t="str">
        <f t="shared" si="182"/>
        <v>theater</v>
      </c>
      <c r="T2926" t="str">
        <f t="shared" si="183"/>
        <v>musical</v>
      </c>
      <c r="U2926">
        <f>YEAR(Table1[[#This Row],[Date Created Conversion]])</f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1">
        <f>(((J2927/60)/60)/24)+DATE(1970,1,1)+(-5/24)</f>
        <v>41863.375787037032</v>
      </c>
      <c r="L2927" s="11">
        <f>(((I2927/60)/60)/24)+DATE(1970,1,1)+(-5/24)</f>
        <v>41893.375787037032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0"/>
        <v>1.0244597777777777</v>
      </c>
      <c r="R2927" s="6">
        <f t="shared" si="181"/>
        <v>231.66175879396985</v>
      </c>
      <c r="S2927" s="7" t="str">
        <f t="shared" si="182"/>
        <v>theater</v>
      </c>
      <c r="T2927" t="str">
        <f t="shared" si="183"/>
        <v>musical</v>
      </c>
      <c r="U2927">
        <f>YEAR(Table1[[#This Row],[Date Created Conversion]])</f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1">
        <f>(((J2928/60)/60)/24)+DATE(1970,1,1)+(-5/24)</f>
        <v>42044.557627314811</v>
      </c>
      <c r="L2928" s="11">
        <f>(((I2928/60)/60)/24)+DATE(1970,1,1)+(-5/24)</f>
        <v>42058.557627314811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0"/>
        <v>1.25</v>
      </c>
      <c r="R2928" s="6">
        <f t="shared" si="181"/>
        <v>75</v>
      </c>
      <c r="S2928" s="7" t="str">
        <f t="shared" si="182"/>
        <v>theater</v>
      </c>
      <c r="T2928" t="str">
        <f t="shared" si="183"/>
        <v>musical</v>
      </c>
      <c r="U2928">
        <f>YEAR(Table1[[#This Row],[Date Created Conversion]])</f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1">
        <f>(((J2929/60)/60)/24)+DATE(1970,1,1)+(-5/24)</f>
        <v>41806.460983796293</v>
      </c>
      <c r="L2929" s="11">
        <f>(((I2929/60)/60)/24)+DATE(1970,1,1)+(-5/24)</f>
        <v>41835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0"/>
        <v>1.3083333333333333</v>
      </c>
      <c r="R2929" s="6">
        <f t="shared" si="181"/>
        <v>112.14285714285714</v>
      </c>
      <c r="S2929" s="7" t="str">
        <f t="shared" si="182"/>
        <v>theater</v>
      </c>
      <c r="T2929" t="str">
        <f t="shared" si="183"/>
        <v>musical</v>
      </c>
      <c r="U2929">
        <f>YEAR(Table1[[#This Row],[Date Created Conversion]])</f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1">
        <f>(((J2930/60)/60)/24)+DATE(1970,1,1)+(-5/24)</f>
        <v>42403.789884259262</v>
      </c>
      <c r="L2930" s="11">
        <f>(((I2930/60)/60)/24)+DATE(1970,1,1)+(-5/24)</f>
        <v>42433.789884259262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0"/>
        <v>1</v>
      </c>
      <c r="R2930" s="6">
        <f t="shared" si="181"/>
        <v>41.666666666666664</v>
      </c>
      <c r="S2930" s="7" t="str">
        <f t="shared" si="182"/>
        <v>theater</v>
      </c>
      <c r="T2930" t="str">
        <f t="shared" si="183"/>
        <v>musical</v>
      </c>
      <c r="U2930">
        <f>YEAR(Table1[[#This Row],[Date Created Conversion]])</f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1">
        <f>(((J2931/60)/60)/24)+DATE(1970,1,1)+(-5/24)</f>
        <v>41754.355995370366</v>
      </c>
      <c r="L2931" s="11">
        <f>(((I2931/60)/60)/24)+DATE(1970,1,1)+(-5/24)</f>
        <v>41784.355995370366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0"/>
        <v>1.02069375</v>
      </c>
      <c r="R2931" s="6">
        <f t="shared" si="181"/>
        <v>255.17343750000001</v>
      </c>
      <c r="S2931" s="7" t="str">
        <f t="shared" si="182"/>
        <v>theater</v>
      </c>
      <c r="T2931" t="str">
        <f t="shared" si="183"/>
        <v>musical</v>
      </c>
      <c r="U2931">
        <f>YEAR(Table1[[#This Row],[Date Created Conversion]])</f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1">
        <f>(((J2932/60)/60)/24)+DATE(1970,1,1)+(-5/24)</f>
        <v>42101.375740740739</v>
      </c>
      <c r="L2932" s="11">
        <f>(((I2932/60)/60)/24)+DATE(1970,1,1)+(-5/24)</f>
        <v>42131.375740740739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0"/>
        <v>1.0092000000000001</v>
      </c>
      <c r="R2932" s="6">
        <f t="shared" si="181"/>
        <v>162.7741935483871</v>
      </c>
      <c r="S2932" s="7" t="str">
        <f t="shared" si="182"/>
        <v>theater</v>
      </c>
      <c r="T2932" t="str">
        <f t="shared" si="183"/>
        <v>musical</v>
      </c>
      <c r="U2932">
        <f>YEAR(Table1[[#This Row],[Date Created Conversion]])</f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1">
        <f>(((J2933/60)/60)/24)+DATE(1970,1,1)+(-5/24)</f>
        <v>41872.082905092589</v>
      </c>
      <c r="L2933" s="11">
        <f>(((I2933/60)/60)/24)+DATE(1970,1,1)+(-5/24)</f>
        <v>41897.047222222223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0"/>
        <v>1.06</v>
      </c>
      <c r="R2933" s="6">
        <f t="shared" si="181"/>
        <v>88.333333333333329</v>
      </c>
      <c r="S2933" s="7" t="str">
        <f t="shared" si="182"/>
        <v>theater</v>
      </c>
      <c r="T2933" t="str">
        <f t="shared" si="183"/>
        <v>musical</v>
      </c>
      <c r="U2933">
        <f>YEAR(Table1[[#This Row],[Date Created Conversion]])</f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1">
        <f>(((J2934/60)/60)/24)+DATE(1970,1,1)+(-5/24)</f>
        <v>42024.956446759257</v>
      </c>
      <c r="L2934" s="11">
        <f>(((I2934/60)/60)/24)+DATE(1970,1,1)+(-5/24)</f>
        <v>42056.249999999993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0"/>
        <v>1.0509677419354839</v>
      </c>
      <c r="R2934" s="6">
        <f t="shared" si="181"/>
        <v>85.736842105263165</v>
      </c>
      <c r="S2934" s="7" t="str">
        <f t="shared" si="182"/>
        <v>theater</v>
      </c>
      <c r="T2934" t="str">
        <f t="shared" si="183"/>
        <v>musical</v>
      </c>
      <c r="U2934">
        <f>YEAR(Table1[[#This Row],[Date Created Conversion]])</f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1">
        <f>(((J2935/60)/60)/24)+DATE(1970,1,1)+(-5/24)</f>
        <v>42495.748298611106</v>
      </c>
      <c r="L2935" s="11">
        <f>(((I2935/60)/60)/24)+DATE(1970,1,1)+(-5/24)</f>
        <v>42525.748298611106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0"/>
        <v>1.0276000000000001</v>
      </c>
      <c r="R2935" s="6">
        <f t="shared" si="181"/>
        <v>47.574074074074076</v>
      </c>
      <c r="S2935" s="7" t="str">
        <f t="shared" si="182"/>
        <v>theater</v>
      </c>
      <c r="T2935" t="str">
        <f t="shared" si="183"/>
        <v>musical</v>
      </c>
      <c r="U2935">
        <f>YEAR(Table1[[#This Row],[Date Created Conversion]])</f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1">
        <f>(((J2936/60)/60)/24)+DATE(1970,1,1)+(-5/24)</f>
        <v>41775.427824074075</v>
      </c>
      <c r="L2936" s="11">
        <f>(((I2936/60)/60)/24)+DATE(1970,1,1)+(-5/24)</f>
        <v>41805.427824074075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0"/>
        <v>1.08</v>
      </c>
      <c r="R2936" s="6">
        <f t="shared" si="181"/>
        <v>72.972972972972968</v>
      </c>
      <c r="S2936" s="7" t="str">
        <f t="shared" si="182"/>
        <v>theater</v>
      </c>
      <c r="T2936" t="str">
        <f t="shared" si="183"/>
        <v>musical</v>
      </c>
      <c r="U2936">
        <f>YEAR(Table1[[#This Row],[Date Created Conversion]])</f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1">
        <f>(((J2937/60)/60)/24)+DATE(1970,1,1)+(-5/24)</f>
        <v>42553.375092592592</v>
      </c>
      <c r="L2937" s="11">
        <f>(((I2937/60)/60)/24)+DATE(1970,1,1)+(-5/24)</f>
        <v>42611.499999999993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0"/>
        <v>1.0088571428571429</v>
      </c>
      <c r="R2937" s="6">
        <f t="shared" si="181"/>
        <v>90.538461538461533</v>
      </c>
      <c r="S2937" s="7" t="str">
        <f t="shared" si="182"/>
        <v>theater</v>
      </c>
      <c r="T2937" t="str">
        <f t="shared" si="183"/>
        <v>musical</v>
      </c>
      <c r="U2937">
        <f>YEAR(Table1[[#This Row],[Date Created Conversion]])</f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1">
        <f>(((J2938/60)/60)/24)+DATE(1970,1,1)+(-5/24)</f>
        <v>41912.442395833328</v>
      </c>
      <c r="L2938" s="11">
        <f>(((I2938/60)/60)/24)+DATE(1970,1,1)+(-5/24)</f>
        <v>41924.999305555553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0"/>
        <v>1.28</v>
      </c>
      <c r="R2938" s="6">
        <f t="shared" si="181"/>
        <v>37.647058823529413</v>
      </c>
      <c r="S2938" s="7" t="str">
        <f t="shared" si="182"/>
        <v>theater</v>
      </c>
      <c r="T2938" t="str">
        <f t="shared" si="183"/>
        <v>musical</v>
      </c>
      <c r="U2938">
        <f>YEAR(Table1[[#This Row],[Date Created Conversion]])</f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1">
        <f>(((J2939/60)/60)/24)+DATE(1970,1,1)+(-5/24)</f>
        <v>41803.248993055553</v>
      </c>
      <c r="L2939" s="11">
        <f>(((I2939/60)/60)/24)+DATE(1970,1,1)+(-5/24)</f>
        <v>41833.248993055553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0"/>
        <v>1.3333333333333333</v>
      </c>
      <c r="R2939" s="6">
        <f t="shared" si="181"/>
        <v>36.363636363636367</v>
      </c>
      <c r="S2939" s="7" t="str">
        <f t="shared" si="182"/>
        <v>theater</v>
      </c>
      <c r="T2939" t="str">
        <f t="shared" si="183"/>
        <v>musical</v>
      </c>
      <c r="U2939">
        <f>YEAR(Table1[[#This Row],[Date Created Conversion]])</f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1">
        <f>(((J2940/60)/60)/24)+DATE(1970,1,1)+(-5/24)</f>
        <v>42004.495532407404</v>
      </c>
      <c r="L2940" s="11">
        <f>(((I2940/60)/60)/24)+DATE(1970,1,1)+(-5/24)</f>
        <v>42034.495532407404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0"/>
        <v>1.0137499999999999</v>
      </c>
      <c r="R2940" s="6">
        <f t="shared" si="181"/>
        <v>126.71875</v>
      </c>
      <c r="S2940" s="7" t="str">
        <f t="shared" si="182"/>
        <v>theater</v>
      </c>
      <c r="T2940" t="str">
        <f t="shared" si="183"/>
        <v>musical</v>
      </c>
      <c r="U2940">
        <f>YEAR(Table1[[#This Row],[Date Created Conversion]])</f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1">
        <f>(((J2941/60)/60)/24)+DATE(1970,1,1)+(-5/24)</f>
        <v>41845.60083333333</v>
      </c>
      <c r="L2941" s="11">
        <f>(((I2941/60)/60)/24)+DATE(1970,1,1)+(-5/24)</f>
        <v>41878.833333333328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0"/>
        <v>1.0287500000000001</v>
      </c>
      <c r="R2941" s="6">
        <f t="shared" si="181"/>
        <v>329.2</v>
      </c>
      <c r="S2941" s="7" t="str">
        <f t="shared" si="182"/>
        <v>theater</v>
      </c>
      <c r="T2941" t="str">
        <f t="shared" si="183"/>
        <v>musical</v>
      </c>
      <c r="U2941">
        <f>YEAR(Table1[[#This Row],[Date Created Conversion]])</f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1">
        <f>(((J2942/60)/60)/24)+DATE(1970,1,1)+(-5/24)</f>
        <v>41982.565023148149</v>
      </c>
      <c r="L2942" s="11">
        <f>(((I2942/60)/60)/24)+DATE(1970,1,1)+(-5/24)</f>
        <v>42022.565023148149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0"/>
        <v>1.0724</v>
      </c>
      <c r="R2942" s="6">
        <f t="shared" si="181"/>
        <v>81.242424242424249</v>
      </c>
      <c r="S2942" s="7" t="str">
        <f t="shared" si="182"/>
        <v>theater</v>
      </c>
      <c r="T2942" t="str">
        <f t="shared" si="183"/>
        <v>musical</v>
      </c>
      <c r="U2942">
        <f>YEAR(Table1[[#This Row],[Date Created Conversion]])</f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1">
        <f>(((J2943/60)/60)/24)+DATE(1970,1,1)+(-5/24)</f>
        <v>42034.751793981479</v>
      </c>
      <c r="L2943" s="11">
        <f>(((I2943/60)/60)/24)+DATE(1970,1,1)+(-5/24)</f>
        <v>42064.751793981479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0"/>
        <v>4.0000000000000003E-5</v>
      </c>
      <c r="R2943" s="6">
        <f t="shared" si="181"/>
        <v>1</v>
      </c>
      <c r="S2943" s="7" t="str">
        <f t="shared" si="182"/>
        <v>theater</v>
      </c>
      <c r="T2943" t="str">
        <f t="shared" si="183"/>
        <v>spaces</v>
      </c>
      <c r="U2943">
        <f>YEAR(Table1[[#This Row],[Date Created Conversion]])</f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1">
        <f>(((J2944/60)/60)/24)+DATE(1970,1,1)+(-5/24)</f>
        <v>42334.595590277771</v>
      </c>
      <c r="L2944" s="11">
        <f>(((I2944/60)/60)/24)+DATE(1970,1,1)+(-5/24)</f>
        <v>42354.637499999997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0"/>
        <v>0.20424999999999999</v>
      </c>
      <c r="R2944" s="6">
        <f t="shared" si="181"/>
        <v>202.22772277227722</v>
      </c>
      <c r="S2944" s="7" t="str">
        <f t="shared" si="182"/>
        <v>theater</v>
      </c>
      <c r="T2944" t="str">
        <f t="shared" si="183"/>
        <v>spaces</v>
      </c>
      <c r="U2944">
        <f>YEAR(Table1[[#This Row],[Date Created Conversion]])</f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1">
        <f>(((J2945/60)/60)/24)+DATE(1970,1,1)+(-5/24)</f>
        <v>42076.921064814807</v>
      </c>
      <c r="L2945" s="11">
        <f>(((I2945/60)/60)/24)+DATE(1970,1,1)+(-5/24)</f>
        <v>42106.921064814807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0"/>
        <v>0</v>
      </c>
      <c r="R2945" s="6" t="e">
        <f t="shared" si="181"/>
        <v>#DIV/0!</v>
      </c>
      <c r="S2945" s="7" t="str">
        <f t="shared" si="182"/>
        <v>theater</v>
      </c>
      <c r="T2945" t="str">
        <f t="shared" si="183"/>
        <v>spaces</v>
      </c>
      <c r="U2945">
        <f>YEAR(Table1[[#This Row],[Date Created Conversion]])</f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1">
        <f>(((J2946/60)/60)/24)+DATE(1970,1,1)+(-5/24)</f>
        <v>42132.705995370365</v>
      </c>
      <c r="L2946" s="11">
        <f>(((I2946/60)/60)/24)+DATE(1970,1,1)+(-5/24)</f>
        <v>42162.705995370365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180"/>
        <v>0.01</v>
      </c>
      <c r="R2946" s="6">
        <f t="shared" si="181"/>
        <v>100</v>
      </c>
      <c r="S2946" s="7" t="str">
        <f t="shared" si="182"/>
        <v>theater</v>
      </c>
      <c r="T2946" t="str">
        <f t="shared" si="183"/>
        <v>spaces</v>
      </c>
      <c r="U2946">
        <f>YEAR(Table1[[#This Row],[Date Created Conversion]])</f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1">
        <f>(((J2947/60)/60)/24)+DATE(1970,1,1)+(-5/24)</f>
        <v>42117.931250000001</v>
      </c>
      <c r="L2947" s="11">
        <f>(((I2947/60)/60)/24)+DATE(1970,1,1)+(-5/24)</f>
        <v>42147.931250000001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184">E2947/D2947</f>
        <v>0</v>
      </c>
      <c r="R2947" s="6" t="e">
        <f t="shared" ref="R2947:R3010" si="185">E2947/N2947</f>
        <v>#DIV/0!</v>
      </c>
      <c r="S2947" s="7" t="str">
        <f t="shared" ref="S2947:S3010" si="186">LEFT(P2947, SEARCH("/",P2947,1)-1)</f>
        <v>theater</v>
      </c>
      <c r="T2947" t="str">
        <f t="shared" ref="T2947:T3010" si="187">RIGHT(P2947,LEN(P2947)-SEARCH("/",P2947,1))</f>
        <v>spaces</v>
      </c>
      <c r="U2947">
        <f>YEAR(Table1[[#This Row],[Date Created Conversion]])</f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1">
        <f>(((J2948/60)/60)/24)+DATE(1970,1,1)+(-5/24)</f>
        <v>42567.322824074072</v>
      </c>
      <c r="L2948" s="11">
        <f>(((I2948/60)/60)/24)+DATE(1970,1,1)+(-5/24)</f>
        <v>42597.322824074072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4"/>
        <v>1E-3</v>
      </c>
      <c r="R2948" s="6">
        <f t="shared" si="185"/>
        <v>1</v>
      </c>
      <c r="S2948" s="7" t="str">
        <f t="shared" si="186"/>
        <v>theater</v>
      </c>
      <c r="T2948" t="str">
        <f t="shared" si="187"/>
        <v>spaces</v>
      </c>
      <c r="U2948">
        <f>YEAR(Table1[[#This Row],[Date Created Conversion]])</f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1">
        <f>(((J2949/60)/60)/24)+DATE(1970,1,1)+(-5/24)</f>
        <v>42649.353784722225</v>
      </c>
      <c r="L2949" s="11">
        <f>(((I2949/60)/60)/24)+DATE(1970,1,1)+(-5/24)</f>
        <v>42698.507638888892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4"/>
        <v>4.2880000000000001E-2</v>
      </c>
      <c r="R2949" s="6">
        <f t="shared" si="185"/>
        <v>82.461538461538467</v>
      </c>
      <c r="S2949" s="7" t="str">
        <f t="shared" si="186"/>
        <v>theater</v>
      </c>
      <c r="T2949" t="str">
        <f t="shared" si="187"/>
        <v>spaces</v>
      </c>
      <c r="U2949">
        <f>YEAR(Table1[[#This Row],[Date Created Conversion]])</f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1">
        <f>(((J2950/60)/60)/24)+DATE(1970,1,1)+(-5/24)</f>
        <v>42097.440891203696</v>
      </c>
      <c r="L2950" s="11">
        <f>(((I2950/60)/60)/24)+DATE(1970,1,1)+(-5/24)</f>
        <v>42157.440891203696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4"/>
        <v>4.8000000000000001E-5</v>
      </c>
      <c r="R2950" s="6">
        <f t="shared" si="185"/>
        <v>2.6666666666666665</v>
      </c>
      <c r="S2950" s="7" t="str">
        <f t="shared" si="186"/>
        <v>theater</v>
      </c>
      <c r="T2950" t="str">
        <f t="shared" si="187"/>
        <v>spaces</v>
      </c>
      <c r="U2950">
        <f>YEAR(Table1[[#This Row],[Date Created Conversion]])</f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1">
        <f>(((J2951/60)/60)/24)+DATE(1970,1,1)+(-5/24)</f>
        <v>42297.61478009259</v>
      </c>
      <c r="L2951" s="11">
        <f>(((I2951/60)/60)/24)+DATE(1970,1,1)+(-5/24)</f>
        <v>42327.656446759262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4"/>
        <v>2.5000000000000001E-2</v>
      </c>
      <c r="R2951" s="6">
        <f t="shared" si="185"/>
        <v>12.5</v>
      </c>
      <c r="S2951" s="7" t="str">
        <f t="shared" si="186"/>
        <v>theater</v>
      </c>
      <c r="T2951" t="str">
        <f t="shared" si="187"/>
        <v>spaces</v>
      </c>
      <c r="U2951">
        <f>YEAR(Table1[[#This Row],[Date Created Conversion]])</f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1">
        <f>(((J2952/60)/60)/24)+DATE(1970,1,1)+(-5/24)</f>
        <v>42362.156851851854</v>
      </c>
      <c r="L2952" s="11">
        <f>(((I2952/60)/60)/24)+DATE(1970,1,1)+(-5/24)</f>
        <v>42392.156851851854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4"/>
        <v>0</v>
      </c>
      <c r="R2952" s="6" t="e">
        <f t="shared" si="185"/>
        <v>#DIV/0!</v>
      </c>
      <c r="S2952" s="7" t="str">
        <f t="shared" si="186"/>
        <v>theater</v>
      </c>
      <c r="T2952" t="str">
        <f t="shared" si="187"/>
        <v>spaces</v>
      </c>
      <c r="U2952">
        <f>YEAR(Table1[[#This Row],[Date Created Conversion]])</f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1">
        <f>(((J2953/60)/60)/24)+DATE(1970,1,1)+(-5/24)</f>
        <v>41872.594594907401</v>
      </c>
      <c r="L2953" s="11">
        <f>(((I2953/60)/60)/24)+DATE(1970,1,1)+(-5/24)</f>
        <v>41917.594594907401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4"/>
        <v>2.1919999999999999E-2</v>
      </c>
      <c r="R2953" s="6">
        <f t="shared" si="185"/>
        <v>18.896551724137932</v>
      </c>
      <c r="S2953" s="7" t="str">
        <f t="shared" si="186"/>
        <v>theater</v>
      </c>
      <c r="T2953" t="str">
        <f t="shared" si="187"/>
        <v>spaces</v>
      </c>
      <c r="U2953">
        <f>YEAR(Table1[[#This Row],[Date Created Conversion]])</f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1">
        <f>(((J2954/60)/60)/24)+DATE(1970,1,1)+(-5/24)</f>
        <v>42628.481932870367</v>
      </c>
      <c r="L2954" s="11">
        <f>(((I2954/60)/60)/24)+DATE(1970,1,1)+(-5/24)</f>
        <v>42659.958333333336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184"/>
        <v>8.0250000000000002E-2</v>
      </c>
      <c r="R2954" s="6">
        <f t="shared" si="185"/>
        <v>200.625</v>
      </c>
      <c r="S2954" s="7" t="str">
        <f t="shared" si="186"/>
        <v>theater</v>
      </c>
      <c r="T2954" t="str">
        <f t="shared" si="187"/>
        <v>spaces</v>
      </c>
      <c r="U2954">
        <f>YEAR(Table1[[#This Row],[Date Created Conversion]])</f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1">
        <f>(((J2955/60)/60)/24)+DATE(1970,1,1)+(-5/24)</f>
        <v>42255.583576388883</v>
      </c>
      <c r="L2955" s="11">
        <f>(((I2955/60)/60)/24)+DATE(1970,1,1)+(-5/24)</f>
        <v>42285.583576388883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4"/>
        <v>1.5125E-3</v>
      </c>
      <c r="R2955" s="6">
        <f t="shared" si="185"/>
        <v>201.66666666666666</v>
      </c>
      <c r="S2955" s="7" t="str">
        <f t="shared" si="186"/>
        <v>theater</v>
      </c>
      <c r="T2955" t="str">
        <f t="shared" si="187"/>
        <v>spaces</v>
      </c>
      <c r="U2955">
        <f>YEAR(Table1[[#This Row],[Date Created Conversion]])</f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1">
        <f>(((J2956/60)/60)/24)+DATE(1970,1,1)+(-5/24)</f>
        <v>42790.375034722216</v>
      </c>
      <c r="L2956" s="11">
        <f>(((I2956/60)/60)/24)+DATE(1970,1,1)+(-5/24)</f>
        <v>42810.333368055559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4"/>
        <v>0</v>
      </c>
      <c r="R2956" s="6" t="e">
        <f t="shared" si="185"/>
        <v>#DIV/0!</v>
      </c>
      <c r="S2956" s="7" t="str">
        <f t="shared" si="186"/>
        <v>theater</v>
      </c>
      <c r="T2956" t="str">
        <f t="shared" si="187"/>
        <v>spaces</v>
      </c>
      <c r="U2956">
        <f>YEAR(Table1[[#This Row],[Date Created Conversion]])</f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1">
        <f>(((J2957/60)/60)/24)+DATE(1970,1,1)+(-5/24)</f>
        <v>42141.532974537033</v>
      </c>
      <c r="L2957" s="11">
        <f>(((I2957/60)/60)/24)+DATE(1970,1,1)+(-5/24)</f>
        <v>42171.532974537033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4"/>
        <v>0.59583333333333333</v>
      </c>
      <c r="R2957" s="6">
        <f t="shared" si="185"/>
        <v>65</v>
      </c>
      <c r="S2957" s="7" t="str">
        <f t="shared" si="186"/>
        <v>theater</v>
      </c>
      <c r="T2957" t="str">
        <f t="shared" si="187"/>
        <v>spaces</v>
      </c>
      <c r="U2957">
        <f>YEAR(Table1[[#This Row],[Date Created Conversion]])</f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1">
        <f>(((J2958/60)/60)/24)+DATE(1970,1,1)+(-5/24)</f>
        <v>42464.750578703701</v>
      </c>
      <c r="L2958" s="11">
        <f>(((I2958/60)/60)/24)+DATE(1970,1,1)+(-5/24)</f>
        <v>42494.750578703701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4"/>
        <v>0.16734177215189874</v>
      </c>
      <c r="R2958" s="6">
        <f t="shared" si="185"/>
        <v>66.099999999999994</v>
      </c>
      <c r="S2958" s="7" t="str">
        <f t="shared" si="186"/>
        <v>theater</v>
      </c>
      <c r="T2958" t="str">
        <f t="shared" si="187"/>
        <v>spaces</v>
      </c>
      <c r="U2958">
        <f>YEAR(Table1[[#This Row],[Date Created Conversion]])</f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1">
        <f>(((J2959/60)/60)/24)+DATE(1970,1,1)+(-5/24)</f>
        <v>42030.80291666666</v>
      </c>
      <c r="L2959" s="11">
        <f>(((I2959/60)/60)/24)+DATE(1970,1,1)+(-5/24)</f>
        <v>42090.761249999996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4"/>
        <v>1.8666666666666668E-2</v>
      </c>
      <c r="R2959" s="6">
        <f t="shared" si="185"/>
        <v>93.333333333333329</v>
      </c>
      <c r="S2959" s="7" t="str">
        <f t="shared" si="186"/>
        <v>theater</v>
      </c>
      <c r="T2959" t="str">
        <f t="shared" si="187"/>
        <v>spaces</v>
      </c>
      <c r="U2959">
        <f>YEAR(Table1[[#This Row],[Date Created Conversion]])</f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1">
        <f>(((J2960/60)/60)/24)+DATE(1970,1,1)+(-5/24)</f>
        <v>42438.570798611108</v>
      </c>
      <c r="L2960" s="11">
        <f>(((I2960/60)/60)/24)+DATE(1970,1,1)+(-5/24)</f>
        <v>42498.529131944444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4"/>
        <v>0</v>
      </c>
      <c r="R2960" s="6" t="e">
        <f t="shared" si="185"/>
        <v>#DIV/0!</v>
      </c>
      <c r="S2960" s="7" t="str">
        <f t="shared" si="186"/>
        <v>theater</v>
      </c>
      <c r="T2960" t="str">
        <f t="shared" si="187"/>
        <v>spaces</v>
      </c>
      <c r="U2960">
        <f>YEAR(Table1[[#This Row],[Date Created Conversion]])</f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1">
        <f>(((J2961/60)/60)/24)+DATE(1970,1,1)+(-5/24)</f>
        <v>42497.800057870372</v>
      </c>
      <c r="L2961" s="11">
        <f>(((I2961/60)/60)/24)+DATE(1970,1,1)+(-5/24)</f>
        <v>42527.800057870372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4"/>
        <v>0</v>
      </c>
      <c r="R2961" s="6" t="e">
        <f t="shared" si="185"/>
        <v>#DIV/0!</v>
      </c>
      <c r="S2961" s="7" t="str">
        <f t="shared" si="186"/>
        <v>theater</v>
      </c>
      <c r="T2961" t="str">
        <f t="shared" si="187"/>
        <v>spaces</v>
      </c>
      <c r="U2961">
        <f>YEAR(Table1[[#This Row],[Date Created Conversion]])</f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1">
        <f>(((J2962/60)/60)/24)+DATE(1970,1,1)+(-5/24)</f>
        <v>41863.54887731481</v>
      </c>
      <c r="L2962" s="11">
        <f>(((I2962/60)/60)/24)+DATE(1970,1,1)+(-5/24)</f>
        <v>41893.54887731481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4"/>
        <v>0</v>
      </c>
      <c r="R2962" s="6" t="e">
        <f t="shared" si="185"/>
        <v>#DIV/0!</v>
      </c>
      <c r="S2962" s="7" t="str">
        <f t="shared" si="186"/>
        <v>theater</v>
      </c>
      <c r="T2962" t="str">
        <f t="shared" si="187"/>
        <v>spaces</v>
      </c>
      <c r="U2962">
        <f>YEAR(Table1[[#This Row],[Date Created Conversion]])</f>
        <v>2014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1">
        <f>(((J2963/60)/60)/24)+DATE(1970,1,1)+(-5/24)</f>
        <v>42061.004155092589</v>
      </c>
      <c r="L2963" s="11">
        <f>(((I2963/60)/60)/24)+DATE(1970,1,1)+(-5/24)</f>
        <v>42088.958333333336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4"/>
        <v>1.0962000000000001</v>
      </c>
      <c r="R2963" s="6">
        <f t="shared" si="185"/>
        <v>50.75</v>
      </c>
      <c r="S2963" s="7" t="str">
        <f t="shared" si="186"/>
        <v>theater</v>
      </c>
      <c r="T2963" t="str">
        <f t="shared" si="187"/>
        <v>plays</v>
      </c>
      <c r="U2963">
        <f>YEAR(Table1[[#This Row],[Date Created Conversion]])</f>
        <v>2015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1">
        <f>(((J2964/60)/60)/24)+DATE(1970,1,1)+(-5/24)</f>
        <v>42036.035949074074</v>
      </c>
      <c r="L2964" s="11">
        <f>(((I2964/60)/60)/24)+DATE(1970,1,1)+(-5/24)</f>
        <v>42064.082638888889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4"/>
        <v>1.218</v>
      </c>
      <c r="R2964" s="6">
        <f t="shared" si="185"/>
        <v>60.9</v>
      </c>
      <c r="S2964" s="7" t="str">
        <f t="shared" si="186"/>
        <v>theater</v>
      </c>
      <c r="T2964" t="str">
        <f t="shared" si="187"/>
        <v>plays</v>
      </c>
      <c r="U2964">
        <f>YEAR(Table1[[#This Row],[Date Created Conversion]])</f>
        <v>2015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1">
        <f>(((J2965/60)/60)/24)+DATE(1970,1,1)+(-5/24)</f>
        <v>42157.26185185185</v>
      </c>
      <c r="L2965" s="11">
        <f>(((I2965/60)/60)/24)+DATE(1970,1,1)+(-5/24)</f>
        <v>42187.26185185185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4"/>
        <v>1.0685</v>
      </c>
      <c r="R2965" s="6">
        <f t="shared" si="185"/>
        <v>109.03061224489795</v>
      </c>
      <c r="S2965" s="7" t="str">
        <f t="shared" si="186"/>
        <v>theater</v>
      </c>
      <c r="T2965" t="str">
        <f t="shared" si="187"/>
        <v>plays</v>
      </c>
      <c r="U2965">
        <f>YEAR(Table1[[#This Row],[Date Created Conversion]])</f>
        <v>2015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1">
        <f>(((J2966/60)/60)/24)+DATE(1970,1,1)+(-5/24)</f>
        <v>41827.701608796291</v>
      </c>
      <c r="L2966" s="11">
        <f>(((I2966/60)/60)/24)+DATE(1970,1,1)+(-5/24)</f>
        <v>41857.688888888886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4"/>
        <v>1.0071379999999999</v>
      </c>
      <c r="R2966" s="6">
        <f t="shared" si="185"/>
        <v>25.692295918367346</v>
      </c>
      <c r="S2966" s="7" t="str">
        <f t="shared" si="186"/>
        <v>theater</v>
      </c>
      <c r="T2966" t="str">
        <f t="shared" si="187"/>
        <v>plays</v>
      </c>
      <c r="U2966">
        <f>YEAR(Table1[[#This Row],[Date Created Conversion]])</f>
        <v>2014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1">
        <f>(((J2967/60)/60)/24)+DATE(1970,1,1)+(-5/24)</f>
        <v>42162.521215277775</v>
      </c>
      <c r="L2967" s="11">
        <f>(((I2967/60)/60)/24)+DATE(1970,1,1)+(-5/24)</f>
        <v>42192.521215277775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4"/>
        <v>1.0900000000000001</v>
      </c>
      <c r="R2967" s="6">
        <f t="shared" si="185"/>
        <v>41.92307692307692</v>
      </c>
      <c r="S2967" s="7" t="str">
        <f t="shared" si="186"/>
        <v>theater</v>
      </c>
      <c r="T2967" t="str">
        <f t="shared" si="187"/>
        <v>plays</v>
      </c>
      <c r="U2967">
        <f>YEAR(Table1[[#This Row],[Date Created Conversion]])</f>
        <v>2015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1">
        <f>(((J2968/60)/60)/24)+DATE(1970,1,1)+(-5/24)</f>
        <v>42233.530231481483</v>
      </c>
      <c r="L2968" s="11">
        <f>(((I2968/60)/60)/24)+DATE(1970,1,1)+(-5/24)</f>
        <v>42263.530231481483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4"/>
        <v>1.1363000000000001</v>
      </c>
      <c r="R2968" s="6">
        <f t="shared" si="185"/>
        <v>88.7734375</v>
      </c>
      <c r="S2968" s="7" t="str">
        <f t="shared" si="186"/>
        <v>theater</v>
      </c>
      <c r="T2968" t="str">
        <f t="shared" si="187"/>
        <v>plays</v>
      </c>
      <c r="U2968">
        <f>YEAR(Table1[[#This Row],[Date Created Conversion]])</f>
        <v>2015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1">
        <f>(((J2969/60)/60)/24)+DATE(1970,1,1)+(-5/24)</f>
        <v>42041.989490740736</v>
      </c>
      <c r="L2969" s="11">
        <f>(((I2969/60)/60)/24)+DATE(1970,1,1)+(-5/24)</f>
        <v>42071.947824074072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4"/>
        <v>1.1392</v>
      </c>
      <c r="R2969" s="6">
        <f t="shared" si="185"/>
        <v>80.225352112676063</v>
      </c>
      <c r="S2969" s="7" t="str">
        <f t="shared" si="186"/>
        <v>theater</v>
      </c>
      <c r="T2969" t="str">
        <f t="shared" si="187"/>
        <v>plays</v>
      </c>
      <c r="U2969">
        <f>YEAR(Table1[[#This Row],[Date Created Conversion]])</f>
        <v>2015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1">
        <f>(((J2970/60)/60)/24)+DATE(1970,1,1)+(-5/24)</f>
        <v>42585.315509259257</v>
      </c>
      <c r="L2970" s="11">
        <f>(((I2970/60)/60)/24)+DATE(1970,1,1)+(-5/24)</f>
        <v>42598.957638888889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4"/>
        <v>1.06</v>
      </c>
      <c r="R2970" s="6">
        <f t="shared" si="185"/>
        <v>78.936170212765958</v>
      </c>
      <c r="S2970" s="7" t="str">
        <f t="shared" si="186"/>
        <v>theater</v>
      </c>
      <c r="T2970" t="str">
        <f t="shared" si="187"/>
        <v>plays</v>
      </c>
      <c r="U2970">
        <f>YEAR(Table1[[#This Row],[Date Created Conversion]])</f>
        <v>2016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1">
        <f>(((J2971/60)/60)/24)+DATE(1970,1,1)+(-5/24)</f>
        <v>42097.578159722216</v>
      </c>
      <c r="L2971" s="11">
        <f>(((I2971/60)/60)/24)+DATE(1970,1,1)+(-5/24)</f>
        <v>42127.743750000001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4"/>
        <v>1.625</v>
      </c>
      <c r="R2971" s="6">
        <f t="shared" si="185"/>
        <v>95.588235294117652</v>
      </c>
      <c r="S2971" s="7" t="str">
        <f t="shared" si="186"/>
        <v>theater</v>
      </c>
      <c r="T2971" t="str">
        <f t="shared" si="187"/>
        <v>plays</v>
      </c>
      <c r="U2971">
        <f>YEAR(Table1[[#This Row],[Date Created Conversion]])</f>
        <v>2015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1">
        <f>(((J2972/60)/60)/24)+DATE(1970,1,1)+(-5/24)</f>
        <v>41808.461238425924</v>
      </c>
      <c r="L2972" s="11">
        <f>(((I2972/60)/60)/24)+DATE(1970,1,1)+(-5/24)</f>
        <v>41838.461238425924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4"/>
        <v>1.06</v>
      </c>
      <c r="R2972" s="6">
        <f t="shared" si="185"/>
        <v>69.890109890109883</v>
      </c>
      <c r="S2972" s="7" t="str">
        <f t="shared" si="186"/>
        <v>theater</v>
      </c>
      <c r="T2972" t="str">
        <f t="shared" si="187"/>
        <v>plays</v>
      </c>
      <c r="U2972">
        <f>YEAR(Table1[[#This Row],[Date Created Conversion]])</f>
        <v>2014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1">
        <f>(((J2973/60)/60)/24)+DATE(1970,1,1)+(-5/24)</f>
        <v>41852.449976851851</v>
      </c>
      <c r="L2973" s="11">
        <f>(((I2973/60)/60)/24)+DATE(1970,1,1)+(-5/24)</f>
        <v>41882.449976851851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4"/>
        <v>1.0015624999999999</v>
      </c>
      <c r="R2973" s="6">
        <f t="shared" si="185"/>
        <v>74.534883720930239</v>
      </c>
      <c r="S2973" s="7" t="str">
        <f t="shared" si="186"/>
        <v>theater</v>
      </c>
      <c r="T2973" t="str">
        <f t="shared" si="187"/>
        <v>plays</v>
      </c>
      <c r="U2973">
        <f>YEAR(Table1[[#This Row],[Date Created Conversion]])</f>
        <v>2014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1">
        <f>(((J2974/60)/60)/24)+DATE(1970,1,1)+(-5/24)</f>
        <v>42693.90185185185</v>
      </c>
      <c r="L2974" s="11">
        <f>(((I2974/60)/60)/24)+DATE(1970,1,1)+(-5/24)</f>
        <v>42708.833333333336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4"/>
        <v>1.0535000000000001</v>
      </c>
      <c r="R2974" s="6">
        <f t="shared" si="185"/>
        <v>123.94117647058823</v>
      </c>
      <c r="S2974" s="7" t="str">
        <f t="shared" si="186"/>
        <v>theater</v>
      </c>
      <c r="T2974" t="str">
        <f t="shared" si="187"/>
        <v>plays</v>
      </c>
      <c r="U2974">
        <f>YEAR(Table1[[#This Row],[Date Created Conversion]])</f>
        <v>2016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1">
        <f>(((J2975/60)/60)/24)+DATE(1970,1,1)+(-5/24)</f>
        <v>42341.610046296293</v>
      </c>
      <c r="L2975" s="11">
        <f>(((I2975/60)/60)/24)+DATE(1970,1,1)+(-5/24)</f>
        <v>42369.958333333336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4"/>
        <v>1.748</v>
      </c>
      <c r="R2975" s="6">
        <f t="shared" si="185"/>
        <v>264.84848484848487</v>
      </c>
      <c r="S2975" s="7" t="str">
        <f t="shared" si="186"/>
        <v>theater</v>
      </c>
      <c r="T2975" t="str">
        <f t="shared" si="187"/>
        <v>plays</v>
      </c>
      <c r="U2975">
        <f>YEAR(Table1[[#This Row],[Date Created Conversion]])</f>
        <v>2015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1">
        <f>(((J2976/60)/60)/24)+DATE(1970,1,1)+(-5/24)</f>
        <v>41879.852673611109</v>
      </c>
      <c r="L2976" s="11">
        <f>(((I2976/60)/60)/24)+DATE(1970,1,1)+(-5/24)</f>
        <v>41907.857638888883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4"/>
        <v>1.02</v>
      </c>
      <c r="R2976" s="6">
        <f t="shared" si="185"/>
        <v>58.620689655172413</v>
      </c>
      <c r="S2976" s="7" t="str">
        <f t="shared" si="186"/>
        <v>theater</v>
      </c>
      <c r="T2976" t="str">
        <f t="shared" si="187"/>
        <v>plays</v>
      </c>
      <c r="U2976">
        <f>YEAR(Table1[[#This Row],[Date Created Conversion]])</f>
        <v>2014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1">
        <f>(((J2977/60)/60)/24)+DATE(1970,1,1)+(-5/24)</f>
        <v>41941.475532407407</v>
      </c>
      <c r="L2977" s="11">
        <f>(((I2977/60)/60)/24)+DATE(1970,1,1)+(-5/24)</f>
        <v>41969.916666666664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4"/>
        <v>1.00125</v>
      </c>
      <c r="R2977" s="6">
        <f t="shared" si="185"/>
        <v>70.884955752212392</v>
      </c>
      <c r="S2977" s="7" t="str">
        <f t="shared" si="186"/>
        <v>theater</v>
      </c>
      <c r="T2977" t="str">
        <f t="shared" si="187"/>
        <v>plays</v>
      </c>
      <c r="U2977">
        <f>YEAR(Table1[[#This Row],[Date Created Conversion]])</f>
        <v>2014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1">
        <f>(((J2978/60)/60)/24)+DATE(1970,1,1)+(-5/24)</f>
        <v>42425.522337962961</v>
      </c>
      <c r="L2978" s="11">
        <f>(((I2978/60)/60)/24)+DATE(1970,1,1)+(-5/24)</f>
        <v>42442.291666666664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4"/>
        <v>1.7142857142857142</v>
      </c>
      <c r="R2978" s="6">
        <f t="shared" si="185"/>
        <v>8.5714285714285712</v>
      </c>
      <c r="S2978" s="7" t="str">
        <f t="shared" si="186"/>
        <v>theater</v>
      </c>
      <c r="T2978" t="str">
        <f t="shared" si="187"/>
        <v>plays</v>
      </c>
      <c r="U2978">
        <f>YEAR(Table1[[#This Row],[Date Created Conversion]])</f>
        <v>2016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1">
        <f>(((J2979/60)/60)/24)+DATE(1970,1,1)+(-5/24)</f>
        <v>42026.672847222224</v>
      </c>
      <c r="L2979" s="11">
        <f>(((I2979/60)/60)/24)+DATE(1970,1,1)+(-5/24)</f>
        <v>42085.884722222218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4"/>
        <v>1.1356666666666666</v>
      </c>
      <c r="R2979" s="6">
        <f t="shared" si="185"/>
        <v>113.56666666666666</v>
      </c>
      <c r="S2979" s="7" t="str">
        <f t="shared" si="186"/>
        <v>theater</v>
      </c>
      <c r="T2979" t="str">
        <f t="shared" si="187"/>
        <v>plays</v>
      </c>
      <c r="U2979">
        <f>YEAR(Table1[[#This Row],[Date Created Conversion]])</f>
        <v>2015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1">
        <f>(((J2980/60)/60)/24)+DATE(1970,1,1)+(-5/24)</f>
        <v>41922.432256944441</v>
      </c>
      <c r="L2980" s="11">
        <f>(((I2980/60)/60)/24)+DATE(1970,1,1)+(-5/24)</f>
        <v>41932.040972222218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4"/>
        <v>1.2946666666666666</v>
      </c>
      <c r="R2980" s="6">
        <f t="shared" si="185"/>
        <v>60.6875</v>
      </c>
      <c r="S2980" s="7" t="str">
        <f t="shared" si="186"/>
        <v>theater</v>
      </c>
      <c r="T2980" t="str">
        <f t="shared" si="187"/>
        <v>plays</v>
      </c>
      <c r="U2980">
        <f>YEAR(Table1[[#This Row],[Date Created Conversion]])</f>
        <v>2014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1">
        <f>(((J2981/60)/60)/24)+DATE(1970,1,1)+(-5/24)</f>
        <v>41993.616006944438</v>
      </c>
      <c r="L2981" s="11">
        <f>(((I2981/60)/60)/24)+DATE(1970,1,1)+(-5/24)</f>
        <v>42010.041666666664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4"/>
        <v>1.014</v>
      </c>
      <c r="R2981" s="6">
        <f t="shared" si="185"/>
        <v>110.21739130434783</v>
      </c>
      <c r="S2981" s="7" t="str">
        <f t="shared" si="186"/>
        <v>theater</v>
      </c>
      <c r="T2981" t="str">
        <f t="shared" si="187"/>
        <v>plays</v>
      </c>
      <c r="U2981">
        <f>YEAR(Table1[[#This Row],[Date Created Conversion]])</f>
        <v>2014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1">
        <f>(((J2982/60)/60)/24)+DATE(1970,1,1)+(-5/24)</f>
        <v>42219.70752314815</v>
      </c>
      <c r="L2982" s="11">
        <f>(((I2982/60)/60)/24)+DATE(1970,1,1)+(-5/24)</f>
        <v>42239.874999999993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4"/>
        <v>1.0916666666666666</v>
      </c>
      <c r="R2982" s="6">
        <f t="shared" si="185"/>
        <v>136.45833333333334</v>
      </c>
      <c r="S2982" s="7" t="str">
        <f t="shared" si="186"/>
        <v>theater</v>
      </c>
      <c r="T2982" t="str">
        <f t="shared" si="187"/>
        <v>plays</v>
      </c>
      <c r="U2982">
        <f>YEAR(Table1[[#This Row],[Date Created Conversion]])</f>
        <v>2015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1">
        <f>(((J2983/60)/60)/24)+DATE(1970,1,1)+(-5/24)</f>
        <v>42225.351342592585</v>
      </c>
      <c r="L2983" s="11">
        <f>(((I2983/60)/60)/24)+DATE(1970,1,1)+(-5/24)</f>
        <v>42270.351342592585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4"/>
        <v>1.28925</v>
      </c>
      <c r="R2983" s="6">
        <f t="shared" si="185"/>
        <v>53.164948453608247</v>
      </c>
      <c r="S2983" s="7" t="str">
        <f t="shared" si="186"/>
        <v>theater</v>
      </c>
      <c r="T2983" t="str">
        <f t="shared" si="187"/>
        <v>spaces</v>
      </c>
      <c r="U2983">
        <f>YEAR(Table1[[#This Row],[Date Created Conversion]])</f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1">
        <f>(((J2984/60)/60)/24)+DATE(1970,1,1)+(-5/24)</f>
        <v>42381.478506944441</v>
      </c>
      <c r="L2984" s="11">
        <f>(((I2984/60)/60)/24)+DATE(1970,1,1)+(-5/24)</f>
        <v>42411.478506944441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4"/>
        <v>1.0206</v>
      </c>
      <c r="R2984" s="6">
        <f t="shared" si="185"/>
        <v>86.491525423728817</v>
      </c>
      <c r="S2984" s="7" t="str">
        <f t="shared" si="186"/>
        <v>theater</v>
      </c>
      <c r="T2984" t="str">
        <f t="shared" si="187"/>
        <v>spaces</v>
      </c>
      <c r="U2984">
        <f>YEAR(Table1[[#This Row],[Date Created Conversion]])</f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1">
        <f>(((J2985/60)/60)/24)+DATE(1970,1,1)+(-5/24)</f>
        <v>41894.424027777779</v>
      </c>
      <c r="L2985" s="11">
        <f>(((I2985/60)/60)/24)+DATE(1970,1,1)+(-5/24)</f>
        <v>41954.465694444443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4"/>
        <v>1.465395775862069</v>
      </c>
      <c r="R2985" s="6">
        <f t="shared" si="185"/>
        <v>155.23827397260274</v>
      </c>
      <c r="S2985" s="7" t="str">
        <f t="shared" si="186"/>
        <v>theater</v>
      </c>
      <c r="T2985" t="str">
        <f t="shared" si="187"/>
        <v>spaces</v>
      </c>
      <c r="U2985">
        <f>YEAR(Table1[[#This Row],[Date Created Conversion]])</f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1">
        <f>(((J2986/60)/60)/24)+DATE(1970,1,1)+(-5/24)</f>
        <v>42576.070381944439</v>
      </c>
      <c r="L2986" s="11">
        <f>(((I2986/60)/60)/24)+DATE(1970,1,1)+(-5/24)</f>
        <v>42606.070381944439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4"/>
        <v>1.00352</v>
      </c>
      <c r="R2986" s="6">
        <f t="shared" si="185"/>
        <v>115.08256880733946</v>
      </c>
      <c r="S2986" s="7" t="str">
        <f t="shared" si="186"/>
        <v>theater</v>
      </c>
      <c r="T2986" t="str">
        <f t="shared" si="187"/>
        <v>spaces</v>
      </c>
      <c r="U2986">
        <f>YEAR(Table1[[#This Row],[Date Created Conversion]])</f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1">
        <f>(((J2987/60)/60)/24)+DATE(1970,1,1)+(-5/24)</f>
        <v>42654.765370370362</v>
      </c>
      <c r="L2987" s="11">
        <f>(((I2987/60)/60)/24)+DATE(1970,1,1)+(-5/24)</f>
        <v>42673.958333333336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4"/>
        <v>1.2164999999999999</v>
      </c>
      <c r="R2987" s="6">
        <f t="shared" si="185"/>
        <v>109.5945945945946</v>
      </c>
      <c r="S2987" s="7" t="str">
        <f t="shared" si="186"/>
        <v>theater</v>
      </c>
      <c r="T2987" t="str">
        <f t="shared" si="187"/>
        <v>spaces</v>
      </c>
      <c r="U2987">
        <f>YEAR(Table1[[#This Row],[Date Created Conversion]])</f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1">
        <f>(((J2988/60)/60)/24)+DATE(1970,1,1)+(-5/24)</f>
        <v>42431.29173611111</v>
      </c>
      <c r="L2988" s="11">
        <f>(((I2988/60)/60)/24)+DATE(1970,1,1)+(-5/24)</f>
        <v>42491.250069444439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4"/>
        <v>1.0549999999999999</v>
      </c>
      <c r="R2988" s="6">
        <f t="shared" si="185"/>
        <v>45.214285714285715</v>
      </c>
      <c r="S2988" s="7" t="str">
        <f t="shared" si="186"/>
        <v>theater</v>
      </c>
      <c r="T2988" t="str">
        <f t="shared" si="187"/>
        <v>spaces</v>
      </c>
      <c r="U2988">
        <f>YEAR(Table1[[#This Row],[Date Created Conversion]])</f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1">
        <f>(((J2989/60)/60)/24)+DATE(1970,1,1)+(-5/24)</f>
        <v>42627.098969907405</v>
      </c>
      <c r="L2989" s="11">
        <f>(((I2989/60)/60)/24)+DATE(1970,1,1)+(-5/24)</f>
        <v>42655.791666666664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4"/>
        <v>1.1040080000000001</v>
      </c>
      <c r="R2989" s="6">
        <f t="shared" si="185"/>
        <v>104.15169811320754</v>
      </c>
      <c r="S2989" s="7" t="str">
        <f t="shared" si="186"/>
        <v>theater</v>
      </c>
      <c r="T2989" t="str">
        <f t="shared" si="187"/>
        <v>spaces</v>
      </c>
      <c r="U2989">
        <f>YEAR(Table1[[#This Row],[Date Created Conversion]])</f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1">
        <f>(((J2990/60)/60)/24)+DATE(1970,1,1)+(-5/24)</f>
        <v>42511.153715277782</v>
      </c>
      <c r="L2990" s="11">
        <f>(((I2990/60)/60)/24)+DATE(1970,1,1)+(-5/24)</f>
        <v>42541.153715277782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4"/>
        <v>1</v>
      </c>
      <c r="R2990" s="6">
        <f t="shared" si="185"/>
        <v>35.714285714285715</v>
      </c>
      <c r="S2990" s="7" t="str">
        <f t="shared" si="186"/>
        <v>theater</v>
      </c>
      <c r="T2990" t="str">
        <f t="shared" si="187"/>
        <v>spaces</v>
      </c>
      <c r="U2990">
        <f>YEAR(Table1[[#This Row],[Date Created Conversion]])</f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1">
        <f>(((J2991/60)/60)/24)+DATE(1970,1,1)+(-5/24)</f>
        <v>42336.812060185184</v>
      </c>
      <c r="L2991" s="11">
        <f>(((I2991/60)/60)/24)+DATE(1970,1,1)+(-5/24)</f>
        <v>42358.999305555553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4"/>
        <v>1.76535</v>
      </c>
      <c r="R2991" s="6">
        <f t="shared" si="185"/>
        <v>96.997252747252745</v>
      </c>
      <c r="S2991" s="7" t="str">
        <f t="shared" si="186"/>
        <v>theater</v>
      </c>
      <c r="T2991" t="str">
        <f t="shared" si="187"/>
        <v>spaces</v>
      </c>
      <c r="U2991">
        <f>YEAR(Table1[[#This Row],[Date Created Conversion]])</f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1">
        <f>(((J2992/60)/60)/24)+DATE(1970,1,1)+(-5/24)</f>
        <v>42341.365972222215</v>
      </c>
      <c r="L2992" s="11">
        <f>(((I2992/60)/60)/24)+DATE(1970,1,1)+(-5/24)</f>
        <v>42376.365972222215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4"/>
        <v>1</v>
      </c>
      <c r="R2992" s="6">
        <f t="shared" si="185"/>
        <v>370.37037037037038</v>
      </c>
      <c r="S2992" s="7" t="str">
        <f t="shared" si="186"/>
        <v>theater</v>
      </c>
      <c r="T2992" t="str">
        <f t="shared" si="187"/>
        <v>spaces</v>
      </c>
      <c r="U2992">
        <f>YEAR(Table1[[#This Row],[Date Created Conversion]])</f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1">
        <f>(((J2993/60)/60)/24)+DATE(1970,1,1)+(-5/24)</f>
        <v>42740.628819444442</v>
      </c>
      <c r="L2993" s="11">
        <f>(((I2993/60)/60)/24)+DATE(1970,1,1)+(-5/24)</f>
        <v>42762.628819444442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4"/>
        <v>1.0329411764705883</v>
      </c>
      <c r="R2993" s="6">
        <f t="shared" si="185"/>
        <v>94.408602150537632</v>
      </c>
      <c r="S2993" s="7" t="str">
        <f t="shared" si="186"/>
        <v>theater</v>
      </c>
      <c r="T2993" t="str">
        <f t="shared" si="187"/>
        <v>spaces</v>
      </c>
      <c r="U2993">
        <f>YEAR(Table1[[#This Row],[Date Created Conversion]])</f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1">
        <f>(((J2994/60)/60)/24)+DATE(1970,1,1)+(-5/24)</f>
        <v>42622.559143518512</v>
      </c>
      <c r="L2994" s="11">
        <f>(((I2994/60)/60)/24)+DATE(1970,1,1)+(-5/24)</f>
        <v>42652.559143518512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4"/>
        <v>1.0449999999999999</v>
      </c>
      <c r="R2994" s="6">
        <f t="shared" si="185"/>
        <v>48.984375</v>
      </c>
      <c r="S2994" s="7" t="str">
        <f t="shared" si="186"/>
        <v>theater</v>
      </c>
      <c r="T2994" t="str">
        <f t="shared" si="187"/>
        <v>spaces</v>
      </c>
      <c r="U2994">
        <f>YEAR(Table1[[#This Row],[Date Created Conversion]])</f>
        <v>2016</v>
      </c>
    </row>
    <row r="2995" spans="1:21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1">
        <f>(((J2995/60)/60)/24)+DATE(1970,1,1)+(-5/24)</f>
        <v>42390.63040509259</v>
      </c>
      <c r="L2995" s="11">
        <f>(((I2995/60)/60)/24)+DATE(1970,1,1)+(-5/24)</f>
        <v>42420.63040509259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4"/>
        <v>1.0029999999999999</v>
      </c>
      <c r="R2995" s="6">
        <f t="shared" si="185"/>
        <v>45.590909090909093</v>
      </c>
      <c r="S2995" s="7" t="str">
        <f t="shared" si="186"/>
        <v>theater</v>
      </c>
      <c r="T2995" t="str">
        <f t="shared" si="187"/>
        <v>spaces</v>
      </c>
      <c r="U2995">
        <f>YEAR(Table1[[#This Row],[Date Created Conversion]])</f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1">
        <f>(((J2996/60)/60)/24)+DATE(1970,1,1)+(-5/24)</f>
        <v>41885.270509259259</v>
      </c>
      <c r="L2996" s="11">
        <f>(((I2996/60)/60)/24)+DATE(1970,1,1)+(-5/24)</f>
        <v>41915.270509259259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4"/>
        <v>4.577466666666667</v>
      </c>
      <c r="R2996" s="6">
        <f t="shared" si="185"/>
        <v>23.275254237288134</v>
      </c>
      <c r="S2996" s="7" t="str">
        <f t="shared" si="186"/>
        <v>theater</v>
      </c>
      <c r="T2996" t="str">
        <f t="shared" si="187"/>
        <v>spaces</v>
      </c>
      <c r="U2996">
        <f>YEAR(Table1[[#This Row],[Date Created Conversion]])</f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1">
        <f>(((J2997/60)/60)/24)+DATE(1970,1,1)+(-5/24)</f>
        <v>42724.456840277773</v>
      </c>
      <c r="L2997" s="11">
        <f>(((I2997/60)/60)/24)+DATE(1970,1,1)+(-5/24)</f>
        <v>42754.456840277773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4"/>
        <v>1.0496000000000001</v>
      </c>
      <c r="R2997" s="6">
        <f t="shared" si="185"/>
        <v>63.2289156626506</v>
      </c>
      <c r="S2997" s="7" t="str">
        <f t="shared" si="186"/>
        <v>theater</v>
      </c>
      <c r="T2997" t="str">
        <f t="shared" si="187"/>
        <v>spaces</v>
      </c>
      <c r="U2997">
        <f>YEAR(Table1[[#This Row],[Date Created Conversion]])</f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1">
        <f>(((J2998/60)/60)/24)+DATE(1970,1,1)+(-5/24)</f>
        <v>42090.70416666667</v>
      </c>
      <c r="L2998" s="11">
        <f>(((I2998/60)/60)/24)+DATE(1970,1,1)+(-5/24)</f>
        <v>42150.70416666667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4"/>
        <v>1.7194285714285715</v>
      </c>
      <c r="R2998" s="6">
        <f t="shared" si="185"/>
        <v>153.5204081632653</v>
      </c>
      <c r="S2998" s="7" t="str">
        <f t="shared" si="186"/>
        <v>theater</v>
      </c>
      <c r="T2998" t="str">
        <f t="shared" si="187"/>
        <v>spaces</v>
      </c>
      <c r="U2998">
        <f>YEAR(Table1[[#This Row],[Date Created Conversion]])</f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1">
        <f>(((J2999/60)/60)/24)+DATE(1970,1,1)+(-5/24)</f>
        <v>42775.525381944441</v>
      </c>
      <c r="L2999" s="11">
        <f>(((I2999/60)/60)/24)+DATE(1970,1,1)+(-5/24)</f>
        <v>42792.999305555553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4"/>
        <v>1.0373000000000001</v>
      </c>
      <c r="R2999" s="6">
        <f t="shared" si="185"/>
        <v>90.2</v>
      </c>
      <c r="S2999" s="7" t="str">
        <f t="shared" si="186"/>
        <v>theater</v>
      </c>
      <c r="T2999" t="str">
        <f t="shared" si="187"/>
        <v>spaces</v>
      </c>
      <c r="U2999">
        <f>YEAR(Table1[[#This Row],[Date Created Conversion]])</f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1">
        <f>(((J3000/60)/60)/24)+DATE(1970,1,1)+(-5/24)</f>
        <v>41777.985289351847</v>
      </c>
      <c r="L3000" s="11">
        <f>(((I3000/60)/60)/24)+DATE(1970,1,1)+(-5/24)</f>
        <v>41805.975694444445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4"/>
        <v>1.0302899999999999</v>
      </c>
      <c r="R3000" s="6">
        <f t="shared" si="185"/>
        <v>118.97113163972287</v>
      </c>
      <c r="S3000" s="7" t="str">
        <f t="shared" si="186"/>
        <v>theater</v>
      </c>
      <c r="T3000" t="str">
        <f t="shared" si="187"/>
        <v>spaces</v>
      </c>
      <c r="U3000">
        <f>YEAR(Table1[[#This Row],[Date Created Conversion]])</f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1">
        <f>(((J3001/60)/60)/24)+DATE(1970,1,1)+(-5/24)</f>
        <v>42780.531944444439</v>
      </c>
      <c r="L3001" s="11">
        <f>(((I3001/60)/60)/24)+DATE(1970,1,1)+(-5/24)</f>
        <v>42794.874999999993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4"/>
        <v>1.1888888888888889</v>
      </c>
      <c r="R3001" s="6">
        <f t="shared" si="185"/>
        <v>80.25</v>
      </c>
      <c r="S3001" s="7" t="str">
        <f t="shared" si="186"/>
        <v>theater</v>
      </c>
      <c r="T3001" t="str">
        <f t="shared" si="187"/>
        <v>spaces</v>
      </c>
      <c r="U3001">
        <f>YEAR(Table1[[#This Row],[Date Created Conversion]])</f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1">
        <f>(((J3002/60)/60)/24)+DATE(1970,1,1)+(-5/24)</f>
        <v>42752.61886574074</v>
      </c>
      <c r="L3002" s="11">
        <f>(((I3002/60)/60)/24)+DATE(1970,1,1)+(-5/24)</f>
        <v>42766.541666666664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4"/>
        <v>1</v>
      </c>
      <c r="R3002" s="6">
        <f t="shared" si="185"/>
        <v>62.5</v>
      </c>
      <c r="S3002" s="7" t="str">
        <f t="shared" si="186"/>
        <v>theater</v>
      </c>
      <c r="T3002" t="str">
        <f t="shared" si="187"/>
        <v>spaces</v>
      </c>
      <c r="U3002">
        <f>YEAR(Table1[[#This Row],[Date Created Conversion]])</f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1">
        <f>(((J3003/60)/60)/24)+DATE(1970,1,1)+(-5/24)</f>
        <v>42534.687291666669</v>
      </c>
      <c r="L3003" s="11">
        <f>(((I3003/60)/60)/24)+DATE(1970,1,1)+(-5/24)</f>
        <v>42564.687291666669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4"/>
        <v>3.1869988910451896</v>
      </c>
      <c r="R3003" s="6">
        <f t="shared" si="185"/>
        <v>131.37719999999999</v>
      </c>
      <c r="S3003" s="7" t="str">
        <f t="shared" si="186"/>
        <v>theater</v>
      </c>
      <c r="T3003" t="str">
        <f t="shared" si="187"/>
        <v>spaces</v>
      </c>
      <c r="U3003">
        <f>YEAR(Table1[[#This Row],[Date Created Conversion]])</f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1">
        <f>(((J3004/60)/60)/24)+DATE(1970,1,1)+(-5/24)</f>
        <v>41239.627916666665</v>
      </c>
      <c r="L3004" s="11">
        <f>(((I3004/60)/60)/24)+DATE(1970,1,1)+(-5/24)</f>
        <v>41269.627916666665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4"/>
        <v>1.0850614285714286</v>
      </c>
      <c r="R3004" s="6">
        <f t="shared" si="185"/>
        <v>73.032980769230775</v>
      </c>
      <c r="S3004" s="7" t="str">
        <f t="shared" si="186"/>
        <v>theater</v>
      </c>
      <c r="T3004" t="str">
        <f t="shared" si="187"/>
        <v>spaces</v>
      </c>
      <c r="U3004">
        <f>YEAR(Table1[[#This Row],[Date Created Conversion]])</f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1">
        <f>(((J3005/60)/60)/24)+DATE(1970,1,1)+(-5/24)</f>
        <v>42398.640925925924</v>
      </c>
      <c r="L3005" s="11">
        <f>(((I3005/60)/60)/24)+DATE(1970,1,1)+(-5/24)</f>
        <v>42430.040972222218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4"/>
        <v>1.0116666666666667</v>
      </c>
      <c r="R3005" s="6">
        <f t="shared" si="185"/>
        <v>178.52941176470588</v>
      </c>
      <c r="S3005" s="7" t="str">
        <f t="shared" si="186"/>
        <v>theater</v>
      </c>
      <c r="T3005" t="str">
        <f t="shared" si="187"/>
        <v>spaces</v>
      </c>
      <c r="U3005">
        <f>YEAR(Table1[[#This Row],[Date Created Conversion]])</f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1">
        <f>(((J3006/60)/60)/24)+DATE(1970,1,1)+(-5/24)</f>
        <v>41928.672731481478</v>
      </c>
      <c r="L3006" s="11">
        <f>(((I3006/60)/60)/24)+DATE(1970,1,1)+(-5/24)</f>
        <v>41958.714398148142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4"/>
        <v>1.12815</v>
      </c>
      <c r="R3006" s="6">
        <f t="shared" si="185"/>
        <v>162.90974729241879</v>
      </c>
      <c r="S3006" s="7" t="str">
        <f t="shared" si="186"/>
        <v>theater</v>
      </c>
      <c r="T3006" t="str">
        <f t="shared" si="187"/>
        <v>spaces</v>
      </c>
      <c r="U3006">
        <f>YEAR(Table1[[#This Row],[Date Created Conversion]])</f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1">
        <f>(((J3007/60)/60)/24)+DATE(1970,1,1)+(-5/24)</f>
        <v>41888.466493055552</v>
      </c>
      <c r="L3007" s="11">
        <f>(((I3007/60)/60)/24)+DATE(1970,1,1)+(-5/24)</f>
        <v>41918.466493055552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4"/>
        <v>1.2049622641509434</v>
      </c>
      <c r="R3007" s="6">
        <f t="shared" si="185"/>
        <v>108.24237288135593</v>
      </c>
      <c r="S3007" s="7" t="str">
        <f t="shared" si="186"/>
        <v>theater</v>
      </c>
      <c r="T3007" t="str">
        <f t="shared" si="187"/>
        <v>spaces</v>
      </c>
      <c r="U3007">
        <f>YEAR(Table1[[#This Row],[Date Created Conversion]])</f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1">
        <f>(((J3008/60)/60)/24)+DATE(1970,1,1)+(-5/24)</f>
        <v>41957.548506944448</v>
      </c>
      <c r="L3008" s="11">
        <f>(((I3008/60)/60)/24)+DATE(1970,1,1)+(-5/24)</f>
        <v>41987.548506944448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4"/>
        <v>1.0774999999999999</v>
      </c>
      <c r="R3008" s="6">
        <f t="shared" si="185"/>
        <v>88.865979381443296</v>
      </c>
      <c r="S3008" s="7" t="str">
        <f t="shared" si="186"/>
        <v>theater</v>
      </c>
      <c r="T3008" t="str">
        <f t="shared" si="187"/>
        <v>spaces</v>
      </c>
      <c r="U3008">
        <f>YEAR(Table1[[#This Row],[Date Created Conversion]])</f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1">
        <f>(((J3009/60)/60)/24)+DATE(1970,1,1)+(-5/24)</f>
        <v>42098.007905092592</v>
      </c>
      <c r="L3009" s="11">
        <f>(((I3009/60)/60)/24)+DATE(1970,1,1)+(-5/24)</f>
        <v>42119.007905092592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4"/>
        <v>1.8</v>
      </c>
      <c r="R3009" s="6">
        <f t="shared" si="185"/>
        <v>54</v>
      </c>
      <c r="S3009" s="7" t="str">
        <f t="shared" si="186"/>
        <v>theater</v>
      </c>
      <c r="T3009" t="str">
        <f t="shared" si="187"/>
        <v>spaces</v>
      </c>
      <c r="U3009">
        <f>YEAR(Table1[[#This Row],[Date Created Conversion]])</f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1">
        <f>(((J3010/60)/60)/24)+DATE(1970,1,1)+(-5/24)</f>
        <v>42360.003692129627</v>
      </c>
      <c r="L3010" s="11">
        <f>(((I3010/60)/60)/24)+DATE(1970,1,1)+(-5/24)</f>
        <v>42390.003692129627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184"/>
        <v>1.0116666666666667</v>
      </c>
      <c r="R3010" s="6">
        <f t="shared" si="185"/>
        <v>116.73076923076923</v>
      </c>
      <c r="S3010" s="7" t="str">
        <f t="shared" si="186"/>
        <v>theater</v>
      </c>
      <c r="T3010" t="str">
        <f t="shared" si="187"/>
        <v>spaces</v>
      </c>
      <c r="U3010">
        <f>YEAR(Table1[[#This Row],[Date Created Conversion]])</f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1">
        <f>(((J3011/60)/60)/24)+DATE(1970,1,1)+(-5/24)</f>
        <v>41939.361574074072</v>
      </c>
      <c r="L3011" s="11">
        <f>(((I3011/60)/60)/24)+DATE(1970,1,1)+(-5/24)</f>
        <v>41969.403240740743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188">E3011/D3011</f>
        <v>1.19756</v>
      </c>
      <c r="R3011" s="6">
        <f t="shared" ref="R3011:R3074" si="189">E3011/N3011</f>
        <v>233.8984375</v>
      </c>
      <c r="S3011" s="7" t="str">
        <f t="shared" ref="S3011:S3074" si="190">LEFT(P3011, SEARCH("/",P3011,1)-1)</f>
        <v>theater</v>
      </c>
      <c r="T3011" t="str">
        <f t="shared" ref="T3011:T3074" si="191">RIGHT(P3011,LEN(P3011)-SEARCH("/",P3011,1))</f>
        <v>spaces</v>
      </c>
      <c r="U3011">
        <f>YEAR(Table1[[#This Row],[Date Created Conversion]])</f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1">
        <f>(((J3012/60)/60)/24)+DATE(1970,1,1)+(-5/24)</f>
        <v>41996.624062499999</v>
      </c>
      <c r="L3012" s="11">
        <f>(((I3012/60)/60)/24)+DATE(1970,1,1)+(-5/24)</f>
        <v>42056.624062499999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88"/>
        <v>1.58</v>
      </c>
      <c r="R3012" s="6">
        <f t="shared" si="189"/>
        <v>158</v>
      </c>
      <c r="S3012" s="7" t="str">
        <f t="shared" si="190"/>
        <v>theater</v>
      </c>
      <c r="T3012" t="str">
        <f t="shared" si="191"/>
        <v>spaces</v>
      </c>
      <c r="U3012">
        <f>YEAR(Table1[[#This Row],[Date Created Conversion]])</f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1">
        <f>(((J3013/60)/60)/24)+DATE(1970,1,1)+(-5/24)</f>
        <v>42334.260601851849</v>
      </c>
      <c r="L3013" s="11">
        <f>(((I3013/60)/60)/24)+DATE(1970,1,1)+(-5/24)</f>
        <v>42361.749305555553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88"/>
        <v>1.2366666666666666</v>
      </c>
      <c r="R3013" s="6">
        <f t="shared" si="189"/>
        <v>14.84</v>
      </c>
      <c r="S3013" s="7" t="str">
        <f t="shared" si="190"/>
        <v>theater</v>
      </c>
      <c r="T3013" t="str">
        <f t="shared" si="191"/>
        <v>spaces</v>
      </c>
      <c r="U3013">
        <f>YEAR(Table1[[#This Row],[Date Created Conversion]])</f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1">
        <f>(((J3014/60)/60)/24)+DATE(1970,1,1)+(-5/24)</f>
        <v>42024.494560185187</v>
      </c>
      <c r="L3014" s="11">
        <f>(((I3014/60)/60)/24)+DATE(1970,1,1)+(-5/24)</f>
        <v>42045.494560185187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88"/>
        <v>1.1712499999999999</v>
      </c>
      <c r="R3014" s="6">
        <f t="shared" si="189"/>
        <v>85.181818181818187</v>
      </c>
      <c r="S3014" s="7" t="str">
        <f t="shared" si="190"/>
        <v>theater</v>
      </c>
      <c r="T3014" t="str">
        <f t="shared" si="191"/>
        <v>spaces</v>
      </c>
      <c r="U3014">
        <f>YEAR(Table1[[#This Row],[Date Created Conversion]])</f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1">
        <f>(((J3015/60)/60)/24)+DATE(1970,1,1)+(-5/24)</f>
        <v>42146.627881944441</v>
      </c>
      <c r="L3015" s="11">
        <f>(((I3015/60)/60)/24)+DATE(1970,1,1)+(-5/24)</f>
        <v>42176.627881944441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88"/>
        <v>1.5696000000000001</v>
      </c>
      <c r="R3015" s="6">
        <f t="shared" si="189"/>
        <v>146.69158878504672</v>
      </c>
      <c r="S3015" s="7" t="str">
        <f t="shared" si="190"/>
        <v>theater</v>
      </c>
      <c r="T3015" t="str">
        <f t="shared" si="191"/>
        <v>spaces</v>
      </c>
      <c r="U3015">
        <f>YEAR(Table1[[#This Row],[Date Created Conversion]])</f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1">
        <f>(((J3016/60)/60)/24)+DATE(1970,1,1)+(-5/24)</f>
        <v>41919.915277777778</v>
      </c>
      <c r="L3016" s="11">
        <f>(((I3016/60)/60)/24)+DATE(1970,1,1)+(-5/24)</f>
        <v>41948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88"/>
        <v>1.13104</v>
      </c>
      <c r="R3016" s="6">
        <f t="shared" si="189"/>
        <v>50.764811490125673</v>
      </c>
      <c r="S3016" s="7" t="str">
        <f t="shared" si="190"/>
        <v>theater</v>
      </c>
      <c r="T3016" t="str">
        <f t="shared" si="191"/>
        <v>spaces</v>
      </c>
      <c r="U3016">
        <f>YEAR(Table1[[#This Row],[Date Created Conversion]])</f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1">
        <f>(((J3017/60)/60)/24)+DATE(1970,1,1)+(-5/24)</f>
        <v>41785.518958333334</v>
      </c>
      <c r="L3017" s="11">
        <f>(((I3017/60)/60)/24)+DATE(1970,1,1)+(-5/24)</f>
        <v>41800.958333333328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88"/>
        <v>1.0317647058823529</v>
      </c>
      <c r="R3017" s="6">
        <f t="shared" si="189"/>
        <v>87.7</v>
      </c>
      <c r="S3017" s="7" t="str">
        <f t="shared" si="190"/>
        <v>theater</v>
      </c>
      <c r="T3017" t="str">
        <f t="shared" si="191"/>
        <v>spaces</v>
      </c>
      <c r="U3017">
        <f>YEAR(Table1[[#This Row],[Date Created Conversion]])</f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1">
        <f>(((J3018/60)/60)/24)+DATE(1970,1,1)+(-5/24)</f>
        <v>41778.339722222219</v>
      </c>
      <c r="L3018" s="11">
        <f>(((I3018/60)/60)/24)+DATE(1970,1,1)+(-5/24)</f>
        <v>41838.339722222219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188"/>
        <v>1.0261176470588236</v>
      </c>
      <c r="R3018" s="6">
        <f t="shared" si="189"/>
        <v>242.27777777777777</v>
      </c>
      <c r="S3018" s="7" t="str">
        <f t="shared" si="190"/>
        <v>theater</v>
      </c>
      <c r="T3018" t="str">
        <f t="shared" si="191"/>
        <v>spaces</v>
      </c>
      <c r="U3018">
        <f>YEAR(Table1[[#This Row],[Date Created Conversion]])</f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1">
        <f>(((J3019/60)/60)/24)+DATE(1970,1,1)+(-5/24)</f>
        <v>41841.641701388886</v>
      </c>
      <c r="L3019" s="11">
        <f>(((I3019/60)/60)/24)+DATE(1970,1,1)+(-5/24)</f>
        <v>41871.641701388886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88"/>
        <v>1.0584090909090909</v>
      </c>
      <c r="R3019" s="6">
        <f t="shared" si="189"/>
        <v>146.44654088050314</v>
      </c>
      <c r="S3019" s="7" t="str">
        <f t="shared" si="190"/>
        <v>theater</v>
      </c>
      <c r="T3019" t="str">
        <f t="shared" si="191"/>
        <v>spaces</v>
      </c>
      <c r="U3019">
        <f>YEAR(Table1[[#This Row],[Date Created Conversion]])</f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1">
        <f>(((J3020/60)/60)/24)+DATE(1970,1,1)+(-5/24)</f>
        <v>42163.090000000004</v>
      </c>
      <c r="L3020" s="11">
        <f>(((I3020/60)/60)/24)+DATE(1970,1,1)+(-5/24)</f>
        <v>42205.708333333336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88"/>
        <v>1.0071428571428571</v>
      </c>
      <c r="R3020" s="6">
        <f t="shared" si="189"/>
        <v>103.17073170731707</v>
      </c>
      <c r="S3020" s="7" t="str">
        <f t="shared" si="190"/>
        <v>theater</v>
      </c>
      <c r="T3020" t="str">
        <f t="shared" si="191"/>
        <v>spaces</v>
      </c>
      <c r="U3020">
        <f>YEAR(Table1[[#This Row],[Date Created Conversion]])</f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1">
        <f>(((J3021/60)/60)/24)+DATE(1970,1,1)+(-5/24)</f>
        <v>41758.625231481477</v>
      </c>
      <c r="L3021" s="11">
        <f>(((I3021/60)/60)/24)+DATE(1970,1,1)+(-5/24)</f>
        <v>41785.916666666664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88"/>
        <v>1.2123333333333333</v>
      </c>
      <c r="R3021" s="6">
        <f t="shared" si="189"/>
        <v>80.464601769911511</v>
      </c>
      <c r="S3021" s="7" t="str">
        <f t="shared" si="190"/>
        <v>theater</v>
      </c>
      <c r="T3021" t="str">
        <f t="shared" si="191"/>
        <v>spaces</v>
      </c>
      <c r="U3021">
        <f>YEAR(Table1[[#This Row],[Date Created Conversion]])</f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1">
        <f>(((J3022/60)/60)/24)+DATE(1970,1,1)+(-5/24)</f>
        <v>42170.638113425921</v>
      </c>
      <c r="L3022" s="11">
        <f>(((I3022/60)/60)/24)+DATE(1970,1,1)+(-5/24)</f>
        <v>42230.638113425921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88"/>
        <v>1.0057142857142858</v>
      </c>
      <c r="R3022" s="6">
        <f t="shared" si="189"/>
        <v>234.66666666666666</v>
      </c>
      <c r="S3022" s="7" t="str">
        <f t="shared" si="190"/>
        <v>theater</v>
      </c>
      <c r="T3022" t="str">
        <f t="shared" si="191"/>
        <v>spaces</v>
      </c>
      <c r="U3022">
        <f>YEAR(Table1[[#This Row],[Date Created Conversion]])</f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1">
        <f>(((J3023/60)/60)/24)+DATE(1970,1,1)+(-5/24)</f>
        <v>42660.410520833328</v>
      </c>
      <c r="L3023" s="11">
        <f>(((I3023/60)/60)/24)+DATE(1970,1,1)+(-5/24)</f>
        <v>42696.040972222218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88"/>
        <v>1.1602222222222223</v>
      </c>
      <c r="R3023" s="6">
        <f t="shared" si="189"/>
        <v>50.689320388349515</v>
      </c>
      <c r="S3023" s="7" t="str">
        <f t="shared" si="190"/>
        <v>theater</v>
      </c>
      <c r="T3023" t="str">
        <f t="shared" si="191"/>
        <v>spaces</v>
      </c>
      <c r="U3023">
        <f>YEAR(Table1[[#This Row],[Date Created Conversion]])</f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1">
        <f>(((J3024/60)/60)/24)+DATE(1970,1,1)+(-5/24)</f>
        <v>42564.745474537034</v>
      </c>
      <c r="L3024" s="11">
        <f>(((I3024/60)/60)/24)+DATE(1970,1,1)+(-5/24)</f>
        <v>42609.745474537034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88"/>
        <v>1.0087999999999999</v>
      </c>
      <c r="R3024" s="6">
        <f t="shared" si="189"/>
        <v>162.70967741935485</v>
      </c>
      <c r="S3024" s="7" t="str">
        <f t="shared" si="190"/>
        <v>theater</v>
      </c>
      <c r="T3024" t="str">
        <f t="shared" si="191"/>
        <v>spaces</v>
      </c>
      <c r="U3024">
        <f>YEAR(Table1[[#This Row],[Date Created Conversion]])</f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1">
        <f>(((J3025/60)/60)/24)+DATE(1970,1,1)+(-5/24)</f>
        <v>42121.46743055556</v>
      </c>
      <c r="L3025" s="11">
        <f>(((I3025/60)/60)/24)+DATE(1970,1,1)+(-5/24)</f>
        <v>42166.46743055556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88"/>
        <v>1.03</v>
      </c>
      <c r="R3025" s="6">
        <f t="shared" si="189"/>
        <v>120.16666666666667</v>
      </c>
      <c r="S3025" s="7" t="str">
        <f t="shared" si="190"/>
        <v>theater</v>
      </c>
      <c r="T3025" t="str">
        <f t="shared" si="191"/>
        <v>spaces</v>
      </c>
      <c r="U3025">
        <f>YEAR(Table1[[#This Row],[Date Created Conversion]])</f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1">
        <f>(((J3026/60)/60)/24)+DATE(1970,1,1)+(-5/24)</f>
        <v>41158.785590277774</v>
      </c>
      <c r="L3026" s="11">
        <f>(((I3026/60)/60)/24)+DATE(1970,1,1)+(-5/24)</f>
        <v>41188.785590277774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88"/>
        <v>2.4641999999999999</v>
      </c>
      <c r="R3026" s="6">
        <f t="shared" si="189"/>
        <v>67.697802197802204</v>
      </c>
      <c r="S3026" s="7" t="str">
        <f t="shared" si="190"/>
        <v>theater</v>
      </c>
      <c r="T3026" t="str">
        <f t="shared" si="191"/>
        <v>spaces</v>
      </c>
      <c r="U3026">
        <f>YEAR(Table1[[#This Row],[Date Created Conversion]])</f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1">
        <f>(((J3027/60)/60)/24)+DATE(1970,1,1)+(-5/24)</f>
        <v>41761.301076388889</v>
      </c>
      <c r="L3027" s="11">
        <f>(((I3027/60)/60)/24)+DATE(1970,1,1)+(-5/24)</f>
        <v>41789.458333333328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88"/>
        <v>3.0219999999999998</v>
      </c>
      <c r="R3027" s="6">
        <f t="shared" si="189"/>
        <v>52.103448275862071</v>
      </c>
      <c r="S3027" s="7" t="str">
        <f t="shared" si="190"/>
        <v>theater</v>
      </c>
      <c r="T3027" t="str">
        <f t="shared" si="191"/>
        <v>spaces</v>
      </c>
      <c r="U3027">
        <f>YEAR(Table1[[#This Row],[Date Created Conversion]])</f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1">
        <f>(((J3028/60)/60)/24)+DATE(1970,1,1)+(-5/24)</f>
        <v>42783.251064814809</v>
      </c>
      <c r="L3028" s="11">
        <f>(((I3028/60)/60)/24)+DATE(1970,1,1)+(-5/24)</f>
        <v>42797.251064814809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88"/>
        <v>1.4333333333333333</v>
      </c>
      <c r="R3028" s="6">
        <f t="shared" si="189"/>
        <v>51.6</v>
      </c>
      <c r="S3028" s="7" t="str">
        <f t="shared" si="190"/>
        <v>theater</v>
      </c>
      <c r="T3028" t="str">
        <f t="shared" si="191"/>
        <v>spaces</v>
      </c>
      <c r="U3028">
        <f>YEAR(Table1[[#This Row],[Date Created Conversion]])</f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1">
        <f>(((J3029/60)/60)/24)+DATE(1970,1,1)+(-5/24)</f>
        <v>42053.49596064815</v>
      </c>
      <c r="L3029" s="11">
        <f>(((I3029/60)/60)/24)+DATE(1970,1,1)+(-5/24)</f>
        <v>42083.454293981478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88"/>
        <v>1.3144</v>
      </c>
      <c r="R3029" s="6">
        <f t="shared" si="189"/>
        <v>164.3</v>
      </c>
      <c r="S3029" s="7" t="str">
        <f t="shared" si="190"/>
        <v>theater</v>
      </c>
      <c r="T3029" t="str">
        <f t="shared" si="191"/>
        <v>spaces</v>
      </c>
      <c r="U3029">
        <f>YEAR(Table1[[#This Row],[Date Created Conversion]])</f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1">
        <f>(((J3030/60)/60)/24)+DATE(1970,1,1)+(-5/24)</f>
        <v>42567.055844907409</v>
      </c>
      <c r="L3030" s="11">
        <f>(((I3030/60)/60)/24)+DATE(1970,1,1)+(-5/24)</f>
        <v>42597.055844907409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88"/>
        <v>1.6801999999999999</v>
      </c>
      <c r="R3030" s="6">
        <f t="shared" si="189"/>
        <v>84.858585858585855</v>
      </c>
      <c r="S3030" s="7" t="str">
        <f t="shared" si="190"/>
        <v>theater</v>
      </c>
      <c r="T3030" t="str">
        <f t="shared" si="191"/>
        <v>spaces</v>
      </c>
      <c r="U3030">
        <f>YEAR(Table1[[#This Row],[Date Created Conversion]])</f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1">
        <f>(((J3031/60)/60)/24)+DATE(1970,1,1)+(-5/24)</f>
        <v>41932.500543981478</v>
      </c>
      <c r="L3031" s="11">
        <f>(((I3031/60)/60)/24)+DATE(1970,1,1)+(-5/24)</f>
        <v>41960.982638888883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88"/>
        <v>1.0967666666666667</v>
      </c>
      <c r="R3031" s="6">
        <f t="shared" si="189"/>
        <v>94.548850574712645</v>
      </c>
      <c r="S3031" s="7" t="str">
        <f t="shared" si="190"/>
        <v>theater</v>
      </c>
      <c r="T3031" t="str">
        <f t="shared" si="191"/>
        <v>spaces</v>
      </c>
      <c r="U3031">
        <f>YEAR(Table1[[#This Row],[Date Created Conversion]])</f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1">
        <f>(((J3032/60)/60)/24)+DATE(1970,1,1)+(-5/24)</f>
        <v>42233.5390162037</v>
      </c>
      <c r="L3032" s="11">
        <f>(((I3032/60)/60)/24)+DATE(1970,1,1)+(-5/24)</f>
        <v>42263.5390162037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88"/>
        <v>1.0668571428571429</v>
      </c>
      <c r="R3032" s="6">
        <f t="shared" si="189"/>
        <v>45.536585365853661</v>
      </c>
      <c r="S3032" s="7" t="str">
        <f t="shared" si="190"/>
        <v>theater</v>
      </c>
      <c r="T3032" t="str">
        <f t="shared" si="191"/>
        <v>spaces</v>
      </c>
      <c r="U3032">
        <f>YEAR(Table1[[#This Row],[Date Created Conversion]])</f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1">
        <f>(((J3033/60)/60)/24)+DATE(1970,1,1)+(-5/24)</f>
        <v>42597.674155092587</v>
      </c>
      <c r="L3033" s="11">
        <f>(((I3033/60)/60)/24)+DATE(1970,1,1)+(-5/24)</f>
        <v>42657.674155092587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88"/>
        <v>1</v>
      </c>
      <c r="R3033" s="6">
        <f t="shared" si="189"/>
        <v>51.724137931034484</v>
      </c>
      <c r="S3033" s="7" t="str">
        <f t="shared" si="190"/>
        <v>theater</v>
      </c>
      <c r="T3033" t="str">
        <f t="shared" si="191"/>
        <v>spaces</v>
      </c>
      <c r="U3033">
        <f>YEAR(Table1[[#This Row],[Date Created Conversion]])</f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1">
        <f>(((J3034/60)/60)/24)+DATE(1970,1,1)+(-5/24)</f>
        <v>42227.836331018516</v>
      </c>
      <c r="L3034" s="11">
        <f>(((I3034/60)/60)/24)+DATE(1970,1,1)+(-5/24)</f>
        <v>42257.836331018516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88"/>
        <v>1.272</v>
      </c>
      <c r="R3034" s="6">
        <f t="shared" si="189"/>
        <v>50.88</v>
      </c>
      <c r="S3034" s="7" t="str">
        <f t="shared" si="190"/>
        <v>theater</v>
      </c>
      <c r="T3034" t="str">
        <f t="shared" si="191"/>
        <v>spaces</v>
      </c>
      <c r="U3034">
        <f>YEAR(Table1[[#This Row],[Date Created Conversion]])</f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1">
        <f>(((J3035/60)/60)/24)+DATE(1970,1,1)+(-5/24)</f>
        <v>42569.901909722219</v>
      </c>
      <c r="L3035" s="11">
        <f>(((I3035/60)/60)/24)+DATE(1970,1,1)+(-5/24)</f>
        <v>42599.901909722219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88"/>
        <v>1.4653333333333334</v>
      </c>
      <c r="R3035" s="6">
        <f t="shared" si="189"/>
        <v>191.13043478260869</v>
      </c>
      <c r="S3035" s="7" t="str">
        <f t="shared" si="190"/>
        <v>theater</v>
      </c>
      <c r="T3035" t="str">
        <f t="shared" si="191"/>
        <v>spaces</v>
      </c>
      <c r="U3035">
        <f>YEAR(Table1[[#This Row],[Date Created Conversion]])</f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1">
        <f>(((J3036/60)/60)/24)+DATE(1970,1,1)+(-5/24)</f>
        <v>42644.327025462961</v>
      </c>
      <c r="L3036" s="11">
        <f>(((I3036/60)/60)/24)+DATE(1970,1,1)+(-5/24)</f>
        <v>42674.957638888889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88"/>
        <v>1.1253599999999999</v>
      </c>
      <c r="R3036" s="6">
        <f t="shared" si="189"/>
        <v>89.314285714285717</v>
      </c>
      <c r="S3036" s="7" t="str">
        <f t="shared" si="190"/>
        <v>theater</v>
      </c>
      <c r="T3036" t="str">
        <f t="shared" si="191"/>
        <v>spaces</v>
      </c>
      <c r="U3036">
        <f>YEAR(Table1[[#This Row],[Date Created Conversion]])</f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1">
        <f>(((J3037/60)/60)/24)+DATE(1970,1,1)+(-5/24)</f>
        <v>41368.351956018516</v>
      </c>
      <c r="L3037" s="11">
        <f>(((I3037/60)/60)/24)+DATE(1970,1,1)+(-5/24)</f>
        <v>41398.351956018516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88"/>
        <v>1.0878684000000001</v>
      </c>
      <c r="R3037" s="6">
        <f t="shared" si="189"/>
        <v>88.588631921824103</v>
      </c>
      <c r="S3037" s="7" t="str">
        <f t="shared" si="190"/>
        <v>theater</v>
      </c>
      <c r="T3037" t="str">
        <f t="shared" si="191"/>
        <v>spaces</v>
      </c>
      <c r="U3037">
        <f>YEAR(Table1[[#This Row],[Date Created Conversion]])</f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1">
        <f>(((J3038/60)/60)/24)+DATE(1970,1,1)+(-5/24)</f>
        <v>41466.576898148145</v>
      </c>
      <c r="L3038" s="11">
        <f>(((I3038/60)/60)/24)+DATE(1970,1,1)+(-5/24)</f>
        <v>41502.290972222218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88"/>
        <v>1.26732</v>
      </c>
      <c r="R3038" s="6">
        <f t="shared" si="189"/>
        <v>96.300911854103347</v>
      </c>
      <c r="S3038" s="7" t="str">
        <f t="shared" si="190"/>
        <v>theater</v>
      </c>
      <c r="T3038" t="str">
        <f t="shared" si="191"/>
        <v>spaces</v>
      </c>
      <c r="U3038">
        <f>YEAR(Table1[[#This Row],[Date Created Conversion]])</f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1">
        <f>(((J3039/60)/60)/24)+DATE(1970,1,1)+(-5/24)</f>
        <v>40378.684872685182</v>
      </c>
      <c r="L3039" s="11">
        <f>(((I3039/60)/60)/24)+DATE(1970,1,1)+(-5/24)</f>
        <v>40452.999305555553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88"/>
        <v>2.1320000000000001</v>
      </c>
      <c r="R3039" s="6">
        <f t="shared" si="189"/>
        <v>33.3125</v>
      </c>
      <c r="S3039" s="7" t="str">
        <f t="shared" si="190"/>
        <v>theater</v>
      </c>
      <c r="T3039" t="str">
        <f t="shared" si="191"/>
        <v>spaces</v>
      </c>
      <c r="U3039">
        <f>YEAR(Table1[[#This Row],[Date Created Conversion]])</f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1">
        <f>(((J3040/60)/60)/24)+DATE(1970,1,1)+(-5/24)</f>
        <v>42373.043946759259</v>
      </c>
      <c r="L3040" s="11">
        <f>(((I3040/60)/60)/24)+DATE(1970,1,1)+(-5/24)</f>
        <v>42433.043946759259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88"/>
        <v>1.0049999999999999</v>
      </c>
      <c r="R3040" s="6">
        <f t="shared" si="189"/>
        <v>37.222222222222221</v>
      </c>
      <c r="S3040" s="7" t="str">
        <f t="shared" si="190"/>
        <v>theater</v>
      </c>
      <c r="T3040" t="str">
        <f t="shared" si="191"/>
        <v>spaces</v>
      </c>
      <c r="U3040">
        <f>YEAR(Table1[[#This Row],[Date Created Conversion]])</f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1">
        <f>(((J3041/60)/60)/24)+DATE(1970,1,1)+(-5/24)</f>
        <v>41610.586087962962</v>
      </c>
      <c r="L3041" s="11">
        <f>(((I3041/60)/60)/24)+DATE(1970,1,1)+(-5/24)</f>
        <v>41637.124305555553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88"/>
        <v>1.0871389999999999</v>
      </c>
      <c r="R3041" s="6">
        <f t="shared" si="189"/>
        <v>92.130423728813554</v>
      </c>
      <c r="S3041" s="7" t="str">
        <f t="shared" si="190"/>
        <v>theater</v>
      </c>
      <c r="T3041" t="str">
        <f t="shared" si="191"/>
        <v>spaces</v>
      </c>
      <c r="U3041">
        <f>YEAR(Table1[[#This Row],[Date Created Conversion]])</f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1">
        <f>(((J3042/60)/60)/24)+DATE(1970,1,1)+(-5/24)</f>
        <v>42177.583576388883</v>
      </c>
      <c r="L3042" s="11">
        <f>(((I3042/60)/60)/24)+DATE(1970,1,1)+(-5/24)</f>
        <v>42181.749999999993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88"/>
        <v>1.075</v>
      </c>
      <c r="R3042" s="6">
        <f t="shared" si="189"/>
        <v>76.785714285714292</v>
      </c>
      <c r="S3042" s="7" t="str">
        <f t="shared" si="190"/>
        <v>theater</v>
      </c>
      <c r="T3042" t="str">
        <f t="shared" si="191"/>
        <v>spaces</v>
      </c>
      <c r="U3042">
        <f>YEAR(Table1[[#This Row],[Date Created Conversion]])</f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1">
        <f>(((J3043/60)/60)/24)+DATE(1970,1,1)+(-5/24)</f>
        <v>42359.660277777781</v>
      </c>
      <c r="L3043" s="11">
        <f>(((I3043/60)/60)/24)+DATE(1970,1,1)+(-5/24)</f>
        <v>42389.660277777781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88"/>
        <v>1.1048192771084338</v>
      </c>
      <c r="R3043" s="6">
        <f t="shared" si="189"/>
        <v>96.526315789473685</v>
      </c>
      <c r="S3043" s="7" t="str">
        <f t="shared" si="190"/>
        <v>theater</v>
      </c>
      <c r="T3043" t="str">
        <f t="shared" si="191"/>
        <v>spaces</v>
      </c>
      <c r="U3043">
        <f>YEAR(Table1[[#This Row],[Date Created Conversion]])</f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1">
        <f>(((J3044/60)/60)/24)+DATE(1970,1,1)+(-5/24)</f>
        <v>42253.479710648149</v>
      </c>
      <c r="L3044" s="11">
        <f>(((I3044/60)/60)/24)+DATE(1970,1,1)+(-5/24)</f>
        <v>42283.479710648149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88"/>
        <v>1.28</v>
      </c>
      <c r="R3044" s="6">
        <f t="shared" si="189"/>
        <v>51.891891891891895</v>
      </c>
      <c r="S3044" s="7" t="str">
        <f t="shared" si="190"/>
        <v>theater</v>
      </c>
      <c r="T3044" t="str">
        <f t="shared" si="191"/>
        <v>spaces</v>
      </c>
      <c r="U3044">
        <f>YEAR(Table1[[#This Row],[Date Created Conversion]])</f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1">
        <f>(((J3045/60)/60)/24)+DATE(1970,1,1)+(-5/24)</f>
        <v>42082.862256944441</v>
      </c>
      <c r="L3045" s="11">
        <f>(((I3045/60)/60)/24)+DATE(1970,1,1)+(-5/24)</f>
        <v>42109.909722222219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88"/>
        <v>1.1000666666666667</v>
      </c>
      <c r="R3045" s="6">
        <f t="shared" si="189"/>
        <v>128.9140625</v>
      </c>
      <c r="S3045" s="7" t="str">
        <f t="shared" si="190"/>
        <v>theater</v>
      </c>
      <c r="T3045" t="str">
        <f t="shared" si="191"/>
        <v>spaces</v>
      </c>
      <c r="U3045">
        <f>YEAR(Table1[[#This Row],[Date Created Conversion]])</f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1">
        <f>(((J3046/60)/60)/24)+DATE(1970,1,1)+(-5/24)</f>
        <v>42387.518495370365</v>
      </c>
      <c r="L3046" s="11">
        <f>(((I3046/60)/60)/24)+DATE(1970,1,1)+(-5/24)</f>
        <v>42402.518495370365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88"/>
        <v>1.0934166666666667</v>
      </c>
      <c r="R3046" s="6">
        <f t="shared" si="189"/>
        <v>84.108974358974365</v>
      </c>
      <c r="S3046" s="7" t="str">
        <f t="shared" si="190"/>
        <v>theater</v>
      </c>
      <c r="T3046" t="str">
        <f t="shared" si="191"/>
        <v>spaces</v>
      </c>
      <c r="U3046">
        <f>YEAR(Table1[[#This Row],[Date Created Conversion]])</f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1">
        <f>(((J3047/60)/60)/24)+DATE(1970,1,1)+(-5/24)</f>
        <v>41842.947395833333</v>
      </c>
      <c r="L3047" s="11">
        <f>(((I3047/60)/60)/24)+DATE(1970,1,1)+(-5/24)</f>
        <v>41872.947395833333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88"/>
        <v>1.3270650000000002</v>
      </c>
      <c r="R3047" s="6">
        <f t="shared" si="189"/>
        <v>82.941562500000003</v>
      </c>
      <c r="S3047" s="7" t="str">
        <f t="shared" si="190"/>
        <v>theater</v>
      </c>
      <c r="T3047" t="str">
        <f t="shared" si="191"/>
        <v>spaces</v>
      </c>
      <c r="U3047">
        <f>YEAR(Table1[[#This Row],[Date Created Conversion]])</f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1">
        <f>(((J3048/60)/60)/24)+DATE(1970,1,1)+(-5/24)</f>
        <v>41862.59474537037</v>
      </c>
      <c r="L3048" s="11">
        <f>(((I3048/60)/60)/24)+DATE(1970,1,1)+(-5/24)</f>
        <v>41891.994444444441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88"/>
        <v>1.9084810126582279</v>
      </c>
      <c r="R3048" s="6">
        <f t="shared" si="189"/>
        <v>259.94827586206895</v>
      </c>
      <c r="S3048" s="7" t="str">
        <f t="shared" si="190"/>
        <v>theater</v>
      </c>
      <c r="T3048" t="str">
        <f t="shared" si="191"/>
        <v>spaces</v>
      </c>
      <c r="U3048">
        <f>YEAR(Table1[[#This Row],[Date Created Conversion]])</f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1">
        <f>(((J3049/60)/60)/24)+DATE(1970,1,1)+(-5/24)</f>
        <v>42443.780717592592</v>
      </c>
      <c r="L3049" s="11">
        <f>(((I3049/60)/60)/24)+DATE(1970,1,1)+(-5/24)</f>
        <v>42487.344444444439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88"/>
        <v>1.49</v>
      </c>
      <c r="R3049" s="6">
        <f t="shared" si="189"/>
        <v>37.25</v>
      </c>
      <c r="S3049" s="7" t="str">
        <f t="shared" si="190"/>
        <v>theater</v>
      </c>
      <c r="T3049" t="str">
        <f t="shared" si="191"/>
        <v>spaces</v>
      </c>
      <c r="U3049">
        <f>YEAR(Table1[[#This Row],[Date Created Conversion]])</f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1">
        <f>(((J3050/60)/60)/24)+DATE(1970,1,1)+(-5/24)</f>
        <v>41975.692847222213</v>
      </c>
      <c r="L3050" s="11">
        <f>(((I3050/60)/60)/24)+DATE(1970,1,1)+(-5/24)</f>
        <v>42004.681944444441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88"/>
        <v>1.6639999999999999</v>
      </c>
      <c r="R3050" s="6">
        <f t="shared" si="189"/>
        <v>177.02127659574469</v>
      </c>
      <c r="S3050" s="7" t="str">
        <f t="shared" si="190"/>
        <v>theater</v>
      </c>
      <c r="T3050" t="str">
        <f t="shared" si="191"/>
        <v>spaces</v>
      </c>
      <c r="U3050">
        <f>YEAR(Table1[[#This Row],[Date Created Conversion]])</f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1">
        <f>(((J3051/60)/60)/24)+DATE(1970,1,1)+(-5/24)</f>
        <v>42138.806192129625</v>
      </c>
      <c r="L3051" s="11">
        <f>(((I3051/60)/60)/24)+DATE(1970,1,1)+(-5/24)</f>
        <v>42168.806192129625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88"/>
        <v>1.0666666666666667</v>
      </c>
      <c r="R3051" s="6">
        <f t="shared" si="189"/>
        <v>74.074074074074076</v>
      </c>
      <c r="S3051" s="7" t="str">
        <f t="shared" si="190"/>
        <v>theater</v>
      </c>
      <c r="T3051" t="str">
        <f t="shared" si="191"/>
        <v>spaces</v>
      </c>
      <c r="U3051">
        <f>YEAR(Table1[[#This Row],[Date Created Conversion]])</f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1">
        <f>(((J3052/60)/60)/24)+DATE(1970,1,1)+(-5/24)</f>
        <v>42464.960185185184</v>
      </c>
      <c r="L3052" s="11">
        <f>(((I3052/60)/60)/24)+DATE(1970,1,1)+(-5/24)</f>
        <v>42494.960185185184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88"/>
        <v>1.06</v>
      </c>
      <c r="R3052" s="6">
        <f t="shared" si="189"/>
        <v>70.666666666666671</v>
      </c>
      <c r="S3052" s="7" t="str">
        <f t="shared" si="190"/>
        <v>theater</v>
      </c>
      <c r="T3052" t="str">
        <f t="shared" si="191"/>
        <v>spaces</v>
      </c>
      <c r="U3052">
        <f>YEAR(Table1[[#This Row],[Date Created Conversion]])</f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1">
        <f>(((J3053/60)/60)/24)+DATE(1970,1,1)+(-5/24)</f>
        <v>42744.207696759251</v>
      </c>
      <c r="L3053" s="11">
        <f>(((I3053/60)/60)/24)+DATE(1970,1,1)+(-5/24)</f>
        <v>42774.207696759251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88"/>
        <v>0.23628571428571429</v>
      </c>
      <c r="R3053" s="6">
        <f t="shared" si="189"/>
        <v>23.62857142857143</v>
      </c>
      <c r="S3053" s="7" t="str">
        <f t="shared" si="190"/>
        <v>theater</v>
      </c>
      <c r="T3053" t="str">
        <f t="shared" si="191"/>
        <v>spaces</v>
      </c>
      <c r="U3053">
        <f>YEAR(Table1[[#This Row],[Date Created Conversion]])</f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1">
        <f>(((J3054/60)/60)/24)+DATE(1970,1,1)+(-5/24)</f>
        <v>42122.461736111109</v>
      </c>
      <c r="L3054" s="11">
        <f>(((I3054/60)/60)/24)+DATE(1970,1,1)+(-5/24)</f>
        <v>42152.457638888889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88"/>
        <v>1.5E-3</v>
      </c>
      <c r="R3054" s="6">
        <f t="shared" si="189"/>
        <v>37.5</v>
      </c>
      <c r="S3054" s="7" t="str">
        <f t="shared" si="190"/>
        <v>theater</v>
      </c>
      <c r="T3054" t="str">
        <f t="shared" si="191"/>
        <v>spaces</v>
      </c>
      <c r="U3054">
        <f>YEAR(Table1[[#This Row],[Date Created Conversion]])</f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1">
        <f>(((J3055/60)/60)/24)+DATE(1970,1,1)+(-5/24)</f>
        <v>41862.553391203699</v>
      </c>
      <c r="L3055" s="11">
        <f>(((I3055/60)/60)/24)+DATE(1970,1,1)+(-5/24)</f>
        <v>41913.957638888889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88"/>
        <v>4.0000000000000001E-3</v>
      </c>
      <c r="R3055" s="6">
        <f t="shared" si="189"/>
        <v>13.333333333333334</v>
      </c>
      <c r="S3055" s="7" t="str">
        <f t="shared" si="190"/>
        <v>theater</v>
      </c>
      <c r="T3055" t="str">
        <f t="shared" si="191"/>
        <v>spaces</v>
      </c>
      <c r="U3055">
        <f>YEAR(Table1[[#This Row],[Date Created Conversion]])</f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1">
        <f>(((J3056/60)/60)/24)+DATE(1970,1,1)+(-5/24)</f>
        <v>42027.624467592592</v>
      </c>
      <c r="L3056" s="11">
        <f>(((I3056/60)/60)/24)+DATE(1970,1,1)+(-5/24)</f>
        <v>42064.836111111108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88"/>
        <v>0</v>
      </c>
      <c r="R3056" s="6" t="e">
        <f t="shared" si="189"/>
        <v>#DIV/0!</v>
      </c>
      <c r="S3056" s="7" t="str">
        <f t="shared" si="190"/>
        <v>theater</v>
      </c>
      <c r="T3056" t="str">
        <f t="shared" si="191"/>
        <v>spaces</v>
      </c>
      <c r="U3056">
        <f>YEAR(Table1[[#This Row],[Date Created Conversion]])</f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1">
        <f>(((J3057/60)/60)/24)+DATE(1970,1,1)+(-5/24)</f>
        <v>41953.749884259254</v>
      </c>
      <c r="L3057" s="11">
        <f>(((I3057/60)/60)/24)+DATE(1970,1,1)+(-5/24)</f>
        <v>42013.749884259254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88"/>
        <v>5.0000000000000002E-5</v>
      </c>
      <c r="R3057" s="6">
        <f t="shared" si="189"/>
        <v>1</v>
      </c>
      <c r="S3057" s="7" t="str">
        <f t="shared" si="190"/>
        <v>theater</v>
      </c>
      <c r="T3057" t="str">
        <f t="shared" si="191"/>
        <v>spaces</v>
      </c>
      <c r="U3057">
        <f>YEAR(Table1[[#This Row],[Date Created Conversion]])</f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1">
        <f>(((J3058/60)/60)/24)+DATE(1970,1,1)+(-5/24)</f>
        <v>41851.428055555552</v>
      </c>
      <c r="L3058" s="11">
        <f>(((I3058/60)/60)/24)+DATE(1970,1,1)+(-5/24)</f>
        <v>41911.428055555552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88"/>
        <v>0</v>
      </c>
      <c r="R3058" s="6" t="e">
        <f t="shared" si="189"/>
        <v>#DIV/0!</v>
      </c>
      <c r="S3058" s="7" t="str">
        <f t="shared" si="190"/>
        <v>theater</v>
      </c>
      <c r="T3058" t="str">
        <f t="shared" si="191"/>
        <v>spaces</v>
      </c>
      <c r="U3058">
        <f>YEAR(Table1[[#This Row],[Date Created Conversion]])</f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1">
        <f>(((J3059/60)/60)/24)+DATE(1970,1,1)+(-5/24)</f>
        <v>42433.442256944443</v>
      </c>
      <c r="L3059" s="11">
        <f>(((I3059/60)/60)/24)+DATE(1970,1,1)+(-5/24)</f>
        <v>42463.400590277779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88"/>
        <v>0</v>
      </c>
      <c r="R3059" s="6" t="e">
        <f t="shared" si="189"/>
        <v>#DIV/0!</v>
      </c>
      <c r="S3059" s="7" t="str">
        <f t="shared" si="190"/>
        <v>theater</v>
      </c>
      <c r="T3059" t="str">
        <f t="shared" si="191"/>
        <v>spaces</v>
      </c>
      <c r="U3059">
        <f>YEAR(Table1[[#This Row],[Date Created Conversion]])</f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1">
        <f>(((J3060/60)/60)/24)+DATE(1970,1,1)+(-5/24)</f>
        <v>42460.165972222218</v>
      </c>
      <c r="L3060" s="11">
        <f>(((I3060/60)/60)/24)+DATE(1970,1,1)+(-5/24)</f>
        <v>42510.165972222218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88"/>
        <v>1.6666666666666666E-4</v>
      </c>
      <c r="R3060" s="6">
        <f t="shared" si="189"/>
        <v>1</v>
      </c>
      <c r="S3060" s="7" t="str">
        <f t="shared" si="190"/>
        <v>theater</v>
      </c>
      <c r="T3060" t="str">
        <f t="shared" si="191"/>
        <v>spaces</v>
      </c>
      <c r="U3060">
        <f>YEAR(Table1[[#This Row],[Date Created Conversion]])</f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1">
        <f>(((J3061/60)/60)/24)+DATE(1970,1,1)+(-5/24)</f>
        <v>41829.727384259255</v>
      </c>
      <c r="L3061" s="11">
        <f>(((I3061/60)/60)/24)+DATE(1970,1,1)+(-5/24)</f>
        <v>41859.727384259255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88"/>
        <v>3.0066666666666665E-2</v>
      </c>
      <c r="R3061" s="6">
        <f t="shared" si="189"/>
        <v>41</v>
      </c>
      <c r="S3061" s="7" t="str">
        <f t="shared" si="190"/>
        <v>theater</v>
      </c>
      <c r="T3061" t="str">
        <f t="shared" si="191"/>
        <v>spaces</v>
      </c>
      <c r="U3061">
        <f>YEAR(Table1[[#This Row],[Date Created Conversion]])</f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1">
        <f>(((J3062/60)/60)/24)+DATE(1970,1,1)+(-5/24)</f>
        <v>42245.066365740735</v>
      </c>
      <c r="L3062" s="11">
        <f>(((I3062/60)/60)/24)+DATE(1970,1,1)+(-5/24)</f>
        <v>42275.066365740735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88"/>
        <v>1.5227272727272728E-3</v>
      </c>
      <c r="R3062" s="6">
        <f t="shared" si="189"/>
        <v>55.833333333333336</v>
      </c>
      <c r="S3062" s="7" t="str">
        <f t="shared" si="190"/>
        <v>theater</v>
      </c>
      <c r="T3062" t="str">
        <f t="shared" si="191"/>
        <v>spaces</v>
      </c>
      <c r="U3062">
        <f>YEAR(Table1[[#This Row],[Date Created Conversion]])</f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1">
        <f>(((J3063/60)/60)/24)+DATE(1970,1,1)+(-5/24)</f>
        <v>41834.575787037036</v>
      </c>
      <c r="L3063" s="11">
        <f>(((I3063/60)/60)/24)+DATE(1970,1,1)+(-5/24)</f>
        <v>41864.575787037036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88"/>
        <v>0</v>
      </c>
      <c r="R3063" s="6" t="e">
        <f t="shared" si="189"/>
        <v>#DIV/0!</v>
      </c>
      <c r="S3063" s="7" t="str">
        <f t="shared" si="190"/>
        <v>theater</v>
      </c>
      <c r="T3063" t="str">
        <f t="shared" si="191"/>
        <v>spaces</v>
      </c>
      <c r="U3063">
        <f>YEAR(Table1[[#This Row],[Date Created Conversion]])</f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1">
        <f>(((J3064/60)/60)/24)+DATE(1970,1,1)+(-5/24)</f>
        <v>42248.3274537037</v>
      </c>
      <c r="L3064" s="11">
        <f>(((I3064/60)/60)/24)+DATE(1970,1,1)+(-5/24)</f>
        <v>42277.541666666664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88"/>
        <v>0.66839999999999999</v>
      </c>
      <c r="R3064" s="6">
        <f t="shared" si="189"/>
        <v>99.761194029850742</v>
      </c>
      <c r="S3064" s="7" t="str">
        <f t="shared" si="190"/>
        <v>theater</v>
      </c>
      <c r="T3064" t="str">
        <f t="shared" si="191"/>
        <v>spaces</v>
      </c>
      <c r="U3064">
        <f>YEAR(Table1[[#This Row],[Date Created Conversion]])</f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1">
        <f>(((J3065/60)/60)/24)+DATE(1970,1,1)+(-5/24)</f>
        <v>42630.714560185181</v>
      </c>
      <c r="L3065" s="11">
        <f>(((I3065/60)/60)/24)+DATE(1970,1,1)+(-5/24)</f>
        <v>42665.714560185181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88"/>
        <v>0.19566666666666666</v>
      </c>
      <c r="R3065" s="6">
        <f t="shared" si="189"/>
        <v>25.521739130434781</v>
      </c>
      <c r="S3065" s="7" t="str">
        <f t="shared" si="190"/>
        <v>theater</v>
      </c>
      <c r="T3065" t="str">
        <f t="shared" si="191"/>
        <v>spaces</v>
      </c>
      <c r="U3065">
        <f>YEAR(Table1[[#This Row],[Date Created Conversion]])</f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1">
        <f>(((J3066/60)/60)/24)+DATE(1970,1,1)+(-5/24)</f>
        <v>42298.9218287037</v>
      </c>
      <c r="L3066" s="11">
        <f>(((I3066/60)/60)/24)+DATE(1970,1,1)+(-5/24)</f>
        <v>42330.082638888889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88"/>
        <v>0.11294666666666667</v>
      </c>
      <c r="R3066" s="6">
        <f t="shared" si="189"/>
        <v>117.65277777777777</v>
      </c>
      <c r="S3066" s="7" t="str">
        <f t="shared" si="190"/>
        <v>theater</v>
      </c>
      <c r="T3066" t="str">
        <f t="shared" si="191"/>
        <v>spaces</v>
      </c>
      <c r="U3066">
        <f>YEAR(Table1[[#This Row],[Date Created Conversion]])</f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1">
        <f>(((J3067/60)/60)/24)+DATE(1970,1,1)+(-5/24)</f>
        <v>41824.846898148149</v>
      </c>
      <c r="L3067" s="11">
        <f>(((I3067/60)/60)/24)+DATE(1970,1,1)+(-5/24)</f>
        <v>41849.846898148149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88"/>
        <v>4.0000000000000002E-4</v>
      </c>
      <c r="R3067" s="6">
        <f t="shared" si="189"/>
        <v>5</v>
      </c>
      <c r="S3067" s="7" t="str">
        <f t="shared" si="190"/>
        <v>theater</v>
      </c>
      <c r="T3067" t="str">
        <f t="shared" si="191"/>
        <v>spaces</v>
      </c>
      <c r="U3067">
        <f>YEAR(Table1[[#This Row],[Date Created Conversion]])</f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1">
        <f>(((J3068/60)/60)/24)+DATE(1970,1,1)+(-5/24)</f>
        <v>42531.020104166666</v>
      </c>
      <c r="L3068" s="11">
        <f>(((I3068/60)/60)/24)+DATE(1970,1,1)+(-5/24)</f>
        <v>42561.020104166666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88"/>
        <v>0.11985714285714286</v>
      </c>
      <c r="R3068" s="6">
        <f t="shared" si="189"/>
        <v>2796.6666666666665</v>
      </c>
      <c r="S3068" s="7" t="str">
        <f t="shared" si="190"/>
        <v>theater</v>
      </c>
      <c r="T3068" t="str">
        <f t="shared" si="191"/>
        <v>spaces</v>
      </c>
      <c r="U3068">
        <f>YEAR(Table1[[#This Row],[Date Created Conversion]])</f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1">
        <f>(((J3069/60)/60)/24)+DATE(1970,1,1)+(-5/24)</f>
        <v>42226.730081018519</v>
      </c>
      <c r="L3069" s="11">
        <f>(((I3069/60)/60)/24)+DATE(1970,1,1)+(-5/24)</f>
        <v>42256.730081018519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88"/>
        <v>2.5000000000000001E-2</v>
      </c>
      <c r="R3069" s="6">
        <f t="shared" si="189"/>
        <v>200</v>
      </c>
      <c r="S3069" s="7" t="str">
        <f t="shared" si="190"/>
        <v>theater</v>
      </c>
      <c r="T3069" t="str">
        <f t="shared" si="191"/>
        <v>spaces</v>
      </c>
      <c r="U3069">
        <f>YEAR(Table1[[#This Row],[Date Created Conversion]])</f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1">
        <f>(((J3070/60)/60)/24)+DATE(1970,1,1)+(-5/24)</f>
        <v>42263.483240740738</v>
      </c>
      <c r="L3070" s="11">
        <f>(((I3070/60)/60)/24)+DATE(1970,1,1)+(-5/24)</f>
        <v>42293.483240740738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88"/>
        <v>6.9999999999999999E-4</v>
      </c>
      <c r="R3070" s="6">
        <f t="shared" si="189"/>
        <v>87.5</v>
      </c>
      <c r="S3070" s="7" t="str">
        <f t="shared" si="190"/>
        <v>theater</v>
      </c>
      <c r="T3070" t="str">
        <f t="shared" si="191"/>
        <v>spaces</v>
      </c>
      <c r="U3070">
        <f>YEAR(Table1[[#This Row],[Date Created Conversion]])</f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1">
        <f>(((J3071/60)/60)/24)+DATE(1970,1,1)+(-5/24)</f>
        <v>41957.625393518516</v>
      </c>
      <c r="L3071" s="11">
        <f>(((I3071/60)/60)/24)+DATE(1970,1,1)+(-5/24)</f>
        <v>41987.625393518516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88"/>
        <v>0.14099999999999999</v>
      </c>
      <c r="R3071" s="6">
        <f t="shared" si="189"/>
        <v>20.142857142857142</v>
      </c>
      <c r="S3071" s="7" t="str">
        <f t="shared" si="190"/>
        <v>theater</v>
      </c>
      <c r="T3071" t="str">
        <f t="shared" si="191"/>
        <v>spaces</v>
      </c>
      <c r="U3071">
        <f>YEAR(Table1[[#This Row],[Date Created Conversion]])</f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1">
        <f>(((J3072/60)/60)/24)+DATE(1970,1,1)+(-5/24)</f>
        <v>42690.525104166663</v>
      </c>
      <c r="L3072" s="11">
        <f>(((I3072/60)/60)/24)+DATE(1970,1,1)+(-5/24)</f>
        <v>42711.525104166663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88"/>
        <v>3.3399999999999999E-2</v>
      </c>
      <c r="R3072" s="6">
        <f t="shared" si="189"/>
        <v>20.875</v>
      </c>
      <c r="S3072" s="7" t="str">
        <f t="shared" si="190"/>
        <v>theater</v>
      </c>
      <c r="T3072" t="str">
        <f t="shared" si="191"/>
        <v>spaces</v>
      </c>
      <c r="U3072">
        <f>YEAR(Table1[[#This Row],[Date Created Conversion]])</f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1">
        <f>(((J3073/60)/60)/24)+DATE(1970,1,1)+(-5/24)</f>
        <v>42097.524085648147</v>
      </c>
      <c r="L3073" s="11">
        <f>(((I3073/60)/60)/24)+DATE(1970,1,1)+(-5/24)</f>
        <v>42115.040972222218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88"/>
        <v>0.59775</v>
      </c>
      <c r="R3073" s="6">
        <f t="shared" si="189"/>
        <v>61.307692307692307</v>
      </c>
      <c r="S3073" s="7" t="str">
        <f t="shared" si="190"/>
        <v>theater</v>
      </c>
      <c r="T3073" t="str">
        <f t="shared" si="191"/>
        <v>spaces</v>
      </c>
      <c r="U3073">
        <f>YEAR(Table1[[#This Row],[Date Created Conversion]])</f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1">
        <f>(((J3074/60)/60)/24)+DATE(1970,1,1)+(-5/24)</f>
        <v>42658.482199074067</v>
      </c>
      <c r="L3074" s="11">
        <f>(((I3074/60)/60)/24)+DATE(1970,1,1)+(-5/24)</f>
        <v>42672.865277777775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188"/>
        <v>1.6666666666666666E-4</v>
      </c>
      <c r="R3074" s="6">
        <f t="shared" si="189"/>
        <v>1</v>
      </c>
      <c r="S3074" s="7" t="str">
        <f t="shared" si="190"/>
        <v>theater</v>
      </c>
      <c r="T3074" t="str">
        <f t="shared" si="191"/>
        <v>spaces</v>
      </c>
      <c r="U3074">
        <f>YEAR(Table1[[#This Row],[Date Created Conversion]])</f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1">
        <f>(((J3075/60)/60)/24)+DATE(1970,1,1)+(-5/24)</f>
        <v>42111.475694444445</v>
      </c>
      <c r="L3075" s="11">
        <f>(((I3075/60)/60)/24)+DATE(1970,1,1)+(-5/24)</f>
        <v>42169.59652777778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192">E3075/D3075</f>
        <v>2.3035714285714285E-4</v>
      </c>
      <c r="R3075" s="6">
        <f t="shared" ref="R3075:R3138" si="193">E3075/N3075</f>
        <v>92.142857142857139</v>
      </c>
      <c r="S3075" s="7" t="str">
        <f t="shared" ref="S3075:S3138" si="194">LEFT(P3075, SEARCH("/",P3075,1)-1)</f>
        <v>theater</v>
      </c>
      <c r="T3075" t="str">
        <f t="shared" ref="T3075:T3138" si="195">RIGHT(P3075,LEN(P3075)-SEARCH("/",P3075,1))</f>
        <v>spaces</v>
      </c>
      <c r="U3075">
        <f>YEAR(Table1[[#This Row],[Date Created Conversion]])</f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1">
        <f>(((J3076/60)/60)/24)+DATE(1970,1,1)+(-5/24)</f>
        <v>42409.362951388881</v>
      </c>
      <c r="L3076" s="11">
        <f>(((I3076/60)/60)/24)+DATE(1970,1,1)+(-5/24)</f>
        <v>42439.362951388881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2"/>
        <v>8.8000000000000003E-4</v>
      </c>
      <c r="R3076" s="6">
        <f t="shared" si="193"/>
        <v>7.333333333333333</v>
      </c>
      <c r="S3076" s="7" t="str">
        <f t="shared" si="194"/>
        <v>theater</v>
      </c>
      <c r="T3076" t="str">
        <f t="shared" si="195"/>
        <v>spaces</v>
      </c>
      <c r="U3076">
        <f>YEAR(Table1[[#This Row],[Date Created Conversion]])</f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1">
        <f>(((J3077/60)/60)/24)+DATE(1970,1,1)+(-5/24)</f>
        <v>42550.893981481473</v>
      </c>
      <c r="L3077" s="11">
        <f>(((I3077/60)/60)/24)+DATE(1970,1,1)+(-5/24)</f>
        <v>42600.893981481473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2"/>
        <v>8.6400000000000005E-2</v>
      </c>
      <c r="R3077" s="6">
        <f t="shared" si="193"/>
        <v>64.8</v>
      </c>
      <c r="S3077" s="7" t="str">
        <f t="shared" si="194"/>
        <v>theater</v>
      </c>
      <c r="T3077" t="str">
        <f t="shared" si="195"/>
        <v>spaces</v>
      </c>
      <c r="U3077">
        <f>YEAR(Table1[[#This Row],[Date Created Conversion]])</f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1">
        <f>(((J3078/60)/60)/24)+DATE(1970,1,1)+(-5/24)</f>
        <v>42226.443553240737</v>
      </c>
      <c r="L3078" s="11">
        <f>(((I3078/60)/60)/24)+DATE(1970,1,1)+(-5/24)</f>
        <v>42286.443553240737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2"/>
        <v>0.15060000000000001</v>
      </c>
      <c r="R3078" s="6">
        <f t="shared" si="193"/>
        <v>30.12</v>
      </c>
      <c r="S3078" s="7" t="str">
        <f t="shared" si="194"/>
        <v>theater</v>
      </c>
      <c r="T3078" t="str">
        <f t="shared" si="195"/>
        <v>spaces</v>
      </c>
      <c r="U3078">
        <f>YEAR(Table1[[#This Row],[Date Created Conversion]])</f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1">
        <f>(((J3079/60)/60)/24)+DATE(1970,1,1)+(-5/24)</f>
        <v>42766.74858796296</v>
      </c>
      <c r="L3079" s="11">
        <f>(((I3079/60)/60)/24)+DATE(1970,1,1)+(-5/24)</f>
        <v>42796.74858796296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2"/>
        <v>4.7727272727272731E-3</v>
      </c>
      <c r="R3079" s="6">
        <f t="shared" si="193"/>
        <v>52.5</v>
      </c>
      <c r="S3079" s="7" t="str">
        <f t="shared" si="194"/>
        <v>theater</v>
      </c>
      <c r="T3079" t="str">
        <f t="shared" si="195"/>
        <v>spaces</v>
      </c>
      <c r="U3079">
        <f>YEAR(Table1[[#This Row],[Date Created Conversion]])</f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1">
        <f>(((J3080/60)/60)/24)+DATE(1970,1,1)+(-5/24)</f>
        <v>42030.930497685178</v>
      </c>
      <c r="L3080" s="11">
        <f>(((I3080/60)/60)/24)+DATE(1970,1,1)+(-5/24)</f>
        <v>42060.930497685178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2"/>
        <v>1.1833333333333333E-3</v>
      </c>
      <c r="R3080" s="6">
        <f t="shared" si="193"/>
        <v>23.666666666666668</v>
      </c>
      <c r="S3080" s="7" t="str">
        <f t="shared" si="194"/>
        <v>theater</v>
      </c>
      <c r="T3080" t="str">
        <f t="shared" si="195"/>
        <v>spaces</v>
      </c>
      <c r="U3080">
        <f>YEAR(Table1[[#This Row],[Date Created Conversion]])</f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1">
        <f>(((J3081/60)/60)/24)+DATE(1970,1,1)+(-5/24)</f>
        <v>42055.50503472222</v>
      </c>
      <c r="L3081" s="11">
        <f>(((I3081/60)/60)/24)+DATE(1970,1,1)+(-5/24)</f>
        <v>42085.463368055549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2"/>
        <v>8.4173998587352451E-3</v>
      </c>
      <c r="R3081" s="6">
        <f t="shared" si="193"/>
        <v>415.77777777777777</v>
      </c>
      <c r="S3081" s="7" t="str">
        <f t="shared" si="194"/>
        <v>theater</v>
      </c>
      <c r="T3081" t="str">
        <f t="shared" si="195"/>
        <v>spaces</v>
      </c>
      <c r="U3081">
        <f>YEAR(Table1[[#This Row],[Date Created Conversion]])</f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1">
        <f>(((J3082/60)/60)/24)+DATE(1970,1,1)+(-5/24)</f>
        <v>41939.8199537037</v>
      </c>
      <c r="L3082" s="11">
        <f>(((I3082/60)/60)/24)+DATE(1970,1,1)+(-5/24)</f>
        <v>41999.861620370364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192"/>
        <v>1.8799999999999999E-4</v>
      </c>
      <c r="R3082" s="6">
        <f t="shared" si="193"/>
        <v>53.714285714285715</v>
      </c>
      <c r="S3082" s="7" t="str">
        <f t="shared" si="194"/>
        <v>theater</v>
      </c>
      <c r="T3082" t="str">
        <f t="shared" si="195"/>
        <v>spaces</v>
      </c>
      <c r="U3082">
        <f>YEAR(Table1[[#This Row],[Date Created Conversion]])</f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1">
        <f>(((J3083/60)/60)/24)+DATE(1970,1,1)+(-5/24)</f>
        <v>42236.973275462959</v>
      </c>
      <c r="L3083" s="11">
        <f>(((I3083/60)/60)/24)+DATE(1970,1,1)+(-5/24)</f>
        <v>42266.973275462959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2"/>
        <v>2.1029999999999998E-3</v>
      </c>
      <c r="R3083" s="6">
        <f t="shared" si="193"/>
        <v>420.6</v>
      </c>
      <c r="S3083" s="7" t="str">
        <f t="shared" si="194"/>
        <v>theater</v>
      </c>
      <c r="T3083" t="str">
        <f t="shared" si="195"/>
        <v>spaces</v>
      </c>
      <c r="U3083">
        <f>YEAR(Table1[[#This Row],[Date Created Conversion]])</f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1">
        <f>(((J3084/60)/60)/24)+DATE(1970,1,1)+(-5/24)</f>
        <v>42293.714652777773</v>
      </c>
      <c r="L3084" s="11">
        <f>(((I3084/60)/60)/24)+DATE(1970,1,1)+(-5/24)</f>
        <v>42323.756319444445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2"/>
        <v>0</v>
      </c>
      <c r="R3084" s="6" t="e">
        <f t="shared" si="193"/>
        <v>#DIV/0!</v>
      </c>
      <c r="S3084" s="7" t="str">
        <f t="shared" si="194"/>
        <v>theater</v>
      </c>
      <c r="T3084" t="str">
        <f t="shared" si="195"/>
        <v>spaces</v>
      </c>
      <c r="U3084">
        <f>YEAR(Table1[[#This Row],[Date Created Conversion]])</f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1">
        <f>(((J3085/60)/60)/24)+DATE(1970,1,1)+(-5/24)</f>
        <v>41853.355069444442</v>
      </c>
      <c r="L3085" s="11">
        <f>(((I3085/60)/60)/24)+DATE(1970,1,1)+(-5/24)</f>
        <v>41883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2"/>
        <v>2.8E-3</v>
      </c>
      <c r="R3085" s="6">
        <f t="shared" si="193"/>
        <v>18.666666666666668</v>
      </c>
      <c r="S3085" s="7" t="str">
        <f t="shared" si="194"/>
        <v>theater</v>
      </c>
      <c r="T3085" t="str">
        <f t="shared" si="195"/>
        <v>spaces</v>
      </c>
      <c r="U3085">
        <f>YEAR(Table1[[#This Row],[Date Created Conversion]])</f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1">
        <f>(((J3086/60)/60)/24)+DATE(1970,1,1)+(-5/24)</f>
        <v>42100.515405092585</v>
      </c>
      <c r="L3086" s="11">
        <f>(((I3086/60)/60)/24)+DATE(1970,1,1)+(-5/24)</f>
        <v>42129.574999999997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2"/>
        <v>0.11579206701157921</v>
      </c>
      <c r="R3086" s="6">
        <f t="shared" si="193"/>
        <v>78.333333333333329</v>
      </c>
      <c r="S3086" s="7" t="str">
        <f t="shared" si="194"/>
        <v>theater</v>
      </c>
      <c r="T3086" t="str">
        <f t="shared" si="195"/>
        <v>spaces</v>
      </c>
      <c r="U3086">
        <f>YEAR(Table1[[#This Row],[Date Created Conversion]])</f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1">
        <f>(((J3087/60)/60)/24)+DATE(1970,1,1)+(-5/24)</f>
        <v>42246.675451388881</v>
      </c>
      <c r="L3087" s="11">
        <f>(((I3087/60)/60)/24)+DATE(1970,1,1)+(-5/24)</f>
        <v>42276.675451388881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2"/>
        <v>2.4400000000000002E-2</v>
      </c>
      <c r="R3087" s="6">
        <f t="shared" si="193"/>
        <v>67.777777777777771</v>
      </c>
      <c r="S3087" s="7" t="str">
        <f t="shared" si="194"/>
        <v>theater</v>
      </c>
      <c r="T3087" t="str">
        <f t="shared" si="195"/>
        <v>spaces</v>
      </c>
      <c r="U3087">
        <f>YEAR(Table1[[#This Row],[Date Created Conversion]])</f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1">
        <f>(((J3088/60)/60)/24)+DATE(1970,1,1)+(-5/24)</f>
        <v>42173.462488425925</v>
      </c>
      <c r="L3088" s="11">
        <f>(((I3088/60)/60)/24)+DATE(1970,1,1)+(-5/24)</f>
        <v>42233.462488425925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2"/>
        <v>2.5000000000000001E-3</v>
      </c>
      <c r="R3088" s="6">
        <f t="shared" si="193"/>
        <v>16.666666666666668</v>
      </c>
      <c r="S3088" s="7" t="str">
        <f t="shared" si="194"/>
        <v>theater</v>
      </c>
      <c r="T3088" t="str">
        <f t="shared" si="195"/>
        <v>spaces</v>
      </c>
      <c r="U3088">
        <f>YEAR(Table1[[#This Row],[Date Created Conversion]])</f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1">
        <f>(((J3089/60)/60)/24)+DATE(1970,1,1)+(-5/24)</f>
        <v>42664.942013888889</v>
      </c>
      <c r="L3089" s="11">
        <f>(((I3089/60)/60)/24)+DATE(1970,1,1)+(-5/24)</f>
        <v>42724.983680555553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2"/>
        <v>6.2500000000000003E-3</v>
      </c>
      <c r="R3089" s="6">
        <f t="shared" si="193"/>
        <v>62.5</v>
      </c>
      <c r="S3089" s="7" t="str">
        <f t="shared" si="194"/>
        <v>theater</v>
      </c>
      <c r="T3089" t="str">
        <f t="shared" si="195"/>
        <v>spaces</v>
      </c>
      <c r="U3089">
        <f>YEAR(Table1[[#This Row],[Date Created Conversion]])</f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1">
        <f>(((J3090/60)/60)/24)+DATE(1970,1,1)+(-5/24)</f>
        <v>41981.363969907405</v>
      </c>
      <c r="L3090" s="11">
        <f>(((I3090/60)/60)/24)+DATE(1970,1,1)+(-5/24)</f>
        <v>42012.361805555549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2"/>
        <v>1.9384615384615384E-3</v>
      </c>
      <c r="R3090" s="6">
        <f t="shared" si="193"/>
        <v>42</v>
      </c>
      <c r="S3090" s="7" t="str">
        <f t="shared" si="194"/>
        <v>theater</v>
      </c>
      <c r="T3090" t="str">
        <f t="shared" si="195"/>
        <v>spaces</v>
      </c>
      <c r="U3090">
        <f>YEAR(Table1[[#This Row],[Date Created Conversion]])</f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1">
        <f>(((J3091/60)/60)/24)+DATE(1970,1,1)+(-5/24)</f>
        <v>42528.334293981483</v>
      </c>
      <c r="L3091" s="11">
        <f>(((I3091/60)/60)/24)+DATE(1970,1,1)+(-5/24)</f>
        <v>42559.874305555553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2"/>
        <v>0.23416000000000001</v>
      </c>
      <c r="R3091" s="6">
        <f t="shared" si="193"/>
        <v>130.0888888888889</v>
      </c>
      <c r="S3091" s="7" t="str">
        <f t="shared" si="194"/>
        <v>theater</v>
      </c>
      <c r="T3091" t="str">
        <f t="shared" si="195"/>
        <v>spaces</v>
      </c>
      <c r="U3091">
        <f>YEAR(Table1[[#This Row],[Date Created Conversion]])</f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1">
        <f>(((J3092/60)/60)/24)+DATE(1970,1,1)+(-5/24)</f>
        <v>42065.610474537032</v>
      </c>
      <c r="L3092" s="11">
        <f>(((I3092/60)/60)/24)+DATE(1970,1,1)+(-5/24)</f>
        <v>42125.568807870368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2"/>
        <v>5.080888888888889E-2</v>
      </c>
      <c r="R3092" s="6">
        <f t="shared" si="193"/>
        <v>1270.2222222222222</v>
      </c>
      <c r="S3092" s="7" t="str">
        <f t="shared" si="194"/>
        <v>theater</v>
      </c>
      <c r="T3092" t="str">
        <f t="shared" si="195"/>
        <v>spaces</v>
      </c>
      <c r="U3092">
        <f>YEAR(Table1[[#This Row],[Date Created Conversion]])</f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1">
        <f>(((J3093/60)/60)/24)+DATE(1970,1,1)+(-5/24)</f>
        <v>42566.740081018514</v>
      </c>
      <c r="L3093" s="11">
        <f>(((I3093/60)/60)/24)+DATE(1970,1,1)+(-5/24)</f>
        <v>42596.740081018514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2"/>
        <v>0.15920000000000001</v>
      </c>
      <c r="R3093" s="6">
        <f t="shared" si="193"/>
        <v>88.444444444444443</v>
      </c>
      <c r="S3093" s="7" t="str">
        <f t="shared" si="194"/>
        <v>theater</v>
      </c>
      <c r="T3093" t="str">
        <f t="shared" si="195"/>
        <v>spaces</v>
      </c>
      <c r="U3093">
        <f>YEAR(Table1[[#This Row],[Date Created Conversion]])</f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1">
        <f>(((J3094/60)/60)/24)+DATE(1970,1,1)+(-5/24)</f>
        <v>42255.41101851852</v>
      </c>
      <c r="L3094" s="11">
        <f>(((I3094/60)/60)/24)+DATE(1970,1,1)+(-5/24)</f>
        <v>42292.708333333336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2"/>
        <v>1.1831900000000001E-2</v>
      </c>
      <c r="R3094" s="6">
        <f t="shared" si="193"/>
        <v>56.342380952380957</v>
      </c>
      <c r="S3094" s="7" t="str">
        <f t="shared" si="194"/>
        <v>theater</v>
      </c>
      <c r="T3094" t="str">
        <f t="shared" si="195"/>
        <v>spaces</v>
      </c>
      <c r="U3094">
        <f>YEAR(Table1[[#This Row],[Date Created Conversion]])</f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1">
        <f>(((J3095/60)/60)/24)+DATE(1970,1,1)+(-5/24)</f>
        <v>41760.700706018513</v>
      </c>
      <c r="L3095" s="11">
        <f>(((I3095/60)/60)/24)+DATE(1970,1,1)+(-5/24)</f>
        <v>41790.957638888889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2"/>
        <v>0.22750000000000001</v>
      </c>
      <c r="R3095" s="6">
        <f t="shared" si="193"/>
        <v>53.529411764705884</v>
      </c>
      <c r="S3095" s="7" t="str">
        <f t="shared" si="194"/>
        <v>theater</v>
      </c>
      <c r="T3095" t="str">
        <f t="shared" si="195"/>
        <v>spaces</v>
      </c>
      <c r="U3095">
        <f>YEAR(Table1[[#This Row],[Date Created Conversion]])</f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1">
        <f>(((J3096/60)/60)/24)+DATE(1970,1,1)+(-5/24)</f>
        <v>42207.587453703702</v>
      </c>
      <c r="L3096" s="11">
        <f>(((I3096/60)/60)/24)+DATE(1970,1,1)+(-5/24)</f>
        <v>42267.587453703702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2"/>
        <v>2.5000000000000001E-4</v>
      </c>
      <c r="R3096" s="6">
        <f t="shared" si="193"/>
        <v>25</v>
      </c>
      <c r="S3096" s="7" t="str">
        <f t="shared" si="194"/>
        <v>theater</v>
      </c>
      <c r="T3096" t="str">
        <f t="shared" si="195"/>
        <v>spaces</v>
      </c>
      <c r="U3096">
        <f>YEAR(Table1[[#This Row],[Date Created Conversion]])</f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1">
        <f>(((J3097/60)/60)/24)+DATE(1970,1,1)+(-5/24)</f>
        <v>42522.81689814815</v>
      </c>
      <c r="L3097" s="11">
        <f>(((I3097/60)/60)/24)+DATE(1970,1,1)+(-5/24)</f>
        <v>42582.81689814815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2"/>
        <v>3.351206434316354E-3</v>
      </c>
      <c r="R3097" s="6">
        <f t="shared" si="193"/>
        <v>50</v>
      </c>
      <c r="S3097" s="7" t="str">
        <f t="shared" si="194"/>
        <v>theater</v>
      </c>
      <c r="T3097" t="str">
        <f t="shared" si="195"/>
        <v>spaces</v>
      </c>
      <c r="U3097">
        <f>YEAR(Table1[[#This Row],[Date Created Conversion]])</f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1">
        <f>(((J3098/60)/60)/24)+DATE(1970,1,1)+(-5/24)</f>
        <v>42114.617199074077</v>
      </c>
      <c r="L3098" s="11">
        <f>(((I3098/60)/60)/24)+DATE(1970,1,1)+(-5/24)</f>
        <v>42144.617199074077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2"/>
        <v>3.9750000000000001E-2</v>
      </c>
      <c r="R3098" s="6">
        <f t="shared" si="193"/>
        <v>56.785714285714285</v>
      </c>
      <c r="S3098" s="7" t="str">
        <f t="shared" si="194"/>
        <v>theater</v>
      </c>
      <c r="T3098" t="str">
        <f t="shared" si="195"/>
        <v>spaces</v>
      </c>
      <c r="U3098">
        <f>YEAR(Table1[[#This Row],[Date Created Conversion]])</f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1">
        <f>(((J3099/60)/60)/24)+DATE(1970,1,1)+(-5/24)</f>
        <v>42629.29515046296</v>
      </c>
      <c r="L3099" s="11">
        <f>(((I3099/60)/60)/24)+DATE(1970,1,1)+(-5/24)</f>
        <v>42650.374999999993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2"/>
        <v>0.17150000000000001</v>
      </c>
      <c r="R3099" s="6">
        <f t="shared" si="193"/>
        <v>40.833333333333336</v>
      </c>
      <c r="S3099" s="7" t="str">
        <f t="shared" si="194"/>
        <v>theater</v>
      </c>
      <c r="T3099" t="str">
        <f t="shared" si="195"/>
        <v>spaces</v>
      </c>
      <c r="U3099">
        <f>YEAR(Table1[[#This Row],[Date Created Conversion]])</f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1">
        <f>(((J3100/60)/60)/24)+DATE(1970,1,1)+(-5/24)</f>
        <v>42359.58390046296</v>
      </c>
      <c r="L3100" s="11">
        <f>(((I3100/60)/60)/24)+DATE(1970,1,1)+(-5/24)</f>
        <v>42407.803472222215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2"/>
        <v>3.608004104669061E-2</v>
      </c>
      <c r="R3100" s="6">
        <f t="shared" si="193"/>
        <v>65.111111111111114</v>
      </c>
      <c r="S3100" s="7" t="str">
        <f t="shared" si="194"/>
        <v>theater</v>
      </c>
      <c r="T3100" t="str">
        <f t="shared" si="195"/>
        <v>spaces</v>
      </c>
      <c r="U3100">
        <f>YEAR(Table1[[#This Row],[Date Created Conversion]])</f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1">
        <f>(((J3101/60)/60)/24)+DATE(1970,1,1)+(-5/24)</f>
        <v>42381.981377314813</v>
      </c>
      <c r="L3101" s="11">
        <f>(((I3101/60)/60)/24)+DATE(1970,1,1)+(-5/24)</f>
        <v>42411.981377314813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2"/>
        <v>0.13900000000000001</v>
      </c>
      <c r="R3101" s="6">
        <f t="shared" si="193"/>
        <v>55.6</v>
      </c>
      <c r="S3101" s="7" t="str">
        <f t="shared" si="194"/>
        <v>theater</v>
      </c>
      <c r="T3101" t="str">
        <f t="shared" si="195"/>
        <v>spaces</v>
      </c>
      <c r="U3101">
        <f>YEAR(Table1[[#This Row],[Date Created Conversion]])</f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1">
        <f>(((J3102/60)/60)/24)+DATE(1970,1,1)+(-5/24)</f>
        <v>41902.4140625</v>
      </c>
      <c r="L3102" s="11">
        <f>(((I3102/60)/60)/24)+DATE(1970,1,1)+(-5/24)</f>
        <v>41932.4140625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2"/>
        <v>0.15225</v>
      </c>
      <c r="R3102" s="6">
        <f t="shared" si="193"/>
        <v>140.53846153846155</v>
      </c>
      <c r="S3102" s="7" t="str">
        <f t="shared" si="194"/>
        <v>theater</v>
      </c>
      <c r="T3102" t="str">
        <f t="shared" si="195"/>
        <v>spaces</v>
      </c>
      <c r="U3102">
        <f>YEAR(Table1[[#This Row],[Date Created Conversion]])</f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1">
        <f>(((J3103/60)/60)/24)+DATE(1970,1,1)+(-5/24)</f>
        <v>42171.175196759257</v>
      </c>
      <c r="L3103" s="11">
        <f>(((I3103/60)/60)/24)+DATE(1970,1,1)+(-5/24)</f>
        <v>42201.12222222222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2"/>
        <v>0.12</v>
      </c>
      <c r="R3103" s="6">
        <f t="shared" si="193"/>
        <v>25</v>
      </c>
      <c r="S3103" s="7" t="str">
        <f t="shared" si="194"/>
        <v>theater</v>
      </c>
      <c r="T3103" t="str">
        <f t="shared" si="195"/>
        <v>spaces</v>
      </c>
      <c r="U3103">
        <f>YEAR(Table1[[#This Row],[Date Created Conversion]])</f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1">
        <f>(((J3104/60)/60)/24)+DATE(1970,1,1)+(-5/24)</f>
        <v>42555.132152777776</v>
      </c>
      <c r="L3104" s="11">
        <f>(((I3104/60)/60)/24)+DATE(1970,1,1)+(-5/24)</f>
        <v>42605.132152777776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2"/>
        <v>0.391125</v>
      </c>
      <c r="R3104" s="6">
        <f t="shared" si="193"/>
        <v>69.533333333333331</v>
      </c>
      <c r="S3104" s="7" t="str">
        <f t="shared" si="194"/>
        <v>theater</v>
      </c>
      <c r="T3104" t="str">
        <f t="shared" si="195"/>
        <v>spaces</v>
      </c>
      <c r="U3104">
        <f>YEAR(Table1[[#This Row],[Date Created Conversion]])</f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1">
        <f>(((J3105/60)/60)/24)+DATE(1970,1,1)+(-5/24)</f>
        <v>42106.94798611111</v>
      </c>
      <c r="L3105" s="11">
        <f>(((I3105/60)/60)/24)+DATE(1970,1,1)+(-5/24)</f>
        <v>42166.94798611111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2"/>
        <v>2.6829268292682929E-3</v>
      </c>
      <c r="R3105" s="6">
        <f t="shared" si="193"/>
        <v>5.5</v>
      </c>
      <c r="S3105" s="7" t="str">
        <f t="shared" si="194"/>
        <v>theater</v>
      </c>
      <c r="T3105" t="str">
        <f t="shared" si="195"/>
        <v>spaces</v>
      </c>
      <c r="U3105">
        <f>YEAR(Table1[[#This Row],[Date Created Conversion]])</f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1">
        <f>(((J3106/60)/60)/24)+DATE(1970,1,1)+(-5/24)</f>
        <v>42006.70035879629</v>
      </c>
      <c r="L3106" s="11">
        <f>(((I3106/60)/60)/24)+DATE(1970,1,1)+(-5/24)</f>
        <v>42037.874999999993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2"/>
        <v>0.29625000000000001</v>
      </c>
      <c r="R3106" s="6">
        <f t="shared" si="193"/>
        <v>237</v>
      </c>
      <c r="S3106" s="7" t="str">
        <f t="shared" si="194"/>
        <v>theater</v>
      </c>
      <c r="T3106" t="str">
        <f t="shared" si="195"/>
        <v>spaces</v>
      </c>
      <c r="U3106">
        <f>YEAR(Table1[[#This Row],[Date Created Conversion]])</f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1">
        <f>(((J3107/60)/60)/24)+DATE(1970,1,1)+(-5/24)</f>
        <v>41876.510601851849</v>
      </c>
      <c r="L3107" s="11">
        <f>(((I3107/60)/60)/24)+DATE(1970,1,1)+(-5/24)</f>
        <v>41931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2"/>
        <v>0.4236099230111206</v>
      </c>
      <c r="R3107" s="6">
        <f t="shared" si="193"/>
        <v>79.870967741935488</v>
      </c>
      <c r="S3107" s="7" t="str">
        <f t="shared" si="194"/>
        <v>theater</v>
      </c>
      <c r="T3107" t="str">
        <f t="shared" si="195"/>
        <v>spaces</v>
      </c>
      <c r="U3107">
        <f>YEAR(Table1[[#This Row],[Date Created Conversion]])</f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1">
        <f>(((J3108/60)/60)/24)+DATE(1970,1,1)+(-5/24)</f>
        <v>42241.22078703704</v>
      </c>
      <c r="L3108" s="11">
        <f>(((I3108/60)/60)/24)+DATE(1970,1,1)+(-5/24)</f>
        <v>42263.708333333336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2"/>
        <v>4.1000000000000002E-2</v>
      </c>
      <c r="R3108" s="6">
        <f t="shared" si="193"/>
        <v>10.25</v>
      </c>
      <c r="S3108" s="7" t="str">
        <f t="shared" si="194"/>
        <v>theater</v>
      </c>
      <c r="T3108" t="str">
        <f t="shared" si="195"/>
        <v>spaces</v>
      </c>
      <c r="U3108">
        <f>YEAR(Table1[[#This Row],[Date Created Conversion]])</f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1">
        <f>(((J3109/60)/60)/24)+DATE(1970,1,1)+(-5/24)</f>
        <v>42128.605914351843</v>
      </c>
      <c r="L3109" s="11">
        <f>(((I3109/60)/60)/24)+DATE(1970,1,1)+(-5/24)</f>
        <v>42135.605914351843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2"/>
        <v>0.197625</v>
      </c>
      <c r="R3109" s="6">
        <f t="shared" si="193"/>
        <v>272.58620689655174</v>
      </c>
      <c r="S3109" s="7" t="str">
        <f t="shared" si="194"/>
        <v>theater</v>
      </c>
      <c r="T3109" t="str">
        <f t="shared" si="195"/>
        <v>spaces</v>
      </c>
      <c r="U3109">
        <f>YEAR(Table1[[#This Row],[Date Created Conversion]])</f>
        <v>2015</v>
      </c>
    </row>
    <row r="3110" spans="1:21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1">
        <f>(((J3110/60)/60)/24)+DATE(1970,1,1)+(-5/24)</f>
        <v>42062.47215277778</v>
      </c>
      <c r="L3110" s="11">
        <f>(((I3110/60)/60)/24)+DATE(1970,1,1)+(-5/24)</f>
        <v>42122.430486111109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2"/>
        <v>5.1999999999999995E-4</v>
      </c>
      <c r="R3110" s="6">
        <f t="shared" si="193"/>
        <v>13</v>
      </c>
      <c r="S3110" s="7" t="str">
        <f t="shared" si="194"/>
        <v>theater</v>
      </c>
      <c r="T3110" t="str">
        <f t="shared" si="195"/>
        <v>spaces</v>
      </c>
      <c r="U3110">
        <f>YEAR(Table1[[#This Row],[Date Created Conversion]])</f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1">
        <f>(((J3111/60)/60)/24)+DATE(1970,1,1)+(-5/24)</f>
        <v>41843.916782407403</v>
      </c>
      <c r="L3111" s="11">
        <f>(((I3111/60)/60)/24)+DATE(1970,1,1)+(-5/24)</f>
        <v>41878.916782407403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2"/>
        <v>0.25030188679245285</v>
      </c>
      <c r="R3111" s="6">
        <f t="shared" si="193"/>
        <v>58.184210526315788</v>
      </c>
      <c r="S3111" s="7" t="str">
        <f t="shared" si="194"/>
        <v>theater</v>
      </c>
      <c r="T3111" t="str">
        <f t="shared" si="195"/>
        <v>spaces</v>
      </c>
      <c r="U3111">
        <f>YEAR(Table1[[#This Row],[Date Created Conversion]])</f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1">
        <f>(((J3112/60)/60)/24)+DATE(1970,1,1)+(-5/24)</f>
        <v>42744.823136574072</v>
      </c>
      <c r="L3112" s="11">
        <f>(((I3112/60)/60)/24)+DATE(1970,1,1)+(-5/24)</f>
        <v>42784.823136574072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2"/>
        <v>4.0000000000000002E-4</v>
      </c>
      <c r="R3112" s="6">
        <f t="shared" si="193"/>
        <v>10</v>
      </c>
      <c r="S3112" s="7" t="str">
        <f t="shared" si="194"/>
        <v>theater</v>
      </c>
      <c r="T3112" t="str">
        <f t="shared" si="195"/>
        <v>spaces</v>
      </c>
      <c r="U3112">
        <f>YEAR(Table1[[#This Row],[Date Created Conversion]])</f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1">
        <f>(((J3113/60)/60)/24)+DATE(1970,1,1)+(-5/24)</f>
        <v>41885.38680555555</v>
      </c>
      <c r="L3113" s="11">
        <f>(((I3113/60)/60)/24)+DATE(1970,1,1)+(-5/24)</f>
        <v>41916.38680555555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2"/>
        <v>0.26640000000000003</v>
      </c>
      <c r="R3113" s="6">
        <f t="shared" si="193"/>
        <v>70.10526315789474</v>
      </c>
      <c r="S3113" s="7" t="str">
        <f t="shared" si="194"/>
        <v>theater</v>
      </c>
      <c r="T3113" t="str">
        <f t="shared" si="195"/>
        <v>spaces</v>
      </c>
      <c r="U3113">
        <f>YEAR(Table1[[#This Row],[Date Created Conversion]])</f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1">
        <f>(((J3114/60)/60)/24)+DATE(1970,1,1)+(-5/24)</f>
        <v>42614.913587962961</v>
      </c>
      <c r="L3114" s="11">
        <f>(((I3114/60)/60)/24)+DATE(1970,1,1)+(-5/24)</f>
        <v>42674.913587962961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2"/>
        <v>4.7363636363636365E-2</v>
      </c>
      <c r="R3114" s="6">
        <f t="shared" si="193"/>
        <v>57.888888888888886</v>
      </c>
      <c r="S3114" s="7" t="str">
        <f t="shared" si="194"/>
        <v>theater</v>
      </c>
      <c r="T3114" t="str">
        <f t="shared" si="195"/>
        <v>spaces</v>
      </c>
      <c r="U3114">
        <f>YEAR(Table1[[#This Row],[Date Created Conversion]])</f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1">
        <f>(((J3115/60)/60)/24)+DATE(1970,1,1)+(-5/24)</f>
        <v>42081.522939814815</v>
      </c>
      <c r="L3115" s="11">
        <f>(((I3115/60)/60)/24)+DATE(1970,1,1)+(-5/24)</f>
        <v>42111.522939814815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2"/>
        <v>4.2435339894712751E-2</v>
      </c>
      <c r="R3115" s="6">
        <f t="shared" si="193"/>
        <v>125.27027027027027</v>
      </c>
      <c r="S3115" s="7" t="str">
        <f t="shared" si="194"/>
        <v>theater</v>
      </c>
      <c r="T3115" t="str">
        <f t="shared" si="195"/>
        <v>spaces</v>
      </c>
      <c r="U3115">
        <f>YEAR(Table1[[#This Row],[Date Created Conversion]])</f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1">
        <f>(((J3116/60)/60)/24)+DATE(1970,1,1)+(-5/24)</f>
        <v>41843.42418981481</v>
      </c>
      <c r="L3116" s="11">
        <f>(((I3116/60)/60)/24)+DATE(1970,1,1)+(-5/24)</f>
        <v>41903.42418981481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2"/>
        <v>0</v>
      </c>
      <c r="R3116" s="6" t="e">
        <f t="shared" si="193"/>
        <v>#DIV/0!</v>
      </c>
      <c r="S3116" s="7" t="str">
        <f t="shared" si="194"/>
        <v>theater</v>
      </c>
      <c r="T3116" t="str">
        <f t="shared" si="195"/>
        <v>spaces</v>
      </c>
      <c r="U3116">
        <f>YEAR(Table1[[#This Row],[Date Created Conversion]])</f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1">
        <f>(((J3117/60)/60)/24)+DATE(1970,1,1)+(-5/24)</f>
        <v>42496.238738425927</v>
      </c>
      <c r="L3117" s="11">
        <f>(((I3117/60)/60)/24)+DATE(1970,1,1)+(-5/24)</f>
        <v>42526.238738425927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2"/>
        <v>0.03</v>
      </c>
      <c r="R3117" s="6">
        <f t="shared" si="193"/>
        <v>300</v>
      </c>
      <c r="S3117" s="7" t="str">
        <f t="shared" si="194"/>
        <v>theater</v>
      </c>
      <c r="T3117" t="str">
        <f t="shared" si="195"/>
        <v>spaces</v>
      </c>
      <c r="U3117">
        <f>YEAR(Table1[[#This Row],[Date Created Conversion]])</f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1">
        <f>(((J3118/60)/60)/24)+DATE(1970,1,1)+(-5/24)</f>
        <v>42081.30700231481</v>
      </c>
      <c r="L3118" s="11">
        <f>(((I3118/60)/60)/24)+DATE(1970,1,1)+(-5/24)</f>
        <v>42095.30700231481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2"/>
        <v>0.57333333333333336</v>
      </c>
      <c r="R3118" s="6">
        <f t="shared" si="193"/>
        <v>43</v>
      </c>
      <c r="S3118" s="7" t="str">
        <f t="shared" si="194"/>
        <v>theater</v>
      </c>
      <c r="T3118" t="str">
        <f t="shared" si="195"/>
        <v>spaces</v>
      </c>
      <c r="U3118">
        <f>YEAR(Table1[[#This Row],[Date Created Conversion]])</f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1">
        <f>(((J3119/60)/60)/24)+DATE(1970,1,1)+(-5/24)</f>
        <v>42509.166203703695</v>
      </c>
      <c r="L3119" s="11">
        <f>(((I3119/60)/60)/24)+DATE(1970,1,1)+(-5/24)</f>
        <v>42517.341666666667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2"/>
        <v>1E-3</v>
      </c>
      <c r="R3119" s="6">
        <f t="shared" si="193"/>
        <v>1</v>
      </c>
      <c r="S3119" s="7" t="str">
        <f t="shared" si="194"/>
        <v>theater</v>
      </c>
      <c r="T3119" t="str">
        <f t="shared" si="195"/>
        <v>spaces</v>
      </c>
      <c r="U3119">
        <f>YEAR(Table1[[#This Row],[Date Created Conversion]])</f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1">
        <f>(((J3120/60)/60)/24)+DATE(1970,1,1)+(-5/24)</f>
        <v>42534.441238425927</v>
      </c>
      <c r="L3120" s="11">
        <f>(((I3120/60)/60)/24)+DATE(1970,1,1)+(-5/24)</f>
        <v>42553.441238425927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2"/>
        <v>3.0999999999999999E-3</v>
      </c>
      <c r="R3120" s="6">
        <f t="shared" si="193"/>
        <v>775</v>
      </c>
      <c r="S3120" s="7" t="str">
        <f t="shared" si="194"/>
        <v>theater</v>
      </c>
      <c r="T3120" t="str">
        <f t="shared" si="195"/>
        <v>spaces</v>
      </c>
      <c r="U3120">
        <f>YEAR(Table1[[#This Row],[Date Created Conversion]])</f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1">
        <f>(((J3121/60)/60)/24)+DATE(1970,1,1)+(-5/24)</f>
        <v>42059.837175925924</v>
      </c>
      <c r="L3121" s="11">
        <f>(((I3121/60)/60)/24)+DATE(1970,1,1)+(-5/24)</f>
        <v>42089.795509259253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2"/>
        <v>5.0000000000000001E-4</v>
      </c>
      <c r="R3121" s="6">
        <f t="shared" si="193"/>
        <v>5</v>
      </c>
      <c r="S3121" s="7" t="str">
        <f t="shared" si="194"/>
        <v>theater</v>
      </c>
      <c r="T3121" t="str">
        <f t="shared" si="195"/>
        <v>spaces</v>
      </c>
      <c r="U3121">
        <f>YEAR(Table1[[#This Row],[Date Created Conversion]])</f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1">
        <f>(((J3122/60)/60)/24)+DATE(1970,1,1)+(-5/24)</f>
        <v>42435.733749999999</v>
      </c>
      <c r="L3122" s="11">
        <f>(((I3122/60)/60)/24)+DATE(1970,1,1)+(-5/24)</f>
        <v>42495.692083333335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2"/>
        <v>9.8461538461538464E-5</v>
      </c>
      <c r="R3122" s="6">
        <f t="shared" si="193"/>
        <v>12.8</v>
      </c>
      <c r="S3122" s="7" t="str">
        <f t="shared" si="194"/>
        <v>theater</v>
      </c>
      <c r="T3122" t="str">
        <f t="shared" si="195"/>
        <v>spaces</v>
      </c>
      <c r="U3122">
        <f>YEAR(Table1[[#This Row],[Date Created Conversion]])</f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1">
        <f>(((J3123/60)/60)/24)+DATE(1970,1,1)+(-5/24)</f>
        <v>41848.471469907403</v>
      </c>
      <c r="L3123" s="11">
        <f>(((I3123/60)/60)/24)+DATE(1970,1,1)+(-5/24)</f>
        <v>41908.471469907403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2"/>
        <v>6.6666666666666671E-3</v>
      </c>
      <c r="R3123" s="6">
        <f t="shared" si="193"/>
        <v>10</v>
      </c>
      <c r="S3123" s="7" t="str">
        <f t="shared" si="194"/>
        <v>theater</v>
      </c>
      <c r="T3123" t="str">
        <f t="shared" si="195"/>
        <v>spaces</v>
      </c>
      <c r="U3123">
        <f>YEAR(Table1[[#This Row],[Date Created Conversion]])</f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1">
        <f>(((J3124/60)/60)/24)+DATE(1970,1,1)+(-5/24)</f>
        <v>42678.723749999997</v>
      </c>
      <c r="L3124" s="11">
        <f>(((I3124/60)/60)/24)+DATE(1970,1,1)+(-5/24)</f>
        <v>42683.765416666669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2"/>
        <v>0.58291457286432158</v>
      </c>
      <c r="R3124" s="6">
        <f t="shared" si="193"/>
        <v>58</v>
      </c>
      <c r="S3124" s="7" t="str">
        <f t="shared" si="194"/>
        <v>theater</v>
      </c>
      <c r="T3124" t="str">
        <f t="shared" si="195"/>
        <v>spaces</v>
      </c>
      <c r="U3124">
        <f>YEAR(Table1[[#This Row],[Date Created Conversion]])</f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1">
        <f>(((J3125/60)/60)/24)+DATE(1970,1,1)+(-5/24)</f>
        <v>42530.784699074073</v>
      </c>
      <c r="L3125" s="11">
        <f>(((I3125/60)/60)/24)+DATE(1970,1,1)+(-5/24)</f>
        <v>42560.784699074073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2"/>
        <v>0.68153600000000003</v>
      </c>
      <c r="R3125" s="6">
        <f t="shared" si="193"/>
        <v>244.80459770114942</v>
      </c>
      <c r="S3125" s="7" t="str">
        <f t="shared" si="194"/>
        <v>theater</v>
      </c>
      <c r="T3125" t="str">
        <f t="shared" si="195"/>
        <v>spaces</v>
      </c>
      <c r="U3125">
        <f>YEAR(Table1[[#This Row],[Date Created Conversion]])</f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1">
        <f>(((J3126/60)/60)/24)+DATE(1970,1,1)+(-5/24)</f>
        <v>41977.571770833332</v>
      </c>
      <c r="L3126" s="11">
        <f>(((I3126/60)/60)/24)+DATE(1970,1,1)+(-5/24)</f>
        <v>42037.571770833332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2"/>
        <v>3.2499999999999997E-5</v>
      </c>
      <c r="R3126" s="6">
        <f t="shared" si="193"/>
        <v>6.5</v>
      </c>
      <c r="S3126" s="7" t="str">
        <f t="shared" si="194"/>
        <v>theater</v>
      </c>
      <c r="T3126" t="str">
        <f t="shared" si="195"/>
        <v>spaces</v>
      </c>
      <c r="U3126">
        <f>YEAR(Table1[[#This Row],[Date Created Conversion]])</f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1">
        <f>(((J3127/60)/60)/24)+DATE(1970,1,1)+(-5/24)</f>
        <v>42345.998518518514</v>
      </c>
      <c r="L3127" s="11">
        <f>(((I3127/60)/60)/24)+DATE(1970,1,1)+(-5/24)</f>
        <v>42375.998518518514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2"/>
        <v>0</v>
      </c>
      <c r="R3127" s="6" t="e">
        <f t="shared" si="193"/>
        <v>#DIV/0!</v>
      </c>
      <c r="S3127" s="7" t="str">
        <f t="shared" si="194"/>
        <v>theater</v>
      </c>
      <c r="T3127" t="str">
        <f t="shared" si="195"/>
        <v>spaces</v>
      </c>
      <c r="U3127">
        <f>YEAR(Table1[[#This Row],[Date Created Conversion]])</f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1">
        <f>(((J3128/60)/60)/24)+DATE(1970,1,1)+(-5/24)</f>
        <v>42426.809745370374</v>
      </c>
      <c r="L3128" s="11">
        <f>(((I3128/60)/60)/24)+DATE(1970,1,1)+(-5/24)</f>
        <v>42456.768078703702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2"/>
        <v>4.1599999999999998E-2</v>
      </c>
      <c r="R3128" s="6">
        <f t="shared" si="193"/>
        <v>61.176470588235297</v>
      </c>
      <c r="S3128" s="7" t="str">
        <f t="shared" si="194"/>
        <v>theater</v>
      </c>
      <c r="T3128" t="str">
        <f t="shared" si="195"/>
        <v>spaces</v>
      </c>
      <c r="U3128">
        <f>YEAR(Table1[[#This Row],[Date Created Conversion]])</f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1">
        <f>(((J3129/60)/60)/24)+DATE(1970,1,1)+(-5/24)</f>
        <v>42034.648483796293</v>
      </c>
      <c r="L3129" s="11">
        <f>(((I3129/60)/60)/24)+DATE(1970,1,1)+(-5/24)</f>
        <v>42064.648483796293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2"/>
        <v>0</v>
      </c>
      <c r="R3129" s="6" t="e">
        <f t="shared" si="193"/>
        <v>#DIV/0!</v>
      </c>
      <c r="S3129" s="7" t="str">
        <f t="shared" si="194"/>
        <v>theater</v>
      </c>
      <c r="T3129" t="str">
        <f t="shared" si="195"/>
        <v>spaces</v>
      </c>
      <c r="U3129">
        <f>YEAR(Table1[[#This Row],[Date Created Conversion]])</f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1">
        <f>(((J3130/60)/60)/24)+DATE(1970,1,1)+(-5/24)</f>
        <v>42780.617372685178</v>
      </c>
      <c r="L3130" s="11">
        <f>(((I3130/60)/60)/24)+DATE(1970,1,1)+(-5/24)</f>
        <v>42810.575706018521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2"/>
        <v>1.0860666666666667</v>
      </c>
      <c r="R3130" s="6">
        <f t="shared" si="193"/>
        <v>139.23931623931625</v>
      </c>
      <c r="S3130" s="7" t="str">
        <f t="shared" si="194"/>
        <v>theater</v>
      </c>
      <c r="T3130" t="str">
        <f t="shared" si="195"/>
        <v>plays</v>
      </c>
      <c r="U3130">
        <f>YEAR(Table1[[#This Row],[Date Created Conversion]])</f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1">
        <f>(((J3131/60)/60)/24)+DATE(1970,1,1)+(-5/24)</f>
        <v>42803.634479166663</v>
      </c>
      <c r="L3131" s="11">
        <f>(((I3131/60)/60)/24)+DATE(1970,1,1)+(-5/24)</f>
        <v>42843.592812499999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2"/>
        <v>8.0000000000000002E-3</v>
      </c>
      <c r="R3131" s="6">
        <f t="shared" si="193"/>
        <v>10</v>
      </c>
      <c r="S3131" s="7" t="str">
        <f t="shared" si="194"/>
        <v>theater</v>
      </c>
      <c r="T3131" t="str">
        <f t="shared" si="195"/>
        <v>plays</v>
      </c>
      <c r="U3131">
        <f>YEAR(Table1[[#This Row],[Date Created Conversion]])</f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1">
        <f>(((J3132/60)/60)/24)+DATE(1970,1,1)+(-5/24)</f>
        <v>42808.431898148141</v>
      </c>
      <c r="L3132" s="11">
        <f>(((I3132/60)/60)/24)+DATE(1970,1,1)+(-5/24)</f>
        <v>42838.999305555553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2"/>
        <v>3.7499999999999999E-2</v>
      </c>
      <c r="R3132" s="6">
        <f t="shared" si="193"/>
        <v>93.75</v>
      </c>
      <c r="S3132" s="7" t="str">
        <f t="shared" si="194"/>
        <v>theater</v>
      </c>
      <c r="T3132" t="str">
        <f t="shared" si="195"/>
        <v>plays</v>
      </c>
      <c r="U3132">
        <f>YEAR(Table1[[#This Row],[Date Created Conversion]])</f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1">
        <f>(((J3133/60)/60)/24)+DATE(1970,1,1)+(-5/24)</f>
        <v>42803.370891203704</v>
      </c>
      <c r="L3133" s="11">
        <f>(((I3133/60)/60)/24)+DATE(1970,1,1)+(-5/24)</f>
        <v>42833.329224537032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2"/>
        <v>0.15731707317073171</v>
      </c>
      <c r="R3133" s="6">
        <f t="shared" si="193"/>
        <v>53.75</v>
      </c>
      <c r="S3133" s="7" t="str">
        <f t="shared" si="194"/>
        <v>theater</v>
      </c>
      <c r="T3133" t="str">
        <f t="shared" si="195"/>
        <v>plays</v>
      </c>
      <c r="U3133">
        <f>YEAR(Table1[[#This Row],[Date Created Conversion]])</f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1">
        <f>(((J3134/60)/60)/24)+DATE(1970,1,1)+(-5/24)</f>
        <v>42786.141898148147</v>
      </c>
      <c r="L3134" s="11">
        <f>(((I3134/60)/60)/24)+DATE(1970,1,1)+(-5/24)</f>
        <v>42846.100231481476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2"/>
        <v>3.3333333333333332E-4</v>
      </c>
      <c r="R3134" s="6">
        <f t="shared" si="193"/>
        <v>10</v>
      </c>
      <c r="S3134" s="7" t="str">
        <f t="shared" si="194"/>
        <v>theater</v>
      </c>
      <c r="T3134" t="str">
        <f t="shared" si="195"/>
        <v>plays</v>
      </c>
      <c r="U3134">
        <f>YEAR(Table1[[#This Row],[Date Created Conversion]])</f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1">
        <f>(((J3135/60)/60)/24)+DATE(1970,1,1)+(-5/24)</f>
        <v>42788.356874999998</v>
      </c>
      <c r="L3135" s="11">
        <f>(((I3135/60)/60)/24)+DATE(1970,1,1)+(-5/24)</f>
        <v>42818.315208333333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2"/>
        <v>1.08</v>
      </c>
      <c r="R3135" s="6">
        <f t="shared" si="193"/>
        <v>33.75</v>
      </c>
      <c r="S3135" s="7" t="str">
        <f t="shared" si="194"/>
        <v>theater</v>
      </c>
      <c r="T3135" t="str">
        <f t="shared" si="195"/>
        <v>plays</v>
      </c>
      <c r="U3135">
        <f>YEAR(Table1[[#This Row],[Date Created Conversion]])</f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1">
        <f>(((J3136/60)/60)/24)+DATE(1970,1,1)+(-5/24)</f>
        <v>42800.511793981481</v>
      </c>
      <c r="L3136" s="11">
        <f>(((I3136/60)/60)/24)+DATE(1970,1,1)+(-5/24)</f>
        <v>42821.470127314817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2"/>
        <v>0.22500000000000001</v>
      </c>
      <c r="R3136" s="6">
        <f t="shared" si="193"/>
        <v>18.75</v>
      </c>
      <c r="S3136" s="7" t="str">
        <f t="shared" si="194"/>
        <v>theater</v>
      </c>
      <c r="T3136" t="str">
        <f t="shared" si="195"/>
        <v>plays</v>
      </c>
      <c r="U3136">
        <f>YEAR(Table1[[#This Row],[Date Created Conversion]])</f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1">
        <f>(((J3137/60)/60)/24)+DATE(1970,1,1)+(-5/24)</f>
        <v>42806.943530092591</v>
      </c>
      <c r="L3137" s="11">
        <f>(((I3137/60)/60)/24)+DATE(1970,1,1)+(-5/24)</f>
        <v>42828.943530092591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2"/>
        <v>0.20849420849420849</v>
      </c>
      <c r="R3137" s="6">
        <f t="shared" si="193"/>
        <v>23.142857142857142</v>
      </c>
      <c r="S3137" s="7" t="str">
        <f t="shared" si="194"/>
        <v>theater</v>
      </c>
      <c r="T3137" t="str">
        <f t="shared" si="195"/>
        <v>plays</v>
      </c>
      <c r="U3137">
        <f>YEAR(Table1[[#This Row],[Date Created Conversion]])</f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1">
        <f>(((J3138/60)/60)/24)+DATE(1970,1,1)+(-5/24)</f>
        <v>42789.25409722222</v>
      </c>
      <c r="L3138" s="11">
        <f>(((I3138/60)/60)/24)+DATE(1970,1,1)+(-5/24)</f>
        <v>42825.749305555553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192"/>
        <v>1.278</v>
      </c>
      <c r="R3138" s="6">
        <f t="shared" si="193"/>
        <v>29.045454545454547</v>
      </c>
      <c r="S3138" s="7" t="str">
        <f t="shared" si="194"/>
        <v>theater</v>
      </c>
      <c r="T3138" t="str">
        <f t="shared" si="195"/>
        <v>plays</v>
      </c>
      <c r="U3138">
        <f>YEAR(Table1[[#This Row],[Date Created Conversion]])</f>
        <v>2017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1">
        <f>(((J3139/60)/60)/24)+DATE(1970,1,1)+(-5/24)</f>
        <v>42807.676724537036</v>
      </c>
      <c r="L3139" s="11">
        <f>(((I3139/60)/60)/24)+DATE(1970,1,1)+(-5/24)</f>
        <v>42858.591666666667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196">E3139/D3139</f>
        <v>3.3333333333333333E-2</v>
      </c>
      <c r="R3139" s="6">
        <f t="shared" ref="R3139:R3202" si="197">E3139/N3139</f>
        <v>50</v>
      </c>
      <c r="S3139" s="7" t="str">
        <f t="shared" ref="S3139:S3202" si="198">LEFT(P3139, SEARCH("/",P3139,1)-1)</f>
        <v>theater</v>
      </c>
      <c r="T3139" t="str">
        <f t="shared" ref="T3139:T3202" si="199">RIGHT(P3139,LEN(P3139)-SEARCH("/",P3139,1))</f>
        <v>plays</v>
      </c>
      <c r="U3139">
        <f>YEAR(Table1[[#This Row],[Date Created Conversion]])</f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1">
        <f>(((J3140/60)/60)/24)+DATE(1970,1,1)+(-5/24)</f>
        <v>42809.437581018516</v>
      </c>
      <c r="L3140" s="11">
        <f>(((I3140/60)/60)/24)+DATE(1970,1,1)+(-5/24)</f>
        <v>42828.437581018516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6"/>
        <v>0</v>
      </c>
      <c r="R3140" s="6" t="e">
        <f t="shared" si="197"/>
        <v>#DIV/0!</v>
      </c>
      <c r="S3140" s="7" t="str">
        <f t="shared" si="198"/>
        <v>theater</v>
      </c>
      <c r="T3140" t="str">
        <f t="shared" si="199"/>
        <v>plays</v>
      </c>
      <c r="U3140">
        <f>YEAR(Table1[[#This Row],[Date Created Conversion]])</f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1">
        <f>(((J3141/60)/60)/24)+DATE(1970,1,1)+(-5/24)</f>
        <v>42785.062037037038</v>
      </c>
      <c r="L3141" s="11">
        <f>(((I3141/60)/60)/24)+DATE(1970,1,1)+(-5/24)</f>
        <v>42818.981249999997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6"/>
        <v>5.3999999999999999E-2</v>
      </c>
      <c r="R3141" s="6">
        <f t="shared" si="197"/>
        <v>450</v>
      </c>
      <c r="S3141" s="7" t="str">
        <f t="shared" si="198"/>
        <v>theater</v>
      </c>
      <c r="T3141" t="str">
        <f t="shared" si="199"/>
        <v>plays</v>
      </c>
      <c r="U3141">
        <f>YEAR(Table1[[#This Row],[Date Created Conversion]])</f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1">
        <f>(((J3142/60)/60)/24)+DATE(1970,1,1)+(-5/24)</f>
        <v>42802.510451388887</v>
      </c>
      <c r="L3142" s="11">
        <f>(((I3142/60)/60)/24)+DATE(1970,1,1)+(-5/24)</f>
        <v>42832.468784722216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6"/>
        <v>9.5999999999999992E-3</v>
      </c>
      <c r="R3142" s="6">
        <f t="shared" si="197"/>
        <v>24</v>
      </c>
      <c r="S3142" s="7" t="str">
        <f t="shared" si="198"/>
        <v>theater</v>
      </c>
      <c r="T3142" t="str">
        <f t="shared" si="199"/>
        <v>plays</v>
      </c>
      <c r="U3142">
        <f>YEAR(Table1[[#This Row],[Date Created Conversion]])</f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1">
        <f>(((J3143/60)/60)/24)+DATE(1970,1,1)+(-5/24)</f>
        <v>42800.544999999998</v>
      </c>
      <c r="L3143" s="11">
        <f>(((I3143/60)/60)/24)+DATE(1970,1,1)+(-5/24)</f>
        <v>42841.624999999993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6"/>
        <v>0.51600000000000001</v>
      </c>
      <c r="R3143" s="6">
        <f t="shared" si="197"/>
        <v>32.25</v>
      </c>
      <c r="S3143" s="7" t="str">
        <f t="shared" si="198"/>
        <v>theater</v>
      </c>
      <c r="T3143" t="str">
        <f t="shared" si="199"/>
        <v>plays</v>
      </c>
      <c r="U3143">
        <f>YEAR(Table1[[#This Row],[Date Created Conversion]])</f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1">
        <f>(((J3144/60)/60)/24)+DATE(1970,1,1)+(-5/24)</f>
        <v>42783.304849537039</v>
      </c>
      <c r="L3144" s="11">
        <f>(((I3144/60)/60)/24)+DATE(1970,1,1)+(-5/24)</f>
        <v>42813.263182870367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6"/>
        <v>1.6363636363636365E-2</v>
      </c>
      <c r="R3144" s="6">
        <f t="shared" si="197"/>
        <v>15</v>
      </c>
      <c r="S3144" s="7" t="str">
        <f t="shared" si="198"/>
        <v>theater</v>
      </c>
      <c r="T3144" t="str">
        <f t="shared" si="199"/>
        <v>plays</v>
      </c>
      <c r="U3144">
        <f>YEAR(Table1[[#This Row],[Date Created Conversion]])</f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1">
        <f>(((J3145/60)/60)/24)+DATE(1970,1,1)+(-5/24)</f>
        <v>42808.149953703702</v>
      </c>
      <c r="L3145" s="11">
        <f>(((I3145/60)/60)/24)+DATE(1970,1,1)+(-5/24)</f>
        <v>42834.149953703702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6"/>
        <v>0</v>
      </c>
      <c r="R3145" s="6" t="e">
        <f t="shared" si="197"/>
        <v>#DIV/0!</v>
      </c>
      <c r="S3145" s="7" t="str">
        <f t="shared" si="198"/>
        <v>theater</v>
      </c>
      <c r="T3145" t="str">
        <f t="shared" si="199"/>
        <v>plays</v>
      </c>
      <c r="U3145">
        <f>YEAR(Table1[[#This Row],[Date Created Conversion]])</f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1">
        <f>(((J3146/60)/60)/24)+DATE(1970,1,1)+(-5/24)</f>
        <v>42796.329942129632</v>
      </c>
      <c r="L3146" s="11">
        <f>(((I3146/60)/60)/24)+DATE(1970,1,1)+(-5/24)</f>
        <v>42813.041666666664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196"/>
        <v>0.754</v>
      </c>
      <c r="R3146" s="6">
        <f t="shared" si="197"/>
        <v>251.33333333333334</v>
      </c>
      <c r="S3146" s="7" t="str">
        <f t="shared" si="198"/>
        <v>theater</v>
      </c>
      <c r="T3146" t="str">
        <f t="shared" si="199"/>
        <v>plays</v>
      </c>
      <c r="U3146">
        <f>YEAR(Table1[[#This Row],[Date Created Conversion]])</f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1">
        <f>(((J3147/60)/60)/24)+DATE(1970,1,1)+(-5/24)</f>
        <v>42761.832569444443</v>
      </c>
      <c r="L3147" s="11">
        <f>(((I3147/60)/60)/24)+DATE(1970,1,1)+(-5/24)</f>
        <v>42821.790902777771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196"/>
        <v>0</v>
      </c>
      <c r="R3147" s="6" t="e">
        <f t="shared" si="197"/>
        <v>#DIV/0!</v>
      </c>
      <c r="S3147" s="7" t="str">
        <f t="shared" si="198"/>
        <v>theater</v>
      </c>
      <c r="T3147" t="str">
        <f t="shared" si="199"/>
        <v>plays</v>
      </c>
      <c r="U3147">
        <f>YEAR(Table1[[#This Row],[Date Created Conversion]])</f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1">
        <f>(((J3148/60)/60)/24)+DATE(1970,1,1)+(-5/24)</f>
        <v>42796.474143518521</v>
      </c>
      <c r="L3148" s="11">
        <f>(((I3148/60)/60)/24)+DATE(1970,1,1)+(-5/24)</f>
        <v>42841.432476851849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196"/>
        <v>0.105</v>
      </c>
      <c r="R3148" s="6">
        <f t="shared" si="197"/>
        <v>437.5</v>
      </c>
      <c r="S3148" s="7" t="str">
        <f t="shared" si="198"/>
        <v>theater</v>
      </c>
      <c r="T3148" t="str">
        <f t="shared" si="199"/>
        <v>plays</v>
      </c>
      <c r="U3148">
        <f>YEAR(Table1[[#This Row],[Date Created Conversion]])</f>
        <v>2017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1">
        <f>(((J3149/60)/60)/24)+DATE(1970,1,1)+(-5/24)</f>
        <v>41909.761053240742</v>
      </c>
      <c r="L3149" s="11">
        <f>(((I3149/60)/60)/24)+DATE(1970,1,1)+(-5/24)</f>
        <v>41949.802719907406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196"/>
        <v>1.1752499999999999</v>
      </c>
      <c r="R3149" s="6">
        <f t="shared" si="197"/>
        <v>110.35211267605634</v>
      </c>
      <c r="S3149" s="7" t="str">
        <f t="shared" si="198"/>
        <v>theater</v>
      </c>
      <c r="T3149" t="str">
        <f t="shared" si="199"/>
        <v>plays</v>
      </c>
      <c r="U3149">
        <f>YEAR(Table1[[#This Row],[Date Created Conversion]])</f>
        <v>2014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1">
        <f>(((J3150/60)/60)/24)+DATE(1970,1,1)+(-5/24)</f>
        <v>41891.456990740735</v>
      </c>
      <c r="L3150" s="11">
        <f>(((I3150/60)/60)/24)+DATE(1970,1,1)+(-5/24)</f>
        <v>41912.958333333328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196"/>
        <v>1.3116666666666668</v>
      </c>
      <c r="R3150" s="6">
        <f t="shared" si="197"/>
        <v>41.421052631578945</v>
      </c>
      <c r="S3150" s="7" t="str">
        <f t="shared" si="198"/>
        <v>theater</v>
      </c>
      <c r="T3150" t="str">
        <f t="shared" si="199"/>
        <v>plays</v>
      </c>
      <c r="U3150">
        <f>YEAR(Table1[[#This Row],[Date Created Conversion]])</f>
        <v>2014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1">
        <f>(((J3151/60)/60)/24)+DATE(1970,1,1)+(-5/24)</f>
        <v>41225.809027777774</v>
      </c>
      <c r="L3151" s="11">
        <f>(((I3151/60)/60)/24)+DATE(1970,1,1)+(-5/24)</f>
        <v>41249.875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196"/>
        <v>1.04</v>
      </c>
      <c r="R3151" s="6">
        <f t="shared" si="197"/>
        <v>52</v>
      </c>
      <c r="S3151" s="7" t="str">
        <f t="shared" si="198"/>
        <v>theater</v>
      </c>
      <c r="T3151" t="str">
        <f t="shared" si="199"/>
        <v>plays</v>
      </c>
      <c r="U3151">
        <f>YEAR(Table1[[#This Row],[Date Created Conversion]])</f>
        <v>2012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1">
        <f>(((J3152/60)/60)/24)+DATE(1970,1,1)+(-5/24)</f>
        <v>40478.055590277778</v>
      </c>
      <c r="L3152" s="11">
        <f>(((I3152/60)/60)/24)+DATE(1970,1,1)+(-5/24)</f>
        <v>40567.958333333328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196"/>
        <v>1.01</v>
      </c>
      <c r="R3152" s="6">
        <f t="shared" si="197"/>
        <v>33.990384615384613</v>
      </c>
      <c r="S3152" s="7" t="str">
        <f t="shared" si="198"/>
        <v>theater</v>
      </c>
      <c r="T3152" t="str">
        <f t="shared" si="199"/>
        <v>plays</v>
      </c>
      <c r="U3152">
        <f>YEAR(Table1[[#This Row],[Date Created Conversion]])</f>
        <v>2010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1">
        <f>(((J3153/60)/60)/24)+DATE(1970,1,1)+(-5/24)</f>
        <v>41862.631643518514</v>
      </c>
      <c r="L3153" s="11">
        <f>(((I3153/60)/60)/24)+DATE(1970,1,1)+(-5/24)</f>
        <v>41892.631643518514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196"/>
        <v>1.004</v>
      </c>
      <c r="R3153" s="6">
        <f t="shared" si="197"/>
        <v>103.35294117647059</v>
      </c>
      <c r="S3153" s="7" t="str">
        <f t="shared" si="198"/>
        <v>theater</v>
      </c>
      <c r="T3153" t="str">
        <f t="shared" si="199"/>
        <v>plays</v>
      </c>
      <c r="U3153">
        <f>YEAR(Table1[[#This Row],[Date Created Conversion]])</f>
        <v>2014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1">
        <f>(((J3154/60)/60)/24)+DATE(1970,1,1)+(-5/24)</f>
        <v>41550.659340277773</v>
      </c>
      <c r="L3154" s="11">
        <f>(((I3154/60)/60)/24)+DATE(1970,1,1)+(-5/24)</f>
        <v>41580.659340277773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196"/>
        <v>1.0595454545454546</v>
      </c>
      <c r="R3154" s="6">
        <f t="shared" si="197"/>
        <v>34.791044776119406</v>
      </c>
      <c r="S3154" s="7" t="str">
        <f t="shared" si="198"/>
        <v>theater</v>
      </c>
      <c r="T3154" t="str">
        <f t="shared" si="199"/>
        <v>plays</v>
      </c>
      <c r="U3154">
        <f>YEAR(Table1[[#This Row],[Date Created Conversion]])</f>
        <v>2013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1">
        <f>(((J3155/60)/60)/24)+DATE(1970,1,1)+(-5/24)</f>
        <v>40632.946030092593</v>
      </c>
      <c r="L3155" s="11">
        <f>(((I3155/60)/60)/24)+DATE(1970,1,1)+(-5/24)</f>
        <v>40663.999305555553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196"/>
        <v>3.3558333333333334</v>
      </c>
      <c r="R3155" s="6">
        <f t="shared" si="197"/>
        <v>41.773858921161825</v>
      </c>
      <c r="S3155" s="7" t="str">
        <f t="shared" si="198"/>
        <v>theater</v>
      </c>
      <c r="T3155" t="str">
        <f t="shared" si="199"/>
        <v>plays</v>
      </c>
      <c r="U3155">
        <f>YEAR(Table1[[#This Row],[Date Created Conversion]])</f>
        <v>2011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1">
        <f>(((J3156/60)/60)/24)+DATE(1970,1,1)+(-5/24)</f>
        <v>40970.667337962957</v>
      </c>
      <c r="L3156" s="11">
        <f>(((I3156/60)/60)/24)+DATE(1970,1,1)+(-5/24)</f>
        <v>41000.625671296293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196"/>
        <v>1.1292857142857142</v>
      </c>
      <c r="R3156" s="6">
        <f t="shared" si="197"/>
        <v>64.268292682926827</v>
      </c>
      <c r="S3156" s="7" t="str">
        <f t="shared" si="198"/>
        <v>theater</v>
      </c>
      <c r="T3156" t="str">
        <f t="shared" si="199"/>
        <v>plays</v>
      </c>
      <c r="U3156">
        <f>YEAR(Table1[[#This Row],[Date Created Conversion]])</f>
        <v>2012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1">
        <f>(((J3157/60)/60)/24)+DATE(1970,1,1)+(-5/24)</f>
        <v>41233.290798611109</v>
      </c>
      <c r="L3157" s="11">
        <f>(((I3157/60)/60)/24)+DATE(1970,1,1)+(-5/24)</f>
        <v>41263.290798611109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196"/>
        <v>1.885046</v>
      </c>
      <c r="R3157" s="6">
        <f t="shared" si="197"/>
        <v>31.209370860927152</v>
      </c>
      <c r="S3157" s="7" t="str">
        <f t="shared" si="198"/>
        <v>theater</v>
      </c>
      <c r="T3157" t="str">
        <f t="shared" si="199"/>
        <v>plays</v>
      </c>
      <c r="U3157">
        <f>YEAR(Table1[[#This Row],[Date Created Conversion]])</f>
        <v>2012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1">
        <f>(((J3158/60)/60)/24)+DATE(1970,1,1)+(-5/24)</f>
        <v>41026.744722222218</v>
      </c>
      <c r="L3158" s="11">
        <f>(((I3158/60)/60)/24)+DATE(1970,1,1)+(-5/24)</f>
        <v>41061.744722222218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196"/>
        <v>1.0181818181818181</v>
      </c>
      <c r="R3158" s="6">
        <f t="shared" si="197"/>
        <v>62.921348314606739</v>
      </c>
      <c r="S3158" s="7" t="str">
        <f t="shared" si="198"/>
        <v>theater</v>
      </c>
      <c r="T3158" t="str">
        <f t="shared" si="199"/>
        <v>plays</v>
      </c>
      <c r="U3158">
        <f>YEAR(Table1[[#This Row],[Date Created Conversion]])</f>
        <v>2012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1">
        <f>(((J3159/60)/60)/24)+DATE(1970,1,1)+(-5/24)</f>
        <v>41829.579918981479</v>
      </c>
      <c r="L3159" s="11">
        <f>(((I3159/60)/60)/24)+DATE(1970,1,1)+(-5/24)</f>
        <v>41839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196"/>
        <v>1.01</v>
      </c>
      <c r="R3159" s="6">
        <f t="shared" si="197"/>
        <v>98.536585365853654</v>
      </c>
      <c r="S3159" s="7" t="str">
        <f t="shared" si="198"/>
        <v>theater</v>
      </c>
      <c r="T3159" t="str">
        <f t="shared" si="199"/>
        <v>plays</v>
      </c>
      <c r="U3159">
        <f>YEAR(Table1[[#This Row],[Date Created Conversion]])</f>
        <v>2014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1">
        <f>(((J3160/60)/60)/24)+DATE(1970,1,1)+(-5/24)</f>
        <v>41447.631388888884</v>
      </c>
      <c r="L3160" s="11">
        <f>(((I3160/60)/60)/24)+DATE(1970,1,1)+(-5/24)</f>
        <v>41477.631388888884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196"/>
        <v>1.1399999999999999</v>
      </c>
      <c r="R3160" s="6">
        <f t="shared" si="197"/>
        <v>82.608695652173907</v>
      </c>
      <c r="S3160" s="7" t="str">
        <f t="shared" si="198"/>
        <v>theater</v>
      </c>
      <c r="T3160" t="str">
        <f t="shared" si="199"/>
        <v>plays</v>
      </c>
      <c r="U3160">
        <f>YEAR(Table1[[#This Row],[Date Created Conversion]])</f>
        <v>2013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1">
        <f>(((J3161/60)/60)/24)+DATE(1970,1,1)+(-5/24)</f>
        <v>40883.858344907407</v>
      </c>
      <c r="L3161" s="11">
        <f>(((I3161/60)/60)/24)+DATE(1970,1,1)+(-5/24)</f>
        <v>40926.75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196"/>
        <v>1.3348133333333334</v>
      </c>
      <c r="R3161" s="6">
        <f t="shared" si="197"/>
        <v>38.504230769230773</v>
      </c>
      <c r="S3161" s="7" t="str">
        <f t="shared" si="198"/>
        <v>theater</v>
      </c>
      <c r="T3161" t="str">
        <f t="shared" si="199"/>
        <v>plays</v>
      </c>
      <c r="U3161">
        <f>YEAR(Table1[[#This Row],[Date Created Conversion]])</f>
        <v>2011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1">
        <f>(((J3162/60)/60)/24)+DATE(1970,1,1)+(-5/24)</f>
        <v>41841.056562499994</v>
      </c>
      <c r="L3162" s="11">
        <f>(((I3162/60)/60)/24)+DATE(1970,1,1)+(-5/24)</f>
        <v>41863.999305555553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196"/>
        <v>1.0153333333333334</v>
      </c>
      <c r="R3162" s="6">
        <f t="shared" si="197"/>
        <v>80.15789473684211</v>
      </c>
      <c r="S3162" s="7" t="str">
        <f t="shared" si="198"/>
        <v>theater</v>
      </c>
      <c r="T3162" t="str">
        <f t="shared" si="199"/>
        <v>plays</v>
      </c>
      <c r="U3162">
        <f>YEAR(Table1[[#This Row],[Date Created Conversion]])</f>
        <v>2014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1">
        <f>(((J3163/60)/60)/24)+DATE(1970,1,1)+(-5/24)</f>
        <v>41897.327800925923</v>
      </c>
      <c r="L3163" s="11">
        <f>(((I3163/60)/60)/24)+DATE(1970,1,1)+(-5/24)</f>
        <v>41927.327800925923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196"/>
        <v>1.0509999999999999</v>
      </c>
      <c r="R3163" s="6">
        <f t="shared" si="197"/>
        <v>28.405405405405407</v>
      </c>
      <c r="S3163" s="7" t="str">
        <f t="shared" si="198"/>
        <v>theater</v>
      </c>
      <c r="T3163" t="str">
        <f t="shared" si="199"/>
        <v>plays</v>
      </c>
      <c r="U3163">
        <f>YEAR(Table1[[#This Row],[Date Created Conversion]])</f>
        <v>2014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1">
        <f>(((J3164/60)/60)/24)+DATE(1970,1,1)+(-5/24)</f>
        <v>41799.47756944444</v>
      </c>
      <c r="L3164" s="11">
        <f>(((I3164/60)/60)/24)+DATE(1970,1,1)+(-5/24)</f>
        <v>41826.875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196"/>
        <v>1.2715000000000001</v>
      </c>
      <c r="R3164" s="6">
        <f t="shared" si="197"/>
        <v>80.730158730158735</v>
      </c>
      <c r="S3164" s="7" t="str">
        <f t="shared" si="198"/>
        <v>theater</v>
      </c>
      <c r="T3164" t="str">
        <f t="shared" si="199"/>
        <v>plays</v>
      </c>
      <c r="U3164">
        <f>YEAR(Table1[[#This Row],[Date Created Conversion]])</f>
        <v>2014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1">
        <f>(((J3165/60)/60)/24)+DATE(1970,1,1)+(-5/24)</f>
        <v>41775.545428240737</v>
      </c>
      <c r="L3165" s="11">
        <f>(((I3165/60)/60)/24)+DATE(1970,1,1)+(-5/24)</f>
        <v>41805.545428240737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196"/>
        <v>1.1115384615384616</v>
      </c>
      <c r="R3165" s="6">
        <f t="shared" si="197"/>
        <v>200.69444444444446</v>
      </c>
      <c r="S3165" s="7" t="str">
        <f t="shared" si="198"/>
        <v>theater</v>
      </c>
      <c r="T3165" t="str">
        <f t="shared" si="199"/>
        <v>plays</v>
      </c>
      <c r="U3165">
        <f>YEAR(Table1[[#This Row],[Date Created Conversion]])</f>
        <v>2014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1">
        <f>(((J3166/60)/60)/24)+DATE(1970,1,1)+(-5/24)</f>
        <v>41766.597395833334</v>
      </c>
      <c r="L3166" s="11">
        <f>(((I3166/60)/60)/24)+DATE(1970,1,1)+(-5/24)</f>
        <v>41799.597395833334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196"/>
        <v>1.0676000000000001</v>
      </c>
      <c r="R3166" s="6">
        <f t="shared" si="197"/>
        <v>37.591549295774648</v>
      </c>
      <c r="S3166" s="7" t="str">
        <f t="shared" si="198"/>
        <v>theater</v>
      </c>
      <c r="T3166" t="str">
        <f t="shared" si="199"/>
        <v>plays</v>
      </c>
      <c r="U3166">
        <f>YEAR(Table1[[#This Row],[Date Created Conversion]])</f>
        <v>2014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1">
        <f>(((J3167/60)/60)/24)+DATE(1970,1,1)+(-5/24)</f>
        <v>40643.950925925921</v>
      </c>
      <c r="L3167" s="11">
        <f>(((I3167/60)/60)/24)+DATE(1970,1,1)+(-5/24)</f>
        <v>40665.957638888889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196"/>
        <v>1.6266666666666667</v>
      </c>
      <c r="R3167" s="6">
        <f t="shared" si="197"/>
        <v>58.095238095238095</v>
      </c>
      <c r="S3167" s="7" t="str">
        <f t="shared" si="198"/>
        <v>theater</v>
      </c>
      <c r="T3167" t="str">
        <f t="shared" si="199"/>
        <v>plays</v>
      </c>
      <c r="U3167">
        <f>YEAR(Table1[[#This Row],[Date Created Conversion]])</f>
        <v>2011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1">
        <f>(((J3168/60)/60)/24)+DATE(1970,1,1)+(-5/24)</f>
        <v>41940.483252314814</v>
      </c>
      <c r="L3168" s="11">
        <f>(((I3168/60)/60)/24)+DATE(1970,1,1)+(-5/24)</f>
        <v>41969.124305555553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196"/>
        <v>1.6022808571428573</v>
      </c>
      <c r="R3168" s="6">
        <f t="shared" si="197"/>
        <v>60.300892473118282</v>
      </c>
      <c r="S3168" s="7" t="str">
        <f t="shared" si="198"/>
        <v>theater</v>
      </c>
      <c r="T3168" t="str">
        <f t="shared" si="199"/>
        <v>plays</v>
      </c>
      <c r="U3168">
        <f>YEAR(Table1[[#This Row],[Date Created Conversion]])</f>
        <v>2014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1">
        <f>(((J3169/60)/60)/24)+DATE(1970,1,1)+(-5/24)</f>
        <v>41838.967372685183</v>
      </c>
      <c r="L3169" s="11">
        <f>(((I3169/60)/60)/24)+DATE(1970,1,1)+(-5/24)</f>
        <v>41852.967372685183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196"/>
        <v>1.1616666666666666</v>
      </c>
      <c r="R3169" s="6">
        <f t="shared" si="197"/>
        <v>63.363636363636367</v>
      </c>
      <c r="S3169" s="7" t="str">
        <f t="shared" si="198"/>
        <v>theater</v>
      </c>
      <c r="T3169" t="str">
        <f t="shared" si="199"/>
        <v>plays</v>
      </c>
      <c r="U3169">
        <f>YEAR(Table1[[#This Row],[Date Created Conversion]])</f>
        <v>2014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1">
        <f>(((J3170/60)/60)/24)+DATE(1970,1,1)+(-5/24)</f>
        <v>41771.897604166668</v>
      </c>
      <c r="L3170" s="11">
        <f>(((I3170/60)/60)/24)+DATE(1970,1,1)+(-5/24)</f>
        <v>41803.708333333328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196"/>
        <v>1.242</v>
      </c>
      <c r="R3170" s="6">
        <f t="shared" si="197"/>
        <v>50.901639344262293</v>
      </c>
      <c r="S3170" s="7" t="str">
        <f t="shared" si="198"/>
        <v>theater</v>
      </c>
      <c r="T3170" t="str">
        <f t="shared" si="199"/>
        <v>plays</v>
      </c>
      <c r="U3170">
        <f>YEAR(Table1[[#This Row],[Date Created Conversion]])</f>
        <v>2014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1">
        <f>(((J3171/60)/60)/24)+DATE(1970,1,1)+(-5/24)</f>
        <v>41591.529641203699</v>
      </c>
      <c r="L3171" s="11">
        <f>(((I3171/60)/60)/24)+DATE(1970,1,1)+(-5/24)</f>
        <v>41620.999305555553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196"/>
        <v>1.030125</v>
      </c>
      <c r="R3171" s="6">
        <f t="shared" si="197"/>
        <v>100.5</v>
      </c>
      <c r="S3171" s="7" t="str">
        <f t="shared" si="198"/>
        <v>theater</v>
      </c>
      <c r="T3171" t="str">
        <f t="shared" si="199"/>
        <v>plays</v>
      </c>
      <c r="U3171">
        <f>YEAR(Table1[[#This Row],[Date Created Conversion]])</f>
        <v>2013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1">
        <f>(((J3172/60)/60)/24)+DATE(1970,1,1)+(-5/24)</f>
        <v>41788.872037037036</v>
      </c>
      <c r="L3172" s="11">
        <f>(((I3172/60)/60)/24)+DATE(1970,1,1)+(-5/24)</f>
        <v>41821.958333333328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196"/>
        <v>1.1225000000000001</v>
      </c>
      <c r="R3172" s="6">
        <f t="shared" si="197"/>
        <v>31.619718309859156</v>
      </c>
      <c r="S3172" s="7" t="str">
        <f t="shared" si="198"/>
        <v>theater</v>
      </c>
      <c r="T3172" t="str">
        <f t="shared" si="199"/>
        <v>plays</v>
      </c>
      <c r="U3172">
        <f>YEAR(Table1[[#This Row],[Date Created Conversion]])</f>
        <v>2014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1">
        <f>(((J3173/60)/60)/24)+DATE(1970,1,1)+(-5/24)</f>
        <v>42466.399976851848</v>
      </c>
      <c r="L3173" s="11">
        <f>(((I3173/60)/60)/24)+DATE(1970,1,1)+(-5/24)</f>
        <v>42496.399976851848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196"/>
        <v>1.0881428571428571</v>
      </c>
      <c r="R3173" s="6">
        <f t="shared" si="197"/>
        <v>65.102564102564102</v>
      </c>
      <c r="S3173" s="7" t="str">
        <f t="shared" si="198"/>
        <v>theater</v>
      </c>
      <c r="T3173" t="str">
        <f t="shared" si="199"/>
        <v>plays</v>
      </c>
      <c r="U3173">
        <f>YEAR(Table1[[#This Row],[Date Created Conversion]])</f>
        <v>2016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1">
        <f>(((J3174/60)/60)/24)+DATE(1970,1,1)+(-5/24)</f>
        <v>40923.521620370368</v>
      </c>
      <c r="L3174" s="11">
        <f>(((I3174/60)/60)/24)+DATE(1970,1,1)+(-5/24)</f>
        <v>40953.521620370368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196"/>
        <v>1.1499999999999999</v>
      </c>
      <c r="R3174" s="6">
        <f t="shared" si="197"/>
        <v>79.310344827586206</v>
      </c>
      <c r="S3174" s="7" t="str">
        <f t="shared" si="198"/>
        <v>theater</v>
      </c>
      <c r="T3174" t="str">
        <f t="shared" si="199"/>
        <v>plays</v>
      </c>
      <c r="U3174">
        <f>YEAR(Table1[[#This Row],[Date Created Conversion]])</f>
        <v>2012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1">
        <f>(((J3175/60)/60)/24)+DATE(1970,1,1)+(-5/24)</f>
        <v>41878.670046296291</v>
      </c>
      <c r="L3175" s="11">
        <f>(((I3175/60)/60)/24)+DATE(1970,1,1)+(-5/24)</f>
        <v>41908.670046296291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196"/>
        <v>1.03</v>
      </c>
      <c r="R3175" s="6">
        <f t="shared" si="197"/>
        <v>139.18918918918919</v>
      </c>
      <c r="S3175" s="7" t="str">
        <f t="shared" si="198"/>
        <v>theater</v>
      </c>
      <c r="T3175" t="str">
        <f t="shared" si="199"/>
        <v>plays</v>
      </c>
      <c r="U3175">
        <f>YEAR(Table1[[#This Row],[Date Created Conversion]])</f>
        <v>2014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1">
        <f>(((J3176/60)/60)/24)+DATE(1970,1,1)+(-5/24)</f>
        <v>41862.656342592592</v>
      </c>
      <c r="L3176" s="11">
        <f>(((I3176/60)/60)/24)+DATE(1970,1,1)+(-5/24)</f>
        <v>41876.656342592592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196"/>
        <v>1.0113333333333334</v>
      </c>
      <c r="R3176" s="6">
        <f t="shared" si="197"/>
        <v>131.91304347826087</v>
      </c>
      <c r="S3176" s="7" t="str">
        <f t="shared" si="198"/>
        <v>theater</v>
      </c>
      <c r="T3176" t="str">
        <f t="shared" si="199"/>
        <v>plays</v>
      </c>
      <c r="U3176">
        <f>YEAR(Table1[[#This Row],[Date Created Conversion]])</f>
        <v>2014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1">
        <f>(((J3177/60)/60)/24)+DATE(1970,1,1)+(-5/24)</f>
        <v>40531.678553240738</v>
      </c>
      <c r="L3177" s="11">
        <f>(((I3177/60)/60)/24)+DATE(1970,1,1)+(-5/24)</f>
        <v>40591.678553240738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196"/>
        <v>1.0955999999999999</v>
      </c>
      <c r="R3177" s="6">
        <f t="shared" si="197"/>
        <v>91.3</v>
      </c>
      <c r="S3177" s="7" t="str">
        <f t="shared" si="198"/>
        <v>theater</v>
      </c>
      <c r="T3177" t="str">
        <f t="shared" si="199"/>
        <v>plays</v>
      </c>
      <c r="U3177">
        <f>YEAR(Table1[[#This Row],[Date Created Conversion]])</f>
        <v>2010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1">
        <f>(((J3178/60)/60)/24)+DATE(1970,1,1)+(-5/24)</f>
        <v>41477.722581018512</v>
      </c>
      <c r="L3178" s="11">
        <f>(((I3178/60)/60)/24)+DATE(1970,1,1)+(-5/24)</f>
        <v>41504.416666666664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196"/>
        <v>1.148421052631579</v>
      </c>
      <c r="R3178" s="6">
        <f t="shared" si="197"/>
        <v>39.672727272727272</v>
      </c>
      <c r="S3178" s="7" t="str">
        <f t="shared" si="198"/>
        <v>theater</v>
      </c>
      <c r="T3178" t="str">
        <f t="shared" si="199"/>
        <v>plays</v>
      </c>
      <c r="U3178">
        <f>YEAR(Table1[[#This Row],[Date Created Conversion]])</f>
        <v>2013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1">
        <f>(((J3179/60)/60)/24)+DATE(1970,1,1)+(-5/24)</f>
        <v>41781.458437499998</v>
      </c>
      <c r="L3179" s="11">
        <f>(((I3179/60)/60)/24)+DATE(1970,1,1)+(-5/24)</f>
        <v>41811.458437499998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196"/>
        <v>1.1739999999999999</v>
      </c>
      <c r="R3179" s="6">
        <f t="shared" si="197"/>
        <v>57.549019607843135</v>
      </c>
      <c r="S3179" s="7" t="str">
        <f t="shared" si="198"/>
        <v>theater</v>
      </c>
      <c r="T3179" t="str">
        <f t="shared" si="199"/>
        <v>plays</v>
      </c>
      <c r="U3179">
        <f>YEAR(Table1[[#This Row],[Date Created Conversion]])</f>
        <v>2014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1">
        <f>(((J3180/60)/60)/24)+DATE(1970,1,1)+(-5/24)</f>
        <v>41806.396701388883</v>
      </c>
      <c r="L3180" s="11">
        <f>(((I3180/60)/60)/24)+DATE(1970,1,1)+(-5/24)</f>
        <v>41836.396701388883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196"/>
        <v>1.7173333333333334</v>
      </c>
      <c r="R3180" s="6">
        <f t="shared" si="197"/>
        <v>33.025641025641029</v>
      </c>
      <c r="S3180" s="7" t="str">
        <f t="shared" si="198"/>
        <v>theater</v>
      </c>
      <c r="T3180" t="str">
        <f t="shared" si="199"/>
        <v>plays</v>
      </c>
      <c r="U3180">
        <f>YEAR(Table1[[#This Row],[Date Created Conversion]])</f>
        <v>2014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1">
        <f>(((J3181/60)/60)/24)+DATE(1970,1,1)+(-5/24)</f>
        <v>41375.49387731481</v>
      </c>
      <c r="L3181" s="11">
        <f>(((I3181/60)/60)/24)+DATE(1970,1,1)+(-5/24)</f>
        <v>41400.49387731481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196"/>
        <v>1.1416238095238094</v>
      </c>
      <c r="R3181" s="6">
        <f t="shared" si="197"/>
        <v>77.335806451612896</v>
      </c>
      <c r="S3181" s="7" t="str">
        <f t="shared" si="198"/>
        <v>theater</v>
      </c>
      <c r="T3181" t="str">
        <f t="shared" si="199"/>
        <v>plays</v>
      </c>
      <c r="U3181">
        <f>YEAR(Table1[[#This Row],[Date Created Conversion]])</f>
        <v>2013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1">
        <f>(((J3182/60)/60)/24)+DATE(1970,1,1)+(-5/24)</f>
        <v>41780.204270833332</v>
      </c>
      <c r="L3182" s="11">
        <f>(((I3182/60)/60)/24)+DATE(1970,1,1)+(-5/24)</f>
        <v>41810.204270833332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196"/>
        <v>1.1975</v>
      </c>
      <c r="R3182" s="6">
        <f t="shared" si="197"/>
        <v>31.933333333333334</v>
      </c>
      <c r="S3182" s="7" t="str">
        <f t="shared" si="198"/>
        <v>theater</v>
      </c>
      <c r="T3182" t="str">
        <f t="shared" si="199"/>
        <v>plays</v>
      </c>
      <c r="U3182">
        <f>YEAR(Table1[[#This Row],[Date Created Conversion]])</f>
        <v>2014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1">
        <f>(((J3183/60)/60)/24)+DATE(1970,1,1)+(-5/24)</f>
        <v>41779.101701388885</v>
      </c>
      <c r="L3183" s="11">
        <f>(((I3183/60)/60)/24)+DATE(1970,1,1)+(-5/24)</f>
        <v>41805.458333333328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196"/>
        <v>1.0900000000000001</v>
      </c>
      <c r="R3183" s="6">
        <f t="shared" si="197"/>
        <v>36.333333333333336</v>
      </c>
      <c r="S3183" s="7" t="str">
        <f t="shared" si="198"/>
        <v>theater</v>
      </c>
      <c r="T3183" t="str">
        <f t="shared" si="199"/>
        <v>plays</v>
      </c>
      <c r="U3183">
        <f>YEAR(Table1[[#This Row],[Date Created Conversion]])</f>
        <v>2014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1">
        <f>(((J3184/60)/60)/24)+DATE(1970,1,1)+(-5/24)</f>
        <v>40883.740983796291</v>
      </c>
      <c r="L3184" s="11">
        <f>(((I3184/60)/60)/24)+DATE(1970,1,1)+(-5/24)</f>
        <v>40939.5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196"/>
        <v>1.0088571428571429</v>
      </c>
      <c r="R3184" s="6">
        <f t="shared" si="197"/>
        <v>46.768211920529801</v>
      </c>
      <c r="S3184" s="7" t="str">
        <f t="shared" si="198"/>
        <v>theater</v>
      </c>
      <c r="T3184" t="str">
        <f t="shared" si="199"/>
        <v>plays</v>
      </c>
      <c r="U3184">
        <f>YEAR(Table1[[#This Row],[Date Created Conversion]])</f>
        <v>2011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1">
        <f>(((J3185/60)/60)/24)+DATE(1970,1,1)+(-5/24)</f>
        <v>41491.586446759255</v>
      </c>
      <c r="L3185" s="11">
        <f>(((I3185/60)/60)/24)+DATE(1970,1,1)+(-5/24)</f>
        <v>41509.586446759255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196"/>
        <v>1.0900000000000001</v>
      </c>
      <c r="R3185" s="6">
        <f t="shared" si="197"/>
        <v>40.073529411764703</v>
      </c>
      <c r="S3185" s="7" t="str">
        <f t="shared" si="198"/>
        <v>theater</v>
      </c>
      <c r="T3185" t="str">
        <f t="shared" si="199"/>
        <v>plays</v>
      </c>
      <c r="U3185">
        <f>YEAR(Table1[[#This Row],[Date Created Conversion]])</f>
        <v>2013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1">
        <f>(((J3186/60)/60)/24)+DATE(1970,1,1)+(-5/24)</f>
        <v>41791.785081018512</v>
      </c>
      <c r="L3186" s="11">
        <f>(((I3186/60)/60)/24)+DATE(1970,1,1)+(-5/24)</f>
        <v>41821.785081018512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196"/>
        <v>1.0720930232558139</v>
      </c>
      <c r="R3186" s="6">
        <f t="shared" si="197"/>
        <v>100.21739130434783</v>
      </c>
      <c r="S3186" s="7" t="str">
        <f t="shared" si="198"/>
        <v>theater</v>
      </c>
      <c r="T3186" t="str">
        <f t="shared" si="199"/>
        <v>plays</v>
      </c>
      <c r="U3186">
        <f>YEAR(Table1[[#This Row],[Date Created Conversion]])</f>
        <v>2014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1">
        <f>(((J3187/60)/60)/24)+DATE(1970,1,1)+(-5/24)</f>
        <v>41829.768993055557</v>
      </c>
      <c r="L3187" s="11">
        <f>(((I3187/60)/60)/24)+DATE(1970,1,1)+(-5/24)</f>
        <v>41836.768993055557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196"/>
        <v>1</v>
      </c>
      <c r="R3187" s="6">
        <f t="shared" si="197"/>
        <v>41.666666666666664</v>
      </c>
      <c r="S3187" s="7" t="str">
        <f t="shared" si="198"/>
        <v>theater</v>
      </c>
      <c r="T3187" t="str">
        <f t="shared" si="199"/>
        <v>plays</v>
      </c>
      <c r="U3187">
        <f>YEAR(Table1[[#This Row],[Date Created Conversion]])</f>
        <v>2014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1">
        <f>(((J3188/60)/60)/24)+DATE(1970,1,1)+(-5/24)</f>
        <v>41868.715717592589</v>
      </c>
      <c r="L3188" s="11">
        <f>(((I3188/60)/60)/24)+DATE(1970,1,1)+(-5/24)</f>
        <v>41898.666666666664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196"/>
        <v>1.0218750000000001</v>
      </c>
      <c r="R3188" s="6">
        <f t="shared" si="197"/>
        <v>46.714285714285715</v>
      </c>
      <c r="S3188" s="7" t="str">
        <f t="shared" si="198"/>
        <v>theater</v>
      </c>
      <c r="T3188" t="str">
        <f t="shared" si="199"/>
        <v>plays</v>
      </c>
      <c r="U3188">
        <f>YEAR(Table1[[#This Row],[Date Created Conversion]])</f>
        <v>2014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1">
        <f>(((J3189/60)/60)/24)+DATE(1970,1,1)+(-5/24)</f>
        <v>41835.458020833328</v>
      </c>
      <c r="L3189" s="11">
        <f>(((I3189/60)/60)/24)+DATE(1970,1,1)+(-5/24)</f>
        <v>41855.458020833328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196"/>
        <v>1.1629333333333334</v>
      </c>
      <c r="R3189" s="6">
        <f t="shared" si="197"/>
        <v>71.491803278688522</v>
      </c>
      <c r="S3189" s="7" t="str">
        <f t="shared" si="198"/>
        <v>theater</v>
      </c>
      <c r="T3189" t="str">
        <f t="shared" si="199"/>
        <v>plays</v>
      </c>
      <c r="U3189">
        <f>YEAR(Table1[[#This Row],[Date Created Conversion]])</f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1">
        <f>(((J3190/60)/60)/24)+DATE(1970,1,1)+(-5/24)</f>
        <v>42144.207199074073</v>
      </c>
      <c r="L3190" s="11">
        <f>(((I3190/60)/60)/24)+DATE(1970,1,1)+(-5/24)</f>
        <v>42165.207199074073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196"/>
        <v>0.65</v>
      </c>
      <c r="R3190" s="6">
        <f t="shared" si="197"/>
        <v>14.444444444444445</v>
      </c>
      <c r="S3190" s="7" t="str">
        <f t="shared" si="198"/>
        <v>theater</v>
      </c>
      <c r="T3190" t="str">
        <f t="shared" si="199"/>
        <v>musical</v>
      </c>
      <c r="U3190">
        <f>YEAR(Table1[[#This Row],[Date Created Conversion]])</f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1">
        <f>(((J3191/60)/60)/24)+DATE(1970,1,1)+(-5/24)</f>
        <v>42118.138101851851</v>
      </c>
      <c r="L3191" s="11">
        <f>(((I3191/60)/60)/24)+DATE(1970,1,1)+(-5/24)</f>
        <v>42148.138101851851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196"/>
        <v>0.12327272727272727</v>
      </c>
      <c r="R3191" s="6">
        <f t="shared" si="197"/>
        <v>356.84210526315792</v>
      </c>
      <c r="S3191" s="7" t="str">
        <f t="shared" si="198"/>
        <v>theater</v>
      </c>
      <c r="T3191" t="str">
        <f t="shared" si="199"/>
        <v>musical</v>
      </c>
      <c r="U3191">
        <f>YEAR(Table1[[#This Row],[Date Created Conversion]])</f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1">
        <f>(((J3192/60)/60)/24)+DATE(1970,1,1)+(-5/24)</f>
        <v>42682.942997685182</v>
      </c>
      <c r="L3192" s="11">
        <f>(((I3192/60)/60)/24)+DATE(1970,1,1)+(-5/24)</f>
        <v>42712.984664351847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196"/>
        <v>0</v>
      </c>
      <c r="R3192" s="6" t="e">
        <f t="shared" si="197"/>
        <v>#DIV/0!</v>
      </c>
      <c r="S3192" s="7" t="str">
        <f t="shared" si="198"/>
        <v>theater</v>
      </c>
      <c r="T3192" t="str">
        <f t="shared" si="199"/>
        <v>musical</v>
      </c>
      <c r="U3192">
        <f>YEAR(Table1[[#This Row],[Date Created Conversion]])</f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1">
        <f>(((J3193/60)/60)/24)+DATE(1970,1,1)+(-5/24)</f>
        <v>42538.547094907401</v>
      </c>
      <c r="L3193" s="11">
        <f>(((I3193/60)/60)/24)+DATE(1970,1,1)+(-5/24)</f>
        <v>42598.547094907401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196"/>
        <v>4.0266666666666666E-2</v>
      </c>
      <c r="R3193" s="6">
        <f t="shared" si="197"/>
        <v>37.75</v>
      </c>
      <c r="S3193" s="7" t="str">
        <f t="shared" si="198"/>
        <v>theater</v>
      </c>
      <c r="T3193" t="str">
        <f t="shared" si="199"/>
        <v>musical</v>
      </c>
      <c r="U3193">
        <f>YEAR(Table1[[#This Row],[Date Created Conversion]])</f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1">
        <f>(((J3194/60)/60)/24)+DATE(1970,1,1)+(-5/24)</f>
        <v>42018.732164351844</v>
      </c>
      <c r="L3194" s="11">
        <f>(((I3194/60)/60)/24)+DATE(1970,1,1)+(-5/24)</f>
        <v>42063.708333333336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196"/>
        <v>1.0200000000000001E-2</v>
      </c>
      <c r="R3194" s="6">
        <f t="shared" si="197"/>
        <v>12.75</v>
      </c>
      <c r="S3194" s="7" t="str">
        <f t="shared" si="198"/>
        <v>theater</v>
      </c>
      <c r="T3194" t="str">
        <f t="shared" si="199"/>
        <v>musical</v>
      </c>
      <c r="U3194">
        <f>YEAR(Table1[[#This Row],[Date Created Conversion]])</f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1">
        <f>(((J3195/60)/60)/24)+DATE(1970,1,1)+(-5/24)</f>
        <v>42010.759907407402</v>
      </c>
      <c r="L3195" s="11">
        <f>(((I3195/60)/60)/24)+DATE(1970,1,1)+(-5/24)</f>
        <v>42055.759907407402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196"/>
        <v>0.1174</v>
      </c>
      <c r="R3195" s="6">
        <f t="shared" si="197"/>
        <v>24.458333333333332</v>
      </c>
      <c r="S3195" s="7" t="str">
        <f t="shared" si="198"/>
        <v>theater</v>
      </c>
      <c r="T3195" t="str">
        <f t="shared" si="199"/>
        <v>musical</v>
      </c>
      <c r="U3195">
        <f>YEAR(Table1[[#This Row],[Date Created Conversion]])</f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1">
        <f>(((J3196/60)/60)/24)+DATE(1970,1,1)+(-5/24)</f>
        <v>42181.854143518511</v>
      </c>
      <c r="L3196" s="11">
        <f>(((I3196/60)/60)/24)+DATE(1970,1,1)+(-5/24)</f>
        <v>42211.854143518511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196"/>
        <v>0</v>
      </c>
      <c r="R3196" s="6" t="e">
        <f t="shared" si="197"/>
        <v>#DIV/0!</v>
      </c>
      <c r="S3196" s="7" t="str">
        <f t="shared" si="198"/>
        <v>theater</v>
      </c>
      <c r="T3196" t="str">
        <f t="shared" si="199"/>
        <v>musical</v>
      </c>
      <c r="U3196">
        <f>YEAR(Table1[[#This Row],[Date Created Conversion]])</f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1">
        <f>(((J3197/60)/60)/24)+DATE(1970,1,1)+(-5/24)</f>
        <v>42017.385902777773</v>
      </c>
      <c r="L3197" s="11">
        <f>(((I3197/60)/60)/24)+DATE(1970,1,1)+(-5/24)</f>
        <v>42047.385902777773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196"/>
        <v>0.59142857142857141</v>
      </c>
      <c r="R3197" s="6">
        <f t="shared" si="197"/>
        <v>53.07692307692308</v>
      </c>
      <c r="S3197" s="7" t="str">
        <f t="shared" si="198"/>
        <v>theater</v>
      </c>
      <c r="T3197" t="str">
        <f t="shared" si="199"/>
        <v>musical</v>
      </c>
      <c r="U3197">
        <f>YEAR(Table1[[#This Row],[Date Created Conversion]])</f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1">
        <f>(((J3198/60)/60)/24)+DATE(1970,1,1)+(-5/24)</f>
        <v>42157.389756944445</v>
      </c>
      <c r="L3198" s="11">
        <f>(((I3198/60)/60)/24)+DATE(1970,1,1)+(-5/24)</f>
        <v>42217.374999999993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196"/>
        <v>5.9999999999999995E-4</v>
      </c>
      <c r="R3198" s="6">
        <f t="shared" si="197"/>
        <v>300</v>
      </c>
      <c r="S3198" s="7" t="str">
        <f t="shared" si="198"/>
        <v>theater</v>
      </c>
      <c r="T3198" t="str">
        <f t="shared" si="199"/>
        <v>musical</v>
      </c>
      <c r="U3198">
        <f>YEAR(Table1[[#This Row],[Date Created Conversion]])</f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1">
        <f>(((J3199/60)/60)/24)+DATE(1970,1,1)+(-5/24)</f>
        <v>42009.28493055555</v>
      </c>
      <c r="L3199" s="11">
        <f>(((I3199/60)/60)/24)+DATE(1970,1,1)+(-5/24)</f>
        <v>42039.28493055555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196"/>
        <v>0.1145</v>
      </c>
      <c r="R3199" s="6">
        <f t="shared" si="197"/>
        <v>286.25</v>
      </c>
      <c r="S3199" s="7" t="str">
        <f t="shared" si="198"/>
        <v>theater</v>
      </c>
      <c r="T3199" t="str">
        <f t="shared" si="199"/>
        <v>musical</v>
      </c>
      <c r="U3199">
        <f>YEAR(Table1[[#This Row],[Date Created Conversion]])</f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1">
        <f>(((J3200/60)/60)/24)+DATE(1970,1,1)+(-5/24)</f>
        <v>42013.216168981475</v>
      </c>
      <c r="L3200" s="11">
        <f>(((I3200/60)/60)/24)+DATE(1970,1,1)+(-5/24)</f>
        <v>42051.216168981475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196"/>
        <v>3.6666666666666666E-3</v>
      </c>
      <c r="R3200" s="6">
        <f t="shared" si="197"/>
        <v>36.666666666666664</v>
      </c>
      <c r="S3200" s="7" t="str">
        <f t="shared" si="198"/>
        <v>theater</v>
      </c>
      <c r="T3200" t="str">
        <f t="shared" si="199"/>
        <v>musical</v>
      </c>
      <c r="U3200">
        <f>YEAR(Table1[[#This Row],[Date Created Conversion]])</f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1">
        <f>(((J3201/60)/60)/24)+DATE(1970,1,1)+(-5/24)</f>
        <v>41858.553449074068</v>
      </c>
      <c r="L3201" s="11">
        <f>(((I3201/60)/60)/24)+DATE(1970,1,1)+(-5/24)</f>
        <v>41888.666666666664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196"/>
        <v>0.52159999999999995</v>
      </c>
      <c r="R3201" s="6">
        <f t="shared" si="197"/>
        <v>49.20754716981132</v>
      </c>
      <c r="S3201" s="7" t="str">
        <f t="shared" si="198"/>
        <v>theater</v>
      </c>
      <c r="T3201" t="str">
        <f t="shared" si="199"/>
        <v>musical</v>
      </c>
      <c r="U3201">
        <f>YEAR(Table1[[#This Row],[Date Created Conversion]])</f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1">
        <f>(((J3202/60)/60)/24)+DATE(1970,1,1)+(-5/24)</f>
        <v>42460.112280092588</v>
      </c>
      <c r="L3202" s="11">
        <f>(((I3202/60)/60)/24)+DATE(1970,1,1)+(-5/24)</f>
        <v>42490.023611111108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196"/>
        <v>2.0000000000000002E-5</v>
      </c>
      <c r="R3202" s="6">
        <f t="shared" si="197"/>
        <v>1</v>
      </c>
      <c r="S3202" s="7" t="str">
        <f t="shared" si="198"/>
        <v>theater</v>
      </c>
      <c r="T3202" t="str">
        <f t="shared" si="199"/>
        <v>musical</v>
      </c>
      <c r="U3202">
        <f>YEAR(Table1[[#This Row],[Date Created Conversion]])</f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1">
        <f>(((J3203/60)/60)/24)+DATE(1970,1,1)+(-5/24)</f>
        <v>41861.558761574073</v>
      </c>
      <c r="L3203" s="11">
        <f>(((I3203/60)/60)/24)+DATE(1970,1,1)+(-5/24)</f>
        <v>41882.558761574073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200">E3203/D3203</f>
        <v>1.2500000000000001E-2</v>
      </c>
      <c r="R3203" s="6">
        <f t="shared" ref="R3203:R3266" si="201">E3203/N3203</f>
        <v>12.5</v>
      </c>
      <c r="S3203" s="7" t="str">
        <f t="shared" ref="S3203:S3266" si="202">LEFT(P3203, SEARCH("/",P3203,1)-1)</f>
        <v>theater</v>
      </c>
      <c r="T3203" t="str">
        <f t="shared" ref="T3203:T3266" si="203">RIGHT(P3203,LEN(P3203)-SEARCH("/",P3203,1))</f>
        <v>musical</v>
      </c>
      <c r="U3203">
        <f>YEAR(Table1[[#This Row],[Date Created Conversion]])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1">
        <f>(((J3204/60)/60)/24)+DATE(1970,1,1)+(-5/24)</f>
        <v>42293.645208333335</v>
      </c>
      <c r="L3204" s="11">
        <f>(((I3204/60)/60)/24)+DATE(1970,1,1)+(-5/24)</f>
        <v>42352.040972222218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0"/>
        <v>0.54520000000000002</v>
      </c>
      <c r="R3204" s="6">
        <f t="shared" si="201"/>
        <v>109.04</v>
      </c>
      <c r="S3204" s="7" t="str">
        <f t="shared" si="202"/>
        <v>theater</v>
      </c>
      <c r="T3204" t="str">
        <f t="shared" si="203"/>
        <v>musical</v>
      </c>
      <c r="U3204">
        <f>YEAR(Table1[[#This Row],[Date Created Conversion]])</f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1">
        <f>(((J3205/60)/60)/24)+DATE(1970,1,1)+(-5/24)</f>
        <v>42242.780347222222</v>
      </c>
      <c r="L3205" s="11">
        <f>(((I3205/60)/60)/24)+DATE(1970,1,1)+(-5/24)</f>
        <v>42272.780347222222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0"/>
        <v>0.25</v>
      </c>
      <c r="R3205" s="6">
        <f t="shared" si="201"/>
        <v>41.666666666666664</v>
      </c>
      <c r="S3205" s="7" t="str">
        <f t="shared" si="202"/>
        <v>theater</v>
      </c>
      <c r="T3205" t="str">
        <f t="shared" si="203"/>
        <v>musical</v>
      </c>
      <c r="U3205">
        <f>YEAR(Table1[[#This Row],[Date Created Conversion]])</f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1">
        <f>(((J3206/60)/60)/24)+DATE(1970,1,1)+(-5/24)</f>
        <v>42172.477766203701</v>
      </c>
      <c r="L3206" s="11">
        <f>(((I3206/60)/60)/24)+DATE(1970,1,1)+(-5/24)</f>
        <v>42202.468055555553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0"/>
        <v>0</v>
      </c>
      <c r="R3206" s="6" t="e">
        <f t="shared" si="201"/>
        <v>#DIV/0!</v>
      </c>
      <c r="S3206" s="7" t="str">
        <f t="shared" si="202"/>
        <v>theater</v>
      </c>
      <c r="T3206" t="str">
        <f t="shared" si="203"/>
        <v>musical</v>
      </c>
      <c r="U3206">
        <f>YEAR(Table1[[#This Row],[Date Created Conversion]])</f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1">
        <f>(((J3207/60)/60)/24)+DATE(1970,1,1)+(-5/24)</f>
        <v>42095.166342592587</v>
      </c>
      <c r="L3207" s="11">
        <f>(((I3207/60)/60)/24)+DATE(1970,1,1)+(-5/24)</f>
        <v>42125.166342592587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0"/>
        <v>3.4125000000000003E-2</v>
      </c>
      <c r="R3207" s="6">
        <f t="shared" si="201"/>
        <v>22.75</v>
      </c>
      <c r="S3207" s="7" t="str">
        <f t="shared" si="202"/>
        <v>theater</v>
      </c>
      <c r="T3207" t="str">
        <f t="shared" si="203"/>
        <v>musical</v>
      </c>
      <c r="U3207">
        <f>YEAR(Table1[[#This Row],[Date Created Conversion]])</f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1">
        <f>(((J3208/60)/60)/24)+DATE(1970,1,1)+(-5/24)</f>
        <v>42236.067719907405</v>
      </c>
      <c r="L3208" s="11">
        <f>(((I3208/60)/60)/24)+DATE(1970,1,1)+(-5/24)</f>
        <v>42266.067719907405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0"/>
        <v>0</v>
      </c>
      <c r="R3208" s="6" t="e">
        <f t="shared" si="201"/>
        <v>#DIV/0!</v>
      </c>
      <c r="S3208" s="7" t="str">
        <f t="shared" si="202"/>
        <v>theater</v>
      </c>
      <c r="T3208" t="str">
        <f t="shared" si="203"/>
        <v>musical</v>
      </c>
      <c r="U3208">
        <f>YEAR(Table1[[#This Row],[Date Created Conversion]])</f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1">
        <f>(((J3209/60)/60)/24)+DATE(1970,1,1)+(-5/24)</f>
        <v>42057.069525462961</v>
      </c>
      <c r="L3209" s="11">
        <f>(((I3209/60)/60)/24)+DATE(1970,1,1)+(-5/24)</f>
        <v>42117.027858796289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0"/>
        <v>0.46363636363636362</v>
      </c>
      <c r="R3209" s="6">
        <f t="shared" si="201"/>
        <v>70.833333333333329</v>
      </c>
      <c r="S3209" s="7" t="str">
        <f t="shared" si="202"/>
        <v>theater</v>
      </c>
      <c r="T3209" t="str">
        <f t="shared" si="203"/>
        <v>musical</v>
      </c>
      <c r="U3209">
        <f>YEAR(Table1[[#This Row],[Date Created Conversion]])</f>
        <v>2015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1">
        <f>(((J3210/60)/60)/24)+DATE(1970,1,1)+(-5/24)</f>
        <v>41827.396724537037</v>
      </c>
      <c r="L3210" s="11">
        <f>(((I3210/60)/60)/24)+DATE(1970,1,1)+(-5/24)</f>
        <v>41848.396724537037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200"/>
        <v>1.0349999999999999</v>
      </c>
      <c r="R3210" s="6">
        <f t="shared" si="201"/>
        <v>63.109756097560975</v>
      </c>
      <c r="S3210" s="7" t="str">
        <f t="shared" si="202"/>
        <v>theater</v>
      </c>
      <c r="T3210" t="str">
        <f t="shared" si="203"/>
        <v>plays</v>
      </c>
      <c r="U3210">
        <f>YEAR(Table1[[#This Row],[Date Created Conversion]])</f>
        <v>2014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1">
        <f>(((J3211/60)/60)/24)+DATE(1970,1,1)+(-5/24)</f>
        <v>41778.428912037038</v>
      </c>
      <c r="L3211" s="11">
        <f>(((I3211/60)/60)/24)+DATE(1970,1,1)+(-5/24)</f>
        <v>41810.75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0"/>
        <v>1.1932315789473684</v>
      </c>
      <c r="R3211" s="6">
        <f t="shared" si="201"/>
        <v>50.157964601769912</v>
      </c>
      <c r="S3211" s="7" t="str">
        <f t="shared" si="202"/>
        <v>theater</v>
      </c>
      <c r="T3211" t="str">
        <f t="shared" si="203"/>
        <v>plays</v>
      </c>
      <c r="U3211">
        <f>YEAR(Table1[[#This Row],[Date Created Conversion]])</f>
        <v>2014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1">
        <f>(((J3212/60)/60)/24)+DATE(1970,1,1)+(-5/24)</f>
        <v>41013.728229166663</v>
      </c>
      <c r="L3212" s="11">
        <f>(((I3212/60)/60)/24)+DATE(1970,1,1)+(-5/24)</f>
        <v>41060.957638888889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0"/>
        <v>1.2576666666666667</v>
      </c>
      <c r="R3212" s="6">
        <f t="shared" si="201"/>
        <v>62.883333333333333</v>
      </c>
      <c r="S3212" s="7" t="str">
        <f t="shared" si="202"/>
        <v>theater</v>
      </c>
      <c r="T3212" t="str">
        <f t="shared" si="203"/>
        <v>plays</v>
      </c>
      <c r="U3212">
        <f>YEAR(Table1[[#This Row],[Date Created Conversion]])</f>
        <v>2012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1">
        <f>(((J3213/60)/60)/24)+DATE(1970,1,1)+(-5/24)</f>
        <v>41834.378240740742</v>
      </c>
      <c r="L3213" s="11">
        <f>(((I3213/60)/60)/24)+DATE(1970,1,1)+(-5/24)</f>
        <v>41865.875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0"/>
        <v>1.1974347826086957</v>
      </c>
      <c r="R3213" s="6">
        <f t="shared" si="201"/>
        <v>85.531055900621112</v>
      </c>
      <c r="S3213" s="7" t="str">
        <f t="shared" si="202"/>
        <v>theater</v>
      </c>
      <c r="T3213" t="str">
        <f t="shared" si="203"/>
        <v>plays</v>
      </c>
      <c r="U3213">
        <f>YEAR(Table1[[#This Row],[Date Created Conversion]])</f>
        <v>2014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1">
        <f>(((J3214/60)/60)/24)+DATE(1970,1,1)+(-5/24)</f>
        <v>41829.587395833332</v>
      </c>
      <c r="L3214" s="11">
        <f>(((I3214/60)/60)/24)+DATE(1970,1,1)+(-5/24)</f>
        <v>41859.587395833332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0"/>
        <v>1.2625</v>
      </c>
      <c r="R3214" s="6">
        <f t="shared" si="201"/>
        <v>53.723404255319146</v>
      </c>
      <c r="S3214" s="7" t="str">
        <f t="shared" si="202"/>
        <v>theater</v>
      </c>
      <c r="T3214" t="str">
        <f t="shared" si="203"/>
        <v>plays</v>
      </c>
      <c r="U3214">
        <f>YEAR(Table1[[#This Row],[Date Created Conversion]])</f>
        <v>2014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1">
        <f>(((J3215/60)/60)/24)+DATE(1970,1,1)+(-5/24)</f>
        <v>42171.555081018516</v>
      </c>
      <c r="L3215" s="11">
        <f>(((I3215/60)/60)/24)+DATE(1970,1,1)+(-5/24)</f>
        <v>42211.555081018516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0"/>
        <v>1.0011666666666668</v>
      </c>
      <c r="R3215" s="6">
        <f t="shared" si="201"/>
        <v>127.80851063829788</v>
      </c>
      <c r="S3215" s="7" t="str">
        <f t="shared" si="202"/>
        <v>theater</v>
      </c>
      <c r="T3215" t="str">
        <f t="shared" si="203"/>
        <v>plays</v>
      </c>
      <c r="U3215">
        <f>YEAR(Table1[[#This Row],[Date Created Conversion]])</f>
        <v>2015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1">
        <f>(((J3216/60)/60)/24)+DATE(1970,1,1)+(-5/24)</f>
        <v>42337.584178240737</v>
      </c>
      <c r="L3216" s="11">
        <f>(((I3216/60)/60)/24)+DATE(1970,1,1)+(-5/24)</f>
        <v>42374.788194444445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0"/>
        <v>1.0213333333333334</v>
      </c>
      <c r="R3216" s="6">
        <f t="shared" si="201"/>
        <v>106.57391304347826</v>
      </c>
      <c r="S3216" s="7" t="str">
        <f t="shared" si="202"/>
        <v>theater</v>
      </c>
      <c r="T3216" t="str">
        <f t="shared" si="203"/>
        <v>plays</v>
      </c>
      <c r="U3216">
        <f>YEAR(Table1[[#This Row],[Date Created Conversion]])</f>
        <v>2015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1">
        <f>(((J3217/60)/60)/24)+DATE(1970,1,1)+(-5/24)</f>
        <v>42219.456840277773</v>
      </c>
      <c r="L3217" s="11">
        <f>(((I3217/60)/60)/24)+DATE(1970,1,1)+(-5/24)</f>
        <v>42256.957638888889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0"/>
        <v>1.0035142857142858</v>
      </c>
      <c r="R3217" s="6">
        <f t="shared" si="201"/>
        <v>262.11194029850748</v>
      </c>
      <c r="S3217" s="7" t="str">
        <f t="shared" si="202"/>
        <v>theater</v>
      </c>
      <c r="T3217" t="str">
        <f t="shared" si="203"/>
        <v>plays</v>
      </c>
      <c r="U3217">
        <f>YEAR(Table1[[#This Row],[Date Created Conversion]])</f>
        <v>2015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1">
        <f>(((J3218/60)/60)/24)+DATE(1970,1,1)+(-5/24)</f>
        <v>42165.254293981481</v>
      </c>
      <c r="L3218" s="11">
        <f>(((I3218/60)/60)/24)+DATE(1970,1,1)+(-5/24)</f>
        <v>42196.395833333336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0"/>
        <v>1.0004999999999999</v>
      </c>
      <c r="R3218" s="6">
        <f t="shared" si="201"/>
        <v>57.171428571428571</v>
      </c>
      <c r="S3218" s="7" t="str">
        <f t="shared" si="202"/>
        <v>theater</v>
      </c>
      <c r="T3218" t="str">
        <f t="shared" si="203"/>
        <v>plays</v>
      </c>
      <c r="U3218">
        <f>YEAR(Table1[[#This Row],[Date Created Conversion]])</f>
        <v>2015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1">
        <f>(((J3219/60)/60)/24)+DATE(1970,1,1)+(-5/24)</f>
        <v>42648.337777777771</v>
      </c>
      <c r="L3219" s="11">
        <f>(((I3219/60)/60)/24)+DATE(1970,1,1)+(-5/24)</f>
        <v>42678.337777777771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0"/>
        <v>1.1602222222222223</v>
      </c>
      <c r="R3219" s="6">
        <f t="shared" si="201"/>
        <v>50.20192307692308</v>
      </c>
      <c r="S3219" s="7" t="str">
        <f t="shared" si="202"/>
        <v>theater</v>
      </c>
      <c r="T3219" t="str">
        <f t="shared" si="203"/>
        <v>plays</v>
      </c>
      <c r="U3219">
        <f>YEAR(Table1[[#This Row],[Date Created Conversion]])</f>
        <v>2016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1">
        <f>(((J3220/60)/60)/24)+DATE(1970,1,1)+(-5/24)</f>
        <v>41970.793819444443</v>
      </c>
      <c r="L3220" s="11">
        <f>(((I3220/60)/60)/24)+DATE(1970,1,1)+(-5/24)</f>
        <v>42003.791666666664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0"/>
        <v>1.0209999999999999</v>
      </c>
      <c r="R3220" s="6">
        <f t="shared" si="201"/>
        <v>66.586956521739125</v>
      </c>
      <c r="S3220" s="7" t="str">
        <f t="shared" si="202"/>
        <v>theater</v>
      </c>
      <c r="T3220" t="str">
        <f t="shared" si="203"/>
        <v>plays</v>
      </c>
      <c r="U3220">
        <f>YEAR(Table1[[#This Row],[Date Created Conversion]])</f>
        <v>2014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1">
        <f>(((J3221/60)/60)/24)+DATE(1970,1,1)+(-5/24)</f>
        <v>42050.77484953704</v>
      </c>
      <c r="L3221" s="11">
        <f>(((I3221/60)/60)/24)+DATE(1970,1,1)+(-5/24)</f>
        <v>42085.733182870368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0"/>
        <v>1.0011000000000001</v>
      </c>
      <c r="R3221" s="6">
        <f t="shared" si="201"/>
        <v>168.25210084033614</v>
      </c>
      <c r="S3221" s="7" t="str">
        <f t="shared" si="202"/>
        <v>theater</v>
      </c>
      <c r="T3221" t="str">
        <f t="shared" si="203"/>
        <v>plays</v>
      </c>
      <c r="U3221">
        <f>YEAR(Table1[[#This Row],[Date Created Conversion]])</f>
        <v>2015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1">
        <f>(((J3222/60)/60)/24)+DATE(1970,1,1)+(-5/24)</f>
        <v>42772.625046296293</v>
      </c>
      <c r="L3222" s="11">
        <f>(((I3222/60)/60)/24)+DATE(1970,1,1)+(-5/24)</f>
        <v>42806.666666666664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0"/>
        <v>1.0084</v>
      </c>
      <c r="R3222" s="6">
        <f t="shared" si="201"/>
        <v>256.37288135593218</v>
      </c>
      <c r="S3222" s="7" t="str">
        <f t="shared" si="202"/>
        <v>theater</v>
      </c>
      <c r="T3222" t="str">
        <f t="shared" si="203"/>
        <v>plays</v>
      </c>
      <c r="U3222">
        <f>YEAR(Table1[[#This Row],[Date Created Conversion]])</f>
        <v>2017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1">
        <f>(((J3223/60)/60)/24)+DATE(1970,1,1)+(-5/24)</f>
        <v>42155.488460648143</v>
      </c>
      <c r="L3223" s="11">
        <f>(((I3223/60)/60)/24)+DATE(1970,1,1)+(-5/24)</f>
        <v>42190.488460648143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0"/>
        <v>1.0342499999999999</v>
      </c>
      <c r="R3223" s="6">
        <f t="shared" si="201"/>
        <v>36.610619469026545</v>
      </c>
      <c r="S3223" s="7" t="str">
        <f t="shared" si="202"/>
        <v>theater</v>
      </c>
      <c r="T3223" t="str">
        <f t="shared" si="203"/>
        <v>plays</v>
      </c>
      <c r="U3223">
        <f>YEAR(Table1[[#This Row],[Date Created Conversion]])</f>
        <v>2015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1">
        <f>(((J3224/60)/60)/24)+DATE(1970,1,1)+(-5/24)</f>
        <v>42270.373807870368</v>
      </c>
      <c r="L3224" s="11">
        <f>(((I3224/60)/60)/24)+DATE(1970,1,1)+(-5/24)</f>
        <v>42301.686805555553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0"/>
        <v>1.248</v>
      </c>
      <c r="R3224" s="6">
        <f t="shared" si="201"/>
        <v>37.142857142857146</v>
      </c>
      <c r="S3224" s="7" t="str">
        <f t="shared" si="202"/>
        <v>theater</v>
      </c>
      <c r="T3224" t="str">
        <f t="shared" si="203"/>
        <v>plays</v>
      </c>
      <c r="U3224">
        <f>YEAR(Table1[[#This Row],[Date Created Conversion]])</f>
        <v>2015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1">
        <f>(((J3225/60)/60)/24)+DATE(1970,1,1)+(-5/24)</f>
        <v>42206.62703703704</v>
      </c>
      <c r="L3225" s="11">
        <f>(((I3225/60)/60)/24)+DATE(1970,1,1)+(-5/24)</f>
        <v>42236.62703703704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0"/>
        <v>1.0951612903225807</v>
      </c>
      <c r="R3225" s="6">
        <f t="shared" si="201"/>
        <v>45.878378378378379</v>
      </c>
      <c r="S3225" s="7" t="str">
        <f t="shared" si="202"/>
        <v>theater</v>
      </c>
      <c r="T3225" t="str">
        <f t="shared" si="203"/>
        <v>plays</v>
      </c>
      <c r="U3225">
        <f>YEAR(Table1[[#This Row],[Date Created Conversion]])</f>
        <v>2015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1">
        <f>(((J3226/60)/60)/24)+DATE(1970,1,1)+(-5/24)</f>
        <v>42697.642511574071</v>
      </c>
      <c r="L3226" s="11">
        <f>(((I3226/60)/60)/24)+DATE(1970,1,1)+(-5/24)</f>
        <v>42744.999999999993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0"/>
        <v>1.0203333333333333</v>
      </c>
      <c r="R3226" s="6">
        <f t="shared" si="201"/>
        <v>141.71296296296296</v>
      </c>
      <c r="S3226" s="7" t="str">
        <f t="shared" si="202"/>
        <v>theater</v>
      </c>
      <c r="T3226" t="str">
        <f t="shared" si="203"/>
        <v>plays</v>
      </c>
      <c r="U3226">
        <f>YEAR(Table1[[#This Row],[Date Created Conversion]])</f>
        <v>2016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1">
        <f>(((J3227/60)/60)/24)+DATE(1970,1,1)+(-5/24)</f>
        <v>42503.351134259261</v>
      </c>
      <c r="L3227" s="11">
        <f>(((I3227/60)/60)/24)+DATE(1970,1,1)+(-5/24)</f>
        <v>42524.666666666664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0"/>
        <v>1.0235000000000001</v>
      </c>
      <c r="R3227" s="6">
        <f t="shared" si="201"/>
        <v>52.487179487179489</v>
      </c>
      <c r="S3227" s="7" t="str">
        <f t="shared" si="202"/>
        <v>theater</v>
      </c>
      <c r="T3227" t="str">
        <f t="shared" si="203"/>
        <v>plays</v>
      </c>
      <c r="U3227">
        <f>YEAR(Table1[[#This Row],[Date Created Conversion]])</f>
        <v>2016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1">
        <f>(((J3228/60)/60)/24)+DATE(1970,1,1)+(-5/24)</f>
        <v>42277.375138888885</v>
      </c>
      <c r="L3228" s="11">
        <f>(((I3228/60)/60)/24)+DATE(1970,1,1)+(-5/24)</f>
        <v>42307.375138888885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0"/>
        <v>1.0416666666666667</v>
      </c>
      <c r="R3228" s="6">
        <f t="shared" si="201"/>
        <v>59.523809523809526</v>
      </c>
      <c r="S3228" s="7" t="str">
        <f t="shared" si="202"/>
        <v>theater</v>
      </c>
      <c r="T3228" t="str">
        <f t="shared" si="203"/>
        <v>plays</v>
      </c>
      <c r="U3228">
        <f>YEAR(Table1[[#This Row],[Date Created Conversion]])</f>
        <v>2015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1">
        <f>(((J3229/60)/60)/24)+DATE(1970,1,1)+(-5/24)</f>
        <v>42722.674027777779</v>
      </c>
      <c r="L3229" s="11">
        <f>(((I3229/60)/60)/24)+DATE(1970,1,1)+(-5/24)</f>
        <v>42752.674027777779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0"/>
        <v>1.25</v>
      </c>
      <c r="R3229" s="6">
        <f t="shared" si="201"/>
        <v>50</v>
      </c>
      <c r="S3229" s="7" t="str">
        <f t="shared" si="202"/>
        <v>theater</v>
      </c>
      <c r="T3229" t="str">
        <f t="shared" si="203"/>
        <v>plays</v>
      </c>
      <c r="U3229">
        <f>YEAR(Table1[[#This Row],[Date Created Conversion]])</f>
        <v>2016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1">
        <f>(((J3230/60)/60)/24)+DATE(1970,1,1)+(-5/24)</f>
        <v>42323.500972222224</v>
      </c>
      <c r="L3230" s="11">
        <f>(((I3230/60)/60)/24)+DATE(1970,1,1)+(-5/24)</f>
        <v>42354.999305555553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0"/>
        <v>1.0234285714285714</v>
      </c>
      <c r="R3230" s="6">
        <f t="shared" si="201"/>
        <v>193.62162162162161</v>
      </c>
      <c r="S3230" s="7" t="str">
        <f t="shared" si="202"/>
        <v>theater</v>
      </c>
      <c r="T3230" t="str">
        <f t="shared" si="203"/>
        <v>plays</v>
      </c>
      <c r="U3230">
        <f>YEAR(Table1[[#This Row],[Date Created Conversion]])</f>
        <v>2015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1">
        <f>(((J3231/60)/60)/24)+DATE(1970,1,1)+(-5/24)</f>
        <v>41933.083310185182</v>
      </c>
      <c r="L3231" s="11">
        <f>(((I3231/60)/60)/24)+DATE(1970,1,1)+(-5/24)</f>
        <v>41963.124976851854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0"/>
        <v>1.0786500000000001</v>
      </c>
      <c r="R3231" s="6">
        <f t="shared" si="201"/>
        <v>106.79702970297029</v>
      </c>
      <c r="S3231" s="7" t="str">
        <f t="shared" si="202"/>
        <v>theater</v>
      </c>
      <c r="T3231" t="str">
        <f t="shared" si="203"/>
        <v>plays</v>
      </c>
      <c r="U3231">
        <f>YEAR(Table1[[#This Row],[Date Created Conversion]])</f>
        <v>2014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1">
        <f>(((J3232/60)/60)/24)+DATE(1970,1,1)+(-5/24)</f>
        <v>41897.959791666668</v>
      </c>
      <c r="L3232" s="11">
        <f>(((I3232/60)/60)/24)+DATE(1970,1,1)+(-5/24)</f>
        <v>41912.957638888889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0"/>
        <v>1.0988461538461538</v>
      </c>
      <c r="R3232" s="6">
        <f t="shared" si="201"/>
        <v>77.21621621621621</v>
      </c>
      <c r="S3232" s="7" t="str">
        <f t="shared" si="202"/>
        <v>theater</v>
      </c>
      <c r="T3232" t="str">
        <f t="shared" si="203"/>
        <v>plays</v>
      </c>
      <c r="U3232">
        <f>YEAR(Table1[[#This Row],[Date Created Conversion]])</f>
        <v>2014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1">
        <f>(((J3233/60)/60)/24)+DATE(1970,1,1)+(-5/24)</f>
        <v>42446.735497685186</v>
      </c>
      <c r="L3233" s="11">
        <f>(((I3233/60)/60)/24)+DATE(1970,1,1)+(-5/24)</f>
        <v>42476.735497685186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0"/>
        <v>1.61</v>
      </c>
      <c r="R3233" s="6">
        <f t="shared" si="201"/>
        <v>57.5</v>
      </c>
      <c r="S3233" s="7" t="str">
        <f t="shared" si="202"/>
        <v>theater</v>
      </c>
      <c r="T3233" t="str">
        <f t="shared" si="203"/>
        <v>plays</v>
      </c>
      <c r="U3233">
        <f>YEAR(Table1[[#This Row],[Date Created Conversion]])</f>
        <v>2016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1">
        <f>(((J3234/60)/60)/24)+DATE(1970,1,1)+(-5/24)</f>
        <v>42463.605520833335</v>
      </c>
      <c r="L3234" s="11">
        <f>(((I3234/60)/60)/24)+DATE(1970,1,1)+(-5/24)</f>
        <v>42493.957638888889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0"/>
        <v>1.3120000000000001</v>
      </c>
      <c r="R3234" s="6">
        <f t="shared" si="201"/>
        <v>50.46153846153846</v>
      </c>
      <c r="S3234" s="7" t="str">
        <f t="shared" si="202"/>
        <v>theater</v>
      </c>
      <c r="T3234" t="str">
        <f t="shared" si="203"/>
        <v>plays</v>
      </c>
      <c r="U3234">
        <f>YEAR(Table1[[#This Row],[Date Created Conversion]])</f>
        <v>2016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1">
        <f>(((J3235/60)/60)/24)+DATE(1970,1,1)+(-5/24)</f>
        <v>42766.596701388888</v>
      </c>
      <c r="L3235" s="11">
        <f>(((I3235/60)/60)/24)+DATE(1970,1,1)+(-5/24)</f>
        <v>42796.596701388888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0"/>
        <v>1.1879999999999999</v>
      </c>
      <c r="R3235" s="6">
        <f t="shared" si="201"/>
        <v>97.377049180327873</v>
      </c>
      <c r="S3235" s="7" t="str">
        <f t="shared" si="202"/>
        <v>theater</v>
      </c>
      <c r="T3235" t="str">
        <f t="shared" si="203"/>
        <v>plays</v>
      </c>
      <c r="U3235">
        <f>YEAR(Table1[[#This Row],[Date Created Conversion]])</f>
        <v>2017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1">
        <f>(((J3236/60)/60)/24)+DATE(1970,1,1)+(-5/24)</f>
        <v>42734.581111111103</v>
      </c>
      <c r="L3236" s="11">
        <f>(((I3236/60)/60)/24)+DATE(1970,1,1)+(-5/24)</f>
        <v>42767.771527777775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0"/>
        <v>1.0039275000000001</v>
      </c>
      <c r="R3236" s="6">
        <f t="shared" si="201"/>
        <v>34.91921739130435</v>
      </c>
      <c r="S3236" s="7" t="str">
        <f t="shared" si="202"/>
        <v>theater</v>
      </c>
      <c r="T3236" t="str">
        <f t="shared" si="203"/>
        <v>plays</v>
      </c>
      <c r="U3236">
        <f>YEAR(Table1[[#This Row],[Date Created Conversion]])</f>
        <v>2016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1">
        <f>(((J3237/60)/60)/24)+DATE(1970,1,1)+(-5/24)</f>
        <v>42522.139479166661</v>
      </c>
      <c r="L3237" s="11">
        <f>(((I3237/60)/60)/24)+DATE(1970,1,1)+(-5/24)</f>
        <v>42552.139479166661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0"/>
        <v>1.0320666666666667</v>
      </c>
      <c r="R3237" s="6">
        <f t="shared" si="201"/>
        <v>85.530386740331494</v>
      </c>
      <c r="S3237" s="7" t="str">
        <f t="shared" si="202"/>
        <v>theater</v>
      </c>
      <c r="T3237" t="str">
        <f t="shared" si="203"/>
        <v>plays</v>
      </c>
      <c r="U3237">
        <f>YEAR(Table1[[#This Row],[Date Created Conversion]])</f>
        <v>2016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1">
        <f>(((J3238/60)/60)/24)+DATE(1970,1,1)+(-5/24)</f>
        <v>42702.708715277775</v>
      </c>
      <c r="L3238" s="11">
        <f>(((I3238/60)/60)/24)+DATE(1970,1,1)+(-5/24)</f>
        <v>42732.708715277775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0"/>
        <v>1.006</v>
      </c>
      <c r="R3238" s="6">
        <f t="shared" si="201"/>
        <v>182.90909090909091</v>
      </c>
      <c r="S3238" s="7" t="str">
        <f t="shared" si="202"/>
        <v>theater</v>
      </c>
      <c r="T3238" t="str">
        <f t="shared" si="203"/>
        <v>plays</v>
      </c>
      <c r="U3238">
        <f>YEAR(Table1[[#This Row],[Date Created Conversion]])</f>
        <v>2016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1">
        <f>(((J3239/60)/60)/24)+DATE(1970,1,1)+(-5/24)</f>
        <v>42252.266018518516</v>
      </c>
      <c r="L3239" s="11">
        <f>(((I3239/60)/60)/24)+DATE(1970,1,1)+(-5/24)</f>
        <v>42275.957638888889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0"/>
        <v>1.0078754285714286</v>
      </c>
      <c r="R3239" s="6">
        <f t="shared" si="201"/>
        <v>131.13620817843866</v>
      </c>
      <c r="S3239" s="7" t="str">
        <f t="shared" si="202"/>
        <v>theater</v>
      </c>
      <c r="T3239" t="str">
        <f t="shared" si="203"/>
        <v>plays</v>
      </c>
      <c r="U3239">
        <f>YEAR(Table1[[#This Row],[Date Created Conversion]])</f>
        <v>2015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1">
        <f>(((J3240/60)/60)/24)+DATE(1970,1,1)+(-5/24)</f>
        <v>42156.302060185182</v>
      </c>
      <c r="L3240" s="11">
        <f>(((I3240/60)/60)/24)+DATE(1970,1,1)+(-5/24)</f>
        <v>42186.302060185182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0"/>
        <v>1.1232142857142857</v>
      </c>
      <c r="R3240" s="6">
        <f t="shared" si="201"/>
        <v>39.810126582278478</v>
      </c>
      <c r="S3240" s="7" t="str">
        <f t="shared" si="202"/>
        <v>theater</v>
      </c>
      <c r="T3240" t="str">
        <f t="shared" si="203"/>
        <v>plays</v>
      </c>
      <c r="U3240">
        <f>YEAR(Table1[[#This Row],[Date Created Conversion]])</f>
        <v>2015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1">
        <f>(((J3241/60)/60)/24)+DATE(1970,1,1)+(-5/24)</f>
        <v>42277.880706018514</v>
      </c>
      <c r="L3241" s="11">
        <f>(((I3241/60)/60)/24)+DATE(1970,1,1)+(-5/24)</f>
        <v>42302.790972222218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0"/>
        <v>1.0591914022517912</v>
      </c>
      <c r="R3241" s="6">
        <f t="shared" si="201"/>
        <v>59.701730769230764</v>
      </c>
      <c r="S3241" s="7" t="str">
        <f t="shared" si="202"/>
        <v>theater</v>
      </c>
      <c r="T3241" t="str">
        <f t="shared" si="203"/>
        <v>plays</v>
      </c>
      <c r="U3241">
        <f>YEAR(Table1[[#This Row],[Date Created Conversion]])</f>
        <v>2015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1">
        <f>(((J3242/60)/60)/24)+DATE(1970,1,1)+(-5/24)</f>
        <v>42754.485509259255</v>
      </c>
      <c r="L3242" s="11">
        <f>(((I3242/60)/60)/24)+DATE(1970,1,1)+(-5/24)</f>
        <v>42782.749999999993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0"/>
        <v>1.0056666666666667</v>
      </c>
      <c r="R3242" s="6">
        <f t="shared" si="201"/>
        <v>88.735294117647058</v>
      </c>
      <c r="S3242" s="7" t="str">
        <f t="shared" si="202"/>
        <v>theater</v>
      </c>
      <c r="T3242" t="str">
        <f t="shared" si="203"/>
        <v>plays</v>
      </c>
      <c r="U3242">
        <f>YEAR(Table1[[#This Row],[Date Created Conversion]])</f>
        <v>2017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1">
        <f>(((J3243/60)/60)/24)+DATE(1970,1,1)+(-5/24)</f>
        <v>41893.116550925923</v>
      </c>
      <c r="L3243" s="11">
        <f>(((I3243/60)/60)/24)+DATE(1970,1,1)+(-5/24)</f>
        <v>41926.082638888889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0"/>
        <v>1.1530588235294117</v>
      </c>
      <c r="R3243" s="6">
        <f t="shared" si="201"/>
        <v>58.688622754491021</v>
      </c>
      <c r="S3243" s="7" t="str">
        <f t="shared" si="202"/>
        <v>theater</v>
      </c>
      <c r="T3243" t="str">
        <f t="shared" si="203"/>
        <v>plays</v>
      </c>
      <c r="U3243">
        <f>YEAR(Table1[[#This Row],[Date Created Conversion]])</f>
        <v>2014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1">
        <f>(((J3244/60)/60)/24)+DATE(1970,1,1)+(-5/24)</f>
        <v>41871.547361111108</v>
      </c>
      <c r="L3244" s="11">
        <f>(((I3244/60)/60)/24)+DATE(1970,1,1)+(-5/24)</f>
        <v>41901.547361111108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0"/>
        <v>1.273042</v>
      </c>
      <c r="R3244" s="6">
        <f t="shared" si="201"/>
        <v>69.56513661202186</v>
      </c>
      <c r="S3244" s="7" t="str">
        <f t="shared" si="202"/>
        <v>theater</v>
      </c>
      <c r="T3244" t="str">
        <f t="shared" si="203"/>
        <v>plays</v>
      </c>
      <c r="U3244">
        <f>YEAR(Table1[[#This Row],[Date Created Conversion]])</f>
        <v>2014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1">
        <f>(((J3245/60)/60)/24)+DATE(1970,1,1)+(-5/24)</f>
        <v>42261.888449074067</v>
      </c>
      <c r="L3245" s="11">
        <f>(((I3245/60)/60)/24)+DATE(1970,1,1)+(-5/24)</f>
        <v>42285.791666666664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0"/>
        <v>1.028375</v>
      </c>
      <c r="R3245" s="6">
        <f t="shared" si="201"/>
        <v>115.87323943661971</v>
      </c>
      <c r="S3245" s="7" t="str">
        <f t="shared" si="202"/>
        <v>theater</v>
      </c>
      <c r="T3245" t="str">
        <f t="shared" si="203"/>
        <v>plays</v>
      </c>
      <c r="U3245">
        <f>YEAR(Table1[[#This Row],[Date Created Conversion]])</f>
        <v>2015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1">
        <f>(((J3246/60)/60)/24)+DATE(1970,1,1)+(-5/24)</f>
        <v>42675.485902777778</v>
      </c>
      <c r="L3246" s="11">
        <f>(((I3246/60)/60)/24)+DATE(1970,1,1)+(-5/24)</f>
        <v>42705.527569444443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0"/>
        <v>1.0293749999999999</v>
      </c>
      <c r="R3246" s="6">
        <f t="shared" si="201"/>
        <v>23.869565217391305</v>
      </c>
      <c r="S3246" s="7" t="str">
        <f t="shared" si="202"/>
        <v>theater</v>
      </c>
      <c r="T3246" t="str">
        <f t="shared" si="203"/>
        <v>plays</v>
      </c>
      <c r="U3246">
        <f>YEAR(Table1[[#This Row],[Date Created Conversion]])</f>
        <v>2016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1">
        <f>(((J3247/60)/60)/24)+DATE(1970,1,1)+(-5/24)</f>
        <v>42135.391874999994</v>
      </c>
      <c r="L3247" s="11">
        <f>(((I3247/60)/60)/24)+DATE(1970,1,1)+(-5/24)</f>
        <v>42166.874999999993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0"/>
        <v>1.043047619047619</v>
      </c>
      <c r="R3247" s="6">
        <f t="shared" si="201"/>
        <v>81.125925925925927</v>
      </c>
      <c r="S3247" s="7" t="str">
        <f t="shared" si="202"/>
        <v>theater</v>
      </c>
      <c r="T3247" t="str">
        <f t="shared" si="203"/>
        <v>plays</v>
      </c>
      <c r="U3247">
        <f>YEAR(Table1[[#This Row],[Date Created Conversion]])</f>
        <v>2015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1">
        <f>(((J3248/60)/60)/24)+DATE(1970,1,1)+(-5/24)</f>
        <v>42230.263888888883</v>
      </c>
      <c r="L3248" s="11">
        <f>(((I3248/60)/60)/24)+DATE(1970,1,1)+(-5/24)</f>
        <v>42258.957638888889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0"/>
        <v>1.1122000000000001</v>
      </c>
      <c r="R3248" s="6">
        <f t="shared" si="201"/>
        <v>57.626943005181346</v>
      </c>
      <c r="S3248" s="7" t="str">
        <f t="shared" si="202"/>
        <v>theater</v>
      </c>
      <c r="T3248" t="str">
        <f t="shared" si="203"/>
        <v>plays</v>
      </c>
      <c r="U3248">
        <f>YEAR(Table1[[#This Row],[Date Created Conversion]])</f>
        <v>2015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1">
        <f>(((J3249/60)/60)/24)+DATE(1970,1,1)+(-5/24)</f>
        <v>42167.22583333333</v>
      </c>
      <c r="L3249" s="11">
        <f>(((I3249/60)/60)/24)+DATE(1970,1,1)+(-5/24)</f>
        <v>42197.22583333333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0"/>
        <v>1.0586</v>
      </c>
      <c r="R3249" s="6">
        <f t="shared" si="201"/>
        <v>46.429824561403507</v>
      </c>
      <c r="S3249" s="7" t="str">
        <f t="shared" si="202"/>
        <v>theater</v>
      </c>
      <c r="T3249" t="str">
        <f t="shared" si="203"/>
        <v>plays</v>
      </c>
      <c r="U3249">
        <f>YEAR(Table1[[#This Row],[Date Created Conversion]])</f>
        <v>2015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1">
        <f>(((J3250/60)/60)/24)+DATE(1970,1,1)+(-5/24)</f>
        <v>42068.68005787037</v>
      </c>
      <c r="L3250" s="11">
        <f>(((I3250/60)/60)/24)+DATE(1970,1,1)+(-5/24)</f>
        <v>42098.638391203705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0"/>
        <v>1.0079166666666666</v>
      </c>
      <c r="R3250" s="6">
        <f t="shared" si="201"/>
        <v>60.475000000000001</v>
      </c>
      <c r="S3250" s="7" t="str">
        <f t="shared" si="202"/>
        <v>theater</v>
      </c>
      <c r="T3250" t="str">
        <f t="shared" si="203"/>
        <v>plays</v>
      </c>
      <c r="U3250">
        <f>YEAR(Table1[[#This Row],[Date Created Conversion]])</f>
        <v>2015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1">
        <f>(((J3251/60)/60)/24)+DATE(1970,1,1)+(-5/24)</f>
        <v>42145.538356481477</v>
      </c>
      <c r="L3251" s="11">
        <f>(((I3251/60)/60)/24)+DATE(1970,1,1)+(-5/24)</f>
        <v>42175.538356481477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0"/>
        <v>1.0492727272727274</v>
      </c>
      <c r="R3251" s="6">
        <f t="shared" si="201"/>
        <v>65.579545454545453</v>
      </c>
      <c r="S3251" s="7" t="str">
        <f t="shared" si="202"/>
        <v>theater</v>
      </c>
      <c r="T3251" t="str">
        <f t="shared" si="203"/>
        <v>plays</v>
      </c>
      <c r="U3251">
        <f>YEAR(Table1[[#This Row],[Date Created Conversion]])</f>
        <v>2015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1">
        <f>(((J3252/60)/60)/24)+DATE(1970,1,1)+(-5/24)</f>
        <v>41918.533842592587</v>
      </c>
      <c r="L3252" s="11">
        <f>(((I3252/60)/60)/24)+DATE(1970,1,1)+(-5/24)</f>
        <v>41948.575509259259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0"/>
        <v>1.01552</v>
      </c>
      <c r="R3252" s="6">
        <f t="shared" si="201"/>
        <v>119.1924882629108</v>
      </c>
      <c r="S3252" s="7" t="str">
        <f t="shared" si="202"/>
        <v>theater</v>
      </c>
      <c r="T3252" t="str">
        <f t="shared" si="203"/>
        <v>plays</v>
      </c>
      <c r="U3252">
        <f>YEAR(Table1[[#This Row],[Date Created Conversion]])</f>
        <v>2014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1">
        <f>(((J3253/60)/60)/24)+DATE(1970,1,1)+(-5/24)</f>
        <v>42146.52275462963</v>
      </c>
      <c r="L3253" s="11">
        <f>(((I3253/60)/60)/24)+DATE(1970,1,1)+(-5/24)</f>
        <v>42176.52275462963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0"/>
        <v>1.1073333333333333</v>
      </c>
      <c r="R3253" s="6">
        <f t="shared" si="201"/>
        <v>83.05</v>
      </c>
      <c r="S3253" s="7" t="str">
        <f t="shared" si="202"/>
        <v>theater</v>
      </c>
      <c r="T3253" t="str">
        <f t="shared" si="203"/>
        <v>plays</v>
      </c>
      <c r="U3253">
        <f>YEAR(Table1[[#This Row],[Date Created Conversion]])</f>
        <v>2015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1">
        <f>(((J3254/60)/60)/24)+DATE(1970,1,1)+(-5/24)</f>
        <v>42590.264351851853</v>
      </c>
      <c r="L3254" s="11">
        <f>(((I3254/60)/60)/24)+DATE(1970,1,1)+(-5/24)</f>
        <v>42620.264351851853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0"/>
        <v>1.2782222222222221</v>
      </c>
      <c r="R3254" s="6">
        <f t="shared" si="201"/>
        <v>57.52</v>
      </c>
      <c r="S3254" s="7" t="str">
        <f t="shared" si="202"/>
        <v>theater</v>
      </c>
      <c r="T3254" t="str">
        <f t="shared" si="203"/>
        <v>plays</v>
      </c>
      <c r="U3254">
        <f>YEAR(Table1[[#This Row],[Date Created Conversion]])</f>
        <v>2016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1">
        <f>(((J3255/60)/60)/24)+DATE(1970,1,1)+(-5/24)</f>
        <v>42602.368379629632</v>
      </c>
      <c r="L3255" s="11">
        <f>(((I3255/60)/60)/24)+DATE(1970,1,1)+(-5/24)</f>
        <v>42620.947916666664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0"/>
        <v>1.0182500000000001</v>
      </c>
      <c r="R3255" s="6">
        <f t="shared" si="201"/>
        <v>177.08695652173913</v>
      </c>
      <c r="S3255" s="7" t="str">
        <f t="shared" si="202"/>
        <v>theater</v>
      </c>
      <c r="T3255" t="str">
        <f t="shared" si="203"/>
        <v>plays</v>
      </c>
      <c r="U3255">
        <f>YEAR(Table1[[#This Row],[Date Created Conversion]])</f>
        <v>2016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1">
        <f>(((J3256/60)/60)/24)+DATE(1970,1,1)+(-5/24)</f>
        <v>42058.877418981479</v>
      </c>
      <c r="L3256" s="11">
        <f>(((I3256/60)/60)/24)+DATE(1970,1,1)+(-5/24)</f>
        <v>42088.835752314808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0"/>
        <v>1.012576923076923</v>
      </c>
      <c r="R3256" s="6">
        <f t="shared" si="201"/>
        <v>70.771505376344081</v>
      </c>
      <c r="S3256" s="7" t="str">
        <f t="shared" si="202"/>
        <v>theater</v>
      </c>
      <c r="T3256" t="str">
        <f t="shared" si="203"/>
        <v>plays</v>
      </c>
      <c r="U3256">
        <f>YEAR(Table1[[#This Row],[Date Created Conversion]])</f>
        <v>2015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1">
        <f>(((J3257/60)/60)/24)+DATE(1970,1,1)+(-5/24)</f>
        <v>41889.559895833328</v>
      </c>
      <c r="L3257" s="11">
        <f>(((I3257/60)/60)/24)+DATE(1970,1,1)+(-5/24)</f>
        <v>41919.559895833328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0"/>
        <v>1.75</v>
      </c>
      <c r="R3257" s="6">
        <f t="shared" si="201"/>
        <v>29.166666666666668</v>
      </c>
      <c r="S3257" s="7" t="str">
        <f t="shared" si="202"/>
        <v>theater</v>
      </c>
      <c r="T3257" t="str">
        <f t="shared" si="203"/>
        <v>plays</v>
      </c>
      <c r="U3257">
        <f>YEAR(Table1[[#This Row],[Date Created Conversion]])</f>
        <v>2014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1">
        <f>(((J3258/60)/60)/24)+DATE(1970,1,1)+(-5/24)</f>
        <v>42144.365474537037</v>
      </c>
      <c r="L3258" s="11">
        <f>(((I3258/60)/60)/24)+DATE(1970,1,1)+(-5/24)</f>
        <v>42165.957638888889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0"/>
        <v>1.2806</v>
      </c>
      <c r="R3258" s="6">
        <f t="shared" si="201"/>
        <v>72.76136363636364</v>
      </c>
      <c r="S3258" s="7" t="str">
        <f t="shared" si="202"/>
        <v>theater</v>
      </c>
      <c r="T3258" t="str">
        <f t="shared" si="203"/>
        <v>plays</v>
      </c>
      <c r="U3258">
        <f>YEAR(Table1[[#This Row],[Date Created Conversion]])</f>
        <v>2015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1">
        <f>(((J3259/60)/60)/24)+DATE(1970,1,1)+(-5/24)</f>
        <v>42758.351296296292</v>
      </c>
      <c r="L3259" s="11">
        <f>(((I3259/60)/60)/24)+DATE(1970,1,1)+(-5/24)</f>
        <v>42788.351296296292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0"/>
        <v>1.0629949999999999</v>
      </c>
      <c r="R3259" s="6">
        <f t="shared" si="201"/>
        <v>51.853414634146333</v>
      </c>
      <c r="S3259" s="7" t="str">
        <f t="shared" si="202"/>
        <v>theater</v>
      </c>
      <c r="T3259" t="str">
        <f t="shared" si="203"/>
        <v>plays</v>
      </c>
      <c r="U3259">
        <f>YEAR(Table1[[#This Row],[Date Created Conversion]])</f>
        <v>2017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1">
        <f>(((J3260/60)/60)/24)+DATE(1970,1,1)+(-5/24)</f>
        <v>41982.678946759253</v>
      </c>
      <c r="L3260" s="11">
        <f>(((I3260/60)/60)/24)+DATE(1970,1,1)+(-5/24)</f>
        <v>42012.678946759253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0"/>
        <v>1.052142857142857</v>
      </c>
      <c r="R3260" s="6">
        <f t="shared" si="201"/>
        <v>98.2</v>
      </c>
      <c r="S3260" s="7" t="str">
        <f t="shared" si="202"/>
        <v>theater</v>
      </c>
      <c r="T3260" t="str">
        <f t="shared" si="203"/>
        <v>plays</v>
      </c>
      <c r="U3260">
        <f>YEAR(Table1[[#This Row],[Date Created Conversion]])</f>
        <v>2014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1">
        <f>(((J3261/60)/60)/24)+DATE(1970,1,1)+(-5/24)</f>
        <v>42614.552604166667</v>
      </c>
      <c r="L3261" s="11">
        <f>(((I3261/60)/60)/24)+DATE(1970,1,1)+(-5/24)</f>
        <v>42643.957638888889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0"/>
        <v>1.0616782608695652</v>
      </c>
      <c r="R3261" s="6">
        <f t="shared" si="201"/>
        <v>251.7381443298969</v>
      </c>
      <c r="S3261" s="7" t="str">
        <f t="shared" si="202"/>
        <v>theater</v>
      </c>
      <c r="T3261" t="str">
        <f t="shared" si="203"/>
        <v>plays</v>
      </c>
      <c r="U3261">
        <f>YEAR(Table1[[#This Row],[Date Created Conversion]])</f>
        <v>2016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1">
        <f>(((J3262/60)/60)/24)+DATE(1970,1,1)+(-5/24)</f>
        <v>42303.464328703696</v>
      </c>
      <c r="L3262" s="11">
        <f>(((I3262/60)/60)/24)+DATE(1970,1,1)+(-5/24)</f>
        <v>42338.505995370368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0"/>
        <v>1.0924</v>
      </c>
      <c r="R3262" s="6">
        <f t="shared" si="201"/>
        <v>74.821917808219183</v>
      </c>
      <c r="S3262" s="7" t="str">
        <f t="shared" si="202"/>
        <v>theater</v>
      </c>
      <c r="T3262" t="str">
        <f t="shared" si="203"/>
        <v>plays</v>
      </c>
      <c r="U3262">
        <f>YEAR(Table1[[#This Row],[Date Created Conversion]])</f>
        <v>2015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1">
        <f>(((J3263/60)/60)/24)+DATE(1970,1,1)+(-5/24)</f>
        <v>42171.517083333332</v>
      </c>
      <c r="L3263" s="11">
        <f>(((I3263/60)/60)/24)+DATE(1970,1,1)+(-5/24)</f>
        <v>42201.517083333332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0"/>
        <v>1.0045454545454546</v>
      </c>
      <c r="R3263" s="6">
        <f t="shared" si="201"/>
        <v>67.65306122448979</v>
      </c>
      <c r="S3263" s="7" t="str">
        <f t="shared" si="202"/>
        <v>theater</v>
      </c>
      <c r="T3263" t="str">
        <f t="shared" si="203"/>
        <v>plays</v>
      </c>
      <c r="U3263">
        <f>YEAR(Table1[[#This Row],[Date Created Conversion]])</f>
        <v>2015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1">
        <f>(((J3264/60)/60)/24)+DATE(1970,1,1)+(-5/24)</f>
        <v>41964.107199074067</v>
      </c>
      <c r="L3264" s="11">
        <f>(((I3264/60)/60)/24)+DATE(1970,1,1)+(-5/24)</f>
        <v>41994.958333333336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0"/>
        <v>1.0304098360655738</v>
      </c>
      <c r="R3264" s="6">
        <f t="shared" si="201"/>
        <v>93.81343283582089</v>
      </c>
      <c r="S3264" s="7" t="str">
        <f t="shared" si="202"/>
        <v>theater</v>
      </c>
      <c r="T3264" t="str">
        <f t="shared" si="203"/>
        <v>plays</v>
      </c>
      <c r="U3264">
        <f>YEAR(Table1[[#This Row],[Date Created Conversion]])</f>
        <v>2014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1">
        <f>(((J3265/60)/60)/24)+DATE(1970,1,1)+(-5/24)</f>
        <v>42284.30773148148</v>
      </c>
      <c r="L3265" s="11">
        <f>(((I3265/60)/60)/24)+DATE(1970,1,1)+(-5/24)</f>
        <v>42307.666666666664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0"/>
        <v>1.121664</v>
      </c>
      <c r="R3265" s="6">
        <f t="shared" si="201"/>
        <v>41.237647058823526</v>
      </c>
      <c r="S3265" s="7" t="str">
        <f t="shared" si="202"/>
        <v>theater</v>
      </c>
      <c r="T3265" t="str">
        <f t="shared" si="203"/>
        <v>plays</v>
      </c>
      <c r="U3265">
        <f>YEAR(Table1[[#This Row],[Date Created Conversion]])</f>
        <v>2015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1">
        <f>(((J3266/60)/60)/24)+DATE(1970,1,1)+(-5/24)</f>
        <v>42016.591874999998</v>
      </c>
      <c r="L3266" s="11">
        <f>(((I3266/60)/60)/24)+DATE(1970,1,1)+(-5/24)</f>
        <v>42032.708333333336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200"/>
        <v>1.03</v>
      </c>
      <c r="R3266" s="6">
        <f t="shared" si="201"/>
        <v>52.551020408163268</v>
      </c>
      <c r="S3266" s="7" t="str">
        <f t="shared" si="202"/>
        <v>theater</v>
      </c>
      <c r="T3266" t="str">
        <f t="shared" si="203"/>
        <v>plays</v>
      </c>
      <c r="U3266">
        <f>YEAR(Table1[[#This Row],[Date Created Conversion]])</f>
        <v>2015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1">
        <f>(((J3267/60)/60)/24)+DATE(1970,1,1)+(-5/24)</f>
        <v>42311.503645833327</v>
      </c>
      <c r="L3267" s="11">
        <f>(((I3267/60)/60)/24)+DATE(1970,1,1)+(-5/24)</f>
        <v>42341.499999999993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204">E3267/D3267</f>
        <v>1.64</v>
      </c>
      <c r="R3267" s="6">
        <f t="shared" ref="R3267:R3330" si="205">E3267/N3267</f>
        <v>70.285714285714292</v>
      </c>
      <c r="S3267" s="7" t="str">
        <f t="shared" ref="S3267:S3330" si="206">LEFT(P3267, SEARCH("/",P3267,1)-1)</f>
        <v>theater</v>
      </c>
      <c r="T3267" t="str">
        <f t="shared" ref="T3267:T3330" si="207">RIGHT(P3267,LEN(P3267)-SEARCH("/",P3267,1))</f>
        <v>plays</v>
      </c>
      <c r="U3267">
        <f>YEAR(Table1[[#This Row],[Date Created Conversion]])</f>
        <v>2015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1">
        <f>(((J3268/60)/60)/24)+DATE(1970,1,1)+(-5/24)</f>
        <v>42136.32780092593</v>
      </c>
      <c r="L3268" s="11">
        <f>(((I3268/60)/60)/24)+DATE(1970,1,1)+(-5/24)</f>
        <v>42167.666666666664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4"/>
        <v>1.3128333333333333</v>
      </c>
      <c r="R3268" s="6">
        <f t="shared" si="205"/>
        <v>48.325153374233132</v>
      </c>
      <c r="S3268" s="7" t="str">
        <f t="shared" si="206"/>
        <v>theater</v>
      </c>
      <c r="T3268" t="str">
        <f t="shared" si="207"/>
        <v>plays</v>
      </c>
      <c r="U3268">
        <f>YEAR(Table1[[#This Row],[Date Created Conversion]])</f>
        <v>2015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1">
        <f>(((J3269/60)/60)/24)+DATE(1970,1,1)+(-5/24)</f>
        <v>42172.549305555549</v>
      </c>
      <c r="L3269" s="11">
        <f>(((I3269/60)/60)/24)+DATE(1970,1,1)+(-5/24)</f>
        <v>42202.549305555549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4"/>
        <v>1.0209999999999999</v>
      </c>
      <c r="R3269" s="6">
        <f t="shared" si="205"/>
        <v>53.177083333333336</v>
      </c>
      <c r="S3269" s="7" t="str">
        <f t="shared" si="206"/>
        <v>theater</v>
      </c>
      <c r="T3269" t="str">
        <f t="shared" si="207"/>
        <v>plays</v>
      </c>
      <c r="U3269">
        <f>YEAR(Table1[[#This Row],[Date Created Conversion]])</f>
        <v>2015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1">
        <f>(((J3270/60)/60)/24)+DATE(1970,1,1)+(-5/24)</f>
        <v>42590.695925925924</v>
      </c>
      <c r="L3270" s="11">
        <f>(((I3270/60)/60)/24)+DATE(1970,1,1)+(-5/24)</f>
        <v>42606.695925925924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4"/>
        <v>1.28</v>
      </c>
      <c r="R3270" s="6">
        <f t="shared" si="205"/>
        <v>60.952380952380949</v>
      </c>
      <c r="S3270" s="7" t="str">
        <f t="shared" si="206"/>
        <v>theater</v>
      </c>
      <c r="T3270" t="str">
        <f t="shared" si="207"/>
        <v>plays</v>
      </c>
      <c r="U3270">
        <f>YEAR(Table1[[#This Row],[Date Created Conversion]])</f>
        <v>2016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1">
        <f>(((J3271/60)/60)/24)+DATE(1970,1,1)+(-5/24)</f>
        <v>42137.18746527777</v>
      </c>
      <c r="L3271" s="11">
        <f>(((I3271/60)/60)/24)+DATE(1970,1,1)+(-5/24)</f>
        <v>42171.249999999993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4"/>
        <v>1.0149999999999999</v>
      </c>
      <c r="R3271" s="6">
        <f t="shared" si="205"/>
        <v>116</v>
      </c>
      <c r="S3271" s="7" t="str">
        <f t="shared" si="206"/>
        <v>theater</v>
      </c>
      <c r="T3271" t="str">
        <f t="shared" si="207"/>
        <v>plays</v>
      </c>
      <c r="U3271">
        <f>YEAR(Table1[[#This Row],[Date Created Conversion]])</f>
        <v>2015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1">
        <f>(((J3272/60)/60)/24)+DATE(1970,1,1)+(-5/24)</f>
        <v>42167.324826388889</v>
      </c>
      <c r="L3272" s="11">
        <f>(((I3272/60)/60)/24)+DATE(1970,1,1)+(-5/24)</f>
        <v>42197.324826388889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4"/>
        <v>1.0166666666666666</v>
      </c>
      <c r="R3272" s="6">
        <f t="shared" si="205"/>
        <v>61</v>
      </c>
      <c r="S3272" s="7" t="str">
        <f t="shared" si="206"/>
        <v>theater</v>
      </c>
      <c r="T3272" t="str">
        <f t="shared" si="207"/>
        <v>plays</v>
      </c>
      <c r="U3272">
        <f>YEAR(Table1[[#This Row],[Date Created Conversion]])</f>
        <v>2015</v>
      </c>
    </row>
    <row r="3273" spans="1:21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1">
        <f>(((J3273/60)/60)/24)+DATE(1970,1,1)+(-5/24)</f>
        <v>41915.22887731481</v>
      </c>
      <c r="L3273" s="11">
        <f>(((I3273/60)/60)/24)+DATE(1970,1,1)+(-5/24)</f>
        <v>41945.270543981482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4"/>
        <v>1.3</v>
      </c>
      <c r="R3273" s="6">
        <f t="shared" si="205"/>
        <v>38.235294117647058</v>
      </c>
      <c r="S3273" s="7" t="str">
        <f t="shared" si="206"/>
        <v>theater</v>
      </c>
      <c r="T3273" t="str">
        <f t="shared" si="207"/>
        <v>plays</v>
      </c>
      <c r="U3273">
        <f>YEAR(Table1[[#This Row],[Date Created Conversion]])</f>
        <v>2014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1">
        <f>(((J3274/60)/60)/24)+DATE(1970,1,1)+(-5/24)</f>
        <v>42284.291770833333</v>
      </c>
      <c r="L3274" s="11">
        <f>(((I3274/60)/60)/24)+DATE(1970,1,1)+(-5/24)</f>
        <v>42314.333437499998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204"/>
        <v>1.5443</v>
      </c>
      <c r="R3274" s="6">
        <f t="shared" si="205"/>
        <v>106.50344827586207</v>
      </c>
      <c r="S3274" s="7" t="str">
        <f t="shared" si="206"/>
        <v>theater</v>
      </c>
      <c r="T3274" t="str">
        <f t="shared" si="207"/>
        <v>plays</v>
      </c>
      <c r="U3274">
        <f>YEAR(Table1[[#This Row],[Date Created Conversion]])</f>
        <v>2015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1">
        <f>(((J3275/60)/60)/24)+DATE(1970,1,1)+(-5/24)</f>
        <v>42611.5930787037</v>
      </c>
      <c r="L3275" s="11">
        <f>(((I3275/60)/60)/24)+DATE(1970,1,1)+(-5/24)</f>
        <v>42627.583333333336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4"/>
        <v>1.0740000000000001</v>
      </c>
      <c r="R3275" s="6">
        <f t="shared" si="205"/>
        <v>204.57142857142858</v>
      </c>
      <c r="S3275" s="7" t="str">
        <f t="shared" si="206"/>
        <v>theater</v>
      </c>
      <c r="T3275" t="str">
        <f t="shared" si="207"/>
        <v>plays</v>
      </c>
      <c r="U3275">
        <f>YEAR(Table1[[#This Row],[Date Created Conversion]])</f>
        <v>2016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1">
        <f>(((J3276/60)/60)/24)+DATE(1970,1,1)+(-5/24)</f>
        <v>42400.496203703697</v>
      </c>
      <c r="L3276" s="11">
        <f>(((I3276/60)/60)/24)+DATE(1970,1,1)+(-5/24)</f>
        <v>42444.666666666664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4"/>
        <v>1.0132258064516129</v>
      </c>
      <c r="R3276" s="6">
        <f t="shared" si="205"/>
        <v>54.912587412587413</v>
      </c>
      <c r="S3276" s="7" t="str">
        <f t="shared" si="206"/>
        <v>theater</v>
      </c>
      <c r="T3276" t="str">
        <f t="shared" si="207"/>
        <v>plays</v>
      </c>
      <c r="U3276">
        <f>YEAR(Table1[[#This Row],[Date Created Conversion]])</f>
        <v>2016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1">
        <f>(((J3277/60)/60)/24)+DATE(1970,1,1)+(-5/24)</f>
        <v>42017.672118055554</v>
      </c>
      <c r="L3277" s="11">
        <f>(((I3277/60)/60)/24)+DATE(1970,1,1)+(-5/24)</f>
        <v>42043.979166666664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4"/>
        <v>1.0027777777777778</v>
      </c>
      <c r="R3277" s="6">
        <f t="shared" si="205"/>
        <v>150.41666666666666</v>
      </c>
      <c r="S3277" s="7" t="str">
        <f t="shared" si="206"/>
        <v>theater</v>
      </c>
      <c r="T3277" t="str">
        <f t="shared" si="207"/>
        <v>plays</v>
      </c>
      <c r="U3277">
        <f>YEAR(Table1[[#This Row],[Date Created Conversion]])</f>
        <v>2015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1">
        <f>(((J3278/60)/60)/24)+DATE(1970,1,1)+(-5/24)</f>
        <v>42426.741655092592</v>
      </c>
      <c r="L3278" s="11">
        <f>(((I3278/60)/60)/24)+DATE(1970,1,1)+(-5/24)</f>
        <v>42460.957638888889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4"/>
        <v>1.1684444444444444</v>
      </c>
      <c r="R3278" s="6">
        <f t="shared" si="205"/>
        <v>52.58</v>
      </c>
      <c r="S3278" s="7" t="str">
        <f t="shared" si="206"/>
        <v>theater</v>
      </c>
      <c r="T3278" t="str">
        <f t="shared" si="207"/>
        <v>plays</v>
      </c>
      <c r="U3278">
        <f>YEAR(Table1[[#This Row],[Date Created Conversion]])</f>
        <v>2016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1">
        <f>(((J3279/60)/60)/24)+DATE(1970,1,1)+(-5/24)</f>
        <v>41931.474606481483</v>
      </c>
      <c r="L3279" s="11">
        <f>(((I3279/60)/60)/24)+DATE(1970,1,1)+(-5/24)</f>
        <v>41961.516273148147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4"/>
        <v>1.0860000000000001</v>
      </c>
      <c r="R3279" s="6">
        <f t="shared" si="205"/>
        <v>54.3</v>
      </c>
      <c r="S3279" s="7" t="str">
        <f t="shared" si="206"/>
        <v>theater</v>
      </c>
      <c r="T3279" t="str">
        <f t="shared" si="207"/>
        <v>plays</v>
      </c>
      <c r="U3279">
        <f>YEAR(Table1[[#This Row],[Date Created Conversion]])</f>
        <v>2014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1">
        <f>(((J3280/60)/60)/24)+DATE(1970,1,1)+(-5/24)</f>
        <v>42124.640081018515</v>
      </c>
      <c r="L3280" s="11">
        <f>(((I3280/60)/60)/24)+DATE(1970,1,1)+(-5/24)</f>
        <v>42154.640081018515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4"/>
        <v>1.034</v>
      </c>
      <c r="R3280" s="6">
        <f t="shared" si="205"/>
        <v>76.029411764705884</v>
      </c>
      <c r="S3280" s="7" t="str">
        <f t="shared" si="206"/>
        <v>theater</v>
      </c>
      <c r="T3280" t="str">
        <f t="shared" si="207"/>
        <v>plays</v>
      </c>
      <c r="U3280">
        <f>YEAR(Table1[[#This Row],[Date Created Conversion]])</f>
        <v>2015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1">
        <f>(((J3281/60)/60)/24)+DATE(1970,1,1)+(-5/24)</f>
        <v>42430.894201388881</v>
      </c>
      <c r="L3281" s="11">
        <f>(((I3281/60)/60)/24)+DATE(1970,1,1)+(-5/24)</f>
        <v>42460.852534722224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4"/>
        <v>1.1427586206896552</v>
      </c>
      <c r="R3281" s="6">
        <f t="shared" si="205"/>
        <v>105.2063492063492</v>
      </c>
      <c r="S3281" s="7" t="str">
        <f t="shared" si="206"/>
        <v>theater</v>
      </c>
      <c r="T3281" t="str">
        <f t="shared" si="207"/>
        <v>plays</v>
      </c>
      <c r="U3281">
        <f>YEAR(Table1[[#This Row],[Date Created Conversion]])</f>
        <v>2016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1">
        <f>(((J3282/60)/60)/24)+DATE(1970,1,1)+(-5/24)</f>
        <v>42121.548587962963</v>
      </c>
      <c r="L3282" s="11">
        <f>(((I3282/60)/60)/24)+DATE(1970,1,1)+(-5/24)</f>
        <v>42155.999999999993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4"/>
        <v>1.03</v>
      </c>
      <c r="R3282" s="6">
        <f t="shared" si="205"/>
        <v>68.666666666666671</v>
      </c>
      <c r="S3282" s="7" t="str">
        <f t="shared" si="206"/>
        <v>theater</v>
      </c>
      <c r="T3282" t="str">
        <f t="shared" si="207"/>
        <v>plays</v>
      </c>
      <c r="U3282">
        <f>YEAR(Table1[[#This Row],[Date Created Conversion]])</f>
        <v>2015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1">
        <f>(((J3283/60)/60)/24)+DATE(1970,1,1)+(-5/24)</f>
        <v>42218.811400462961</v>
      </c>
      <c r="L3283" s="11">
        <f>(((I3283/60)/60)/24)+DATE(1970,1,1)+(-5/24)</f>
        <v>42248.811400462961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4"/>
        <v>1.216</v>
      </c>
      <c r="R3283" s="6">
        <f t="shared" si="205"/>
        <v>129.36170212765958</v>
      </c>
      <c r="S3283" s="7" t="str">
        <f t="shared" si="206"/>
        <v>theater</v>
      </c>
      <c r="T3283" t="str">
        <f t="shared" si="207"/>
        <v>plays</v>
      </c>
      <c r="U3283">
        <f>YEAR(Table1[[#This Row],[Date Created Conversion]])</f>
        <v>2015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1">
        <f>(((J3284/60)/60)/24)+DATE(1970,1,1)+(-5/24)</f>
        <v>42444.985972222225</v>
      </c>
      <c r="L3284" s="11">
        <f>(((I3284/60)/60)/24)+DATE(1970,1,1)+(-5/24)</f>
        <v>42488.985972222225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4"/>
        <v>1.026467741935484</v>
      </c>
      <c r="R3284" s="6">
        <f t="shared" si="205"/>
        <v>134.26371308016877</v>
      </c>
      <c r="S3284" s="7" t="str">
        <f t="shared" si="206"/>
        <v>theater</v>
      </c>
      <c r="T3284" t="str">
        <f t="shared" si="207"/>
        <v>plays</v>
      </c>
      <c r="U3284">
        <f>YEAR(Table1[[#This Row],[Date Created Conversion]])</f>
        <v>2016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1">
        <f>(((J3285/60)/60)/24)+DATE(1970,1,1)+(-5/24)</f>
        <v>42379.535856481474</v>
      </c>
      <c r="L3285" s="11">
        <f>(((I3285/60)/60)/24)+DATE(1970,1,1)+(-5/24)</f>
        <v>42410.666666666664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4"/>
        <v>1.0475000000000001</v>
      </c>
      <c r="R3285" s="6">
        <f t="shared" si="205"/>
        <v>17.829787234042552</v>
      </c>
      <c r="S3285" s="7" t="str">
        <f t="shared" si="206"/>
        <v>theater</v>
      </c>
      <c r="T3285" t="str">
        <f t="shared" si="207"/>
        <v>plays</v>
      </c>
      <c r="U3285">
        <f>YEAR(Table1[[#This Row],[Date Created Conversion]])</f>
        <v>2016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1">
        <f>(((J3286/60)/60)/24)+DATE(1970,1,1)+(-5/24)</f>
        <v>42380.676539351851</v>
      </c>
      <c r="L3286" s="11">
        <f>(((I3286/60)/60)/24)+DATE(1970,1,1)+(-5/24)</f>
        <v>42398.040972222218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4"/>
        <v>1.016</v>
      </c>
      <c r="R3286" s="6">
        <f t="shared" si="205"/>
        <v>203.2</v>
      </c>
      <c r="S3286" s="7" t="str">
        <f t="shared" si="206"/>
        <v>theater</v>
      </c>
      <c r="T3286" t="str">
        <f t="shared" si="207"/>
        <v>plays</v>
      </c>
      <c r="U3286">
        <f>YEAR(Table1[[#This Row],[Date Created Conversion]])</f>
        <v>2016</v>
      </c>
    </row>
    <row r="3287" spans="1:21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1">
        <f>(((J3287/60)/60)/24)+DATE(1970,1,1)+(-5/24)</f>
        <v>42762.734097222223</v>
      </c>
      <c r="L3287" s="11">
        <f>(((I3287/60)/60)/24)+DATE(1970,1,1)+(-5/24)</f>
        <v>42793.999999999993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4"/>
        <v>1.1210242048409682</v>
      </c>
      <c r="R3287" s="6">
        <f t="shared" si="205"/>
        <v>69.18518518518519</v>
      </c>
      <c r="S3287" s="7" t="str">
        <f t="shared" si="206"/>
        <v>theater</v>
      </c>
      <c r="T3287" t="str">
        <f t="shared" si="207"/>
        <v>plays</v>
      </c>
      <c r="U3287">
        <f>YEAR(Table1[[#This Row],[Date Created Conversion]])</f>
        <v>2017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1">
        <f>(((J3288/60)/60)/24)+DATE(1970,1,1)+(-5/24)</f>
        <v>42567.631736111107</v>
      </c>
      <c r="L3288" s="11">
        <f>(((I3288/60)/60)/24)+DATE(1970,1,1)+(-5/24)</f>
        <v>42597.631736111107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4"/>
        <v>1.0176666666666667</v>
      </c>
      <c r="R3288" s="6">
        <f t="shared" si="205"/>
        <v>125.12295081967213</v>
      </c>
      <c r="S3288" s="7" t="str">
        <f t="shared" si="206"/>
        <v>theater</v>
      </c>
      <c r="T3288" t="str">
        <f t="shared" si="207"/>
        <v>plays</v>
      </c>
      <c r="U3288">
        <f>YEAR(Table1[[#This Row],[Date Created Conversion]])</f>
        <v>2016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1">
        <f>(((J3289/60)/60)/24)+DATE(1970,1,1)+(-5/24)</f>
        <v>42311.541990740741</v>
      </c>
      <c r="L3289" s="11">
        <f>(((I3289/60)/60)/24)+DATE(1970,1,1)+(-5/24)</f>
        <v>42336.541990740741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4"/>
        <v>1</v>
      </c>
      <c r="R3289" s="6">
        <f t="shared" si="205"/>
        <v>73.529411764705884</v>
      </c>
      <c r="S3289" s="7" t="str">
        <f t="shared" si="206"/>
        <v>theater</v>
      </c>
      <c r="T3289" t="str">
        <f t="shared" si="207"/>
        <v>plays</v>
      </c>
      <c r="U3289">
        <f>YEAR(Table1[[#This Row],[Date Created Conversion]])</f>
        <v>2015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1">
        <f>(((J3290/60)/60)/24)+DATE(1970,1,1)+(-5/24)</f>
        <v>42505.566145833327</v>
      </c>
      <c r="L3290" s="11">
        <f>(((I3290/60)/60)/24)+DATE(1970,1,1)+(-5/24)</f>
        <v>42541.749999999993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4"/>
        <v>1.0026489999999999</v>
      </c>
      <c r="R3290" s="6">
        <f t="shared" si="205"/>
        <v>48.437149758454105</v>
      </c>
      <c r="S3290" s="7" t="str">
        <f t="shared" si="206"/>
        <v>theater</v>
      </c>
      <c r="T3290" t="str">
        <f t="shared" si="207"/>
        <v>plays</v>
      </c>
      <c r="U3290">
        <f>YEAR(Table1[[#This Row],[Date Created Conversion]])</f>
        <v>2016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1">
        <f>(((J3291/60)/60)/24)+DATE(1970,1,1)+(-5/24)</f>
        <v>42758.159745370365</v>
      </c>
      <c r="L3291" s="11">
        <f>(((I3291/60)/60)/24)+DATE(1970,1,1)+(-5/24)</f>
        <v>42786.159745370365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4"/>
        <v>1.3304200000000002</v>
      </c>
      <c r="R3291" s="6">
        <f t="shared" si="205"/>
        <v>26.608400000000003</v>
      </c>
      <c r="S3291" s="7" t="str">
        <f t="shared" si="206"/>
        <v>theater</v>
      </c>
      <c r="T3291" t="str">
        <f t="shared" si="207"/>
        <v>plays</v>
      </c>
      <c r="U3291">
        <f>YEAR(Table1[[#This Row],[Date Created Conversion]])</f>
        <v>2017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1">
        <f>(((J3292/60)/60)/24)+DATE(1970,1,1)+(-5/24)</f>
        <v>42775.306608796294</v>
      </c>
      <c r="L3292" s="11">
        <f>(((I3292/60)/60)/24)+DATE(1970,1,1)+(-5/24)</f>
        <v>42805.306608796294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4"/>
        <v>1.212</v>
      </c>
      <c r="R3292" s="6">
        <f t="shared" si="205"/>
        <v>33.666666666666664</v>
      </c>
      <c r="S3292" s="7" t="str">
        <f t="shared" si="206"/>
        <v>theater</v>
      </c>
      <c r="T3292" t="str">
        <f t="shared" si="207"/>
        <v>plays</v>
      </c>
      <c r="U3292">
        <f>YEAR(Table1[[#This Row],[Date Created Conversion]])</f>
        <v>2017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1">
        <f>(((J3293/60)/60)/24)+DATE(1970,1,1)+(-5/24)</f>
        <v>42232.494212962956</v>
      </c>
      <c r="L3293" s="11">
        <f>(((I3293/60)/60)/24)+DATE(1970,1,1)+(-5/24)</f>
        <v>42263.957638888889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4"/>
        <v>1.1399999999999999</v>
      </c>
      <c r="R3293" s="6">
        <f t="shared" si="205"/>
        <v>40.714285714285715</v>
      </c>
      <c r="S3293" s="7" t="str">
        <f t="shared" si="206"/>
        <v>theater</v>
      </c>
      <c r="T3293" t="str">
        <f t="shared" si="207"/>
        <v>plays</v>
      </c>
      <c r="U3293">
        <f>YEAR(Table1[[#This Row],[Date Created Conversion]])</f>
        <v>2015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1">
        <f>(((J3294/60)/60)/24)+DATE(1970,1,1)+(-5/24)</f>
        <v>42282.561898148146</v>
      </c>
      <c r="L3294" s="11">
        <f>(((I3294/60)/60)/24)+DATE(1970,1,1)+(-5/24)</f>
        <v>42342.603564814817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4"/>
        <v>2.8613861386138613</v>
      </c>
      <c r="R3294" s="6">
        <f t="shared" si="205"/>
        <v>19.266666666666666</v>
      </c>
      <c r="S3294" s="7" t="str">
        <f t="shared" si="206"/>
        <v>theater</v>
      </c>
      <c r="T3294" t="str">
        <f t="shared" si="207"/>
        <v>plays</v>
      </c>
      <c r="U3294">
        <f>YEAR(Table1[[#This Row],[Date Created Conversion]])</f>
        <v>2015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1">
        <f>(((J3295/60)/60)/24)+DATE(1970,1,1)+(-5/24)</f>
        <v>42768.217037037037</v>
      </c>
      <c r="L3295" s="11">
        <f>(((I3295/60)/60)/24)+DATE(1970,1,1)+(-5/24)</f>
        <v>42798.217037037037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4"/>
        <v>1.7044444444444444</v>
      </c>
      <c r="R3295" s="6">
        <f t="shared" si="205"/>
        <v>84.285714285714292</v>
      </c>
      <c r="S3295" s="7" t="str">
        <f t="shared" si="206"/>
        <v>theater</v>
      </c>
      <c r="T3295" t="str">
        <f t="shared" si="207"/>
        <v>plays</v>
      </c>
      <c r="U3295">
        <f>YEAR(Table1[[#This Row],[Date Created Conversion]])</f>
        <v>2017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1">
        <f>(((J3296/60)/60)/24)+DATE(1970,1,1)+(-5/24)</f>
        <v>42141.33280092592</v>
      </c>
      <c r="L3296" s="11">
        <f>(((I3296/60)/60)/24)+DATE(1970,1,1)+(-5/24)</f>
        <v>42171.33280092592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4"/>
        <v>1.1833333333333333</v>
      </c>
      <c r="R3296" s="6">
        <f t="shared" si="205"/>
        <v>29.583333333333332</v>
      </c>
      <c r="S3296" s="7" t="str">
        <f t="shared" si="206"/>
        <v>theater</v>
      </c>
      <c r="T3296" t="str">
        <f t="shared" si="207"/>
        <v>plays</v>
      </c>
      <c r="U3296">
        <f>YEAR(Table1[[#This Row],[Date Created Conversion]])</f>
        <v>2015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1">
        <f>(((J3297/60)/60)/24)+DATE(1970,1,1)+(-5/24)</f>
        <v>42609.234131944446</v>
      </c>
      <c r="L3297" s="11">
        <f>(((I3297/60)/60)/24)+DATE(1970,1,1)+(-5/24)</f>
        <v>42639.234131944446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4"/>
        <v>1.0285857142857142</v>
      </c>
      <c r="R3297" s="6">
        <f t="shared" si="205"/>
        <v>26.667037037037037</v>
      </c>
      <c r="S3297" s="7" t="str">
        <f t="shared" si="206"/>
        <v>theater</v>
      </c>
      <c r="T3297" t="str">
        <f t="shared" si="207"/>
        <v>plays</v>
      </c>
      <c r="U3297">
        <f>YEAR(Table1[[#This Row],[Date Created Conversion]])</f>
        <v>2016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1">
        <f>(((J3298/60)/60)/24)+DATE(1970,1,1)+(-5/24)</f>
        <v>42309.54828703704</v>
      </c>
      <c r="L3298" s="11">
        <f>(((I3298/60)/60)/24)+DATE(1970,1,1)+(-5/24)</f>
        <v>42330.708333333336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4"/>
        <v>1.4406666666666668</v>
      </c>
      <c r="R3298" s="6">
        <f t="shared" si="205"/>
        <v>45.978723404255319</v>
      </c>
      <c r="S3298" s="7" t="str">
        <f t="shared" si="206"/>
        <v>theater</v>
      </c>
      <c r="T3298" t="str">
        <f t="shared" si="207"/>
        <v>plays</v>
      </c>
      <c r="U3298">
        <f>YEAR(Table1[[#This Row],[Date Created Conversion]])</f>
        <v>2015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1">
        <f>(((J3299/60)/60)/24)+DATE(1970,1,1)+(-5/24)</f>
        <v>42193.563148148147</v>
      </c>
      <c r="L3299" s="11">
        <f>(((I3299/60)/60)/24)+DATE(1970,1,1)+(-5/24)</f>
        <v>42212.749305555553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4"/>
        <v>1.0007272727272727</v>
      </c>
      <c r="R3299" s="6">
        <f t="shared" si="205"/>
        <v>125.09090909090909</v>
      </c>
      <c r="S3299" s="7" t="str">
        <f t="shared" si="206"/>
        <v>theater</v>
      </c>
      <c r="T3299" t="str">
        <f t="shared" si="207"/>
        <v>plays</v>
      </c>
      <c r="U3299">
        <f>YEAR(Table1[[#This Row],[Date Created Conversion]])</f>
        <v>2015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1">
        <f>(((J3300/60)/60)/24)+DATE(1970,1,1)+(-5/24)</f>
        <v>42239.749629629623</v>
      </c>
      <c r="L3300" s="11">
        <f>(((I3300/60)/60)/24)+DATE(1970,1,1)+(-5/24)</f>
        <v>42259.791666666664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4"/>
        <v>1.0173000000000001</v>
      </c>
      <c r="R3300" s="6">
        <f t="shared" si="205"/>
        <v>141.29166666666666</v>
      </c>
      <c r="S3300" s="7" t="str">
        <f t="shared" si="206"/>
        <v>theater</v>
      </c>
      <c r="T3300" t="str">
        <f t="shared" si="207"/>
        <v>plays</v>
      </c>
      <c r="U3300">
        <f>YEAR(Table1[[#This Row],[Date Created Conversion]])</f>
        <v>2015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1">
        <f>(((J3301/60)/60)/24)+DATE(1970,1,1)+(-5/24)</f>
        <v>42261.709062499998</v>
      </c>
      <c r="L3301" s="11">
        <f>(((I3301/60)/60)/24)+DATE(1970,1,1)+(-5/24)</f>
        <v>42291.709062499998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4"/>
        <v>1.1619999999999999</v>
      </c>
      <c r="R3301" s="6">
        <f t="shared" si="205"/>
        <v>55.333333333333336</v>
      </c>
      <c r="S3301" s="7" t="str">
        <f t="shared" si="206"/>
        <v>theater</v>
      </c>
      <c r="T3301" t="str">
        <f t="shared" si="207"/>
        <v>plays</v>
      </c>
      <c r="U3301">
        <f>YEAR(Table1[[#This Row],[Date Created Conversion]])</f>
        <v>2015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1">
        <f>(((J3302/60)/60)/24)+DATE(1970,1,1)+(-5/24)</f>
        <v>42102.535439814812</v>
      </c>
      <c r="L3302" s="11">
        <f>(((I3302/60)/60)/24)+DATE(1970,1,1)+(-5/24)</f>
        <v>42123.535439814812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4"/>
        <v>1.3616666666666666</v>
      </c>
      <c r="R3302" s="6">
        <f t="shared" si="205"/>
        <v>46.420454545454547</v>
      </c>
      <c r="S3302" s="7" t="str">
        <f t="shared" si="206"/>
        <v>theater</v>
      </c>
      <c r="T3302" t="str">
        <f t="shared" si="207"/>
        <v>plays</v>
      </c>
      <c r="U3302">
        <f>YEAR(Table1[[#This Row],[Date Created Conversion]])</f>
        <v>2015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1">
        <f>(((J3303/60)/60)/24)+DATE(1970,1,1)+(-5/24)</f>
        <v>42538.527500000004</v>
      </c>
      <c r="L3303" s="11">
        <f>(((I3303/60)/60)/24)+DATE(1970,1,1)+(-5/24)</f>
        <v>42583.082638888889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4"/>
        <v>1.3346666666666667</v>
      </c>
      <c r="R3303" s="6">
        <f t="shared" si="205"/>
        <v>57.2</v>
      </c>
      <c r="S3303" s="7" t="str">
        <f t="shared" si="206"/>
        <v>theater</v>
      </c>
      <c r="T3303" t="str">
        <f t="shared" si="207"/>
        <v>plays</v>
      </c>
      <c r="U3303">
        <f>YEAR(Table1[[#This Row],[Date Created Conversion]])</f>
        <v>2016</v>
      </c>
    </row>
    <row r="3304" spans="1:21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1">
        <f>(((J3304/60)/60)/24)+DATE(1970,1,1)+(-5/24)</f>
        <v>42681.143240740734</v>
      </c>
      <c r="L3304" s="11">
        <f>(((I3304/60)/60)/24)+DATE(1970,1,1)+(-5/24)</f>
        <v>42711.143240740734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4"/>
        <v>1.0339285714285715</v>
      </c>
      <c r="R3304" s="6">
        <f t="shared" si="205"/>
        <v>173.7</v>
      </c>
      <c r="S3304" s="7" t="str">
        <f t="shared" si="206"/>
        <v>theater</v>
      </c>
      <c r="T3304" t="str">
        <f t="shared" si="207"/>
        <v>plays</v>
      </c>
      <c r="U3304">
        <f>YEAR(Table1[[#This Row],[Date Created Conversion]])</f>
        <v>2016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1">
        <f>(((J3305/60)/60)/24)+DATE(1970,1,1)+(-5/24)</f>
        <v>42056.443101851844</v>
      </c>
      <c r="L3305" s="11">
        <f>(((I3305/60)/60)/24)+DATE(1970,1,1)+(-5/24)</f>
        <v>42091.401435185187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4"/>
        <v>1.1588888888888889</v>
      </c>
      <c r="R3305" s="6">
        <f t="shared" si="205"/>
        <v>59.6</v>
      </c>
      <c r="S3305" s="7" t="str">
        <f t="shared" si="206"/>
        <v>theater</v>
      </c>
      <c r="T3305" t="str">
        <f t="shared" si="207"/>
        <v>plays</v>
      </c>
      <c r="U3305">
        <f>YEAR(Table1[[#This Row],[Date Created Conversion]])</f>
        <v>2015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1">
        <f>(((J3306/60)/60)/24)+DATE(1970,1,1)+(-5/24)</f>
        <v>42696.41611111111</v>
      </c>
      <c r="L3306" s="11">
        <f>(((I3306/60)/60)/24)+DATE(1970,1,1)+(-5/24)</f>
        <v>42726.41611111111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4"/>
        <v>1.0451666666666666</v>
      </c>
      <c r="R3306" s="6">
        <f t="shared" si="205"/>
        <v>89.585714285714289</v>
      </c>
      <c r="S3306" s="7" t="str">
        <f t="shared" si="206"/>
        <v>theater</v>
      </c>
      <c r="T3306" t="str">
        <f t="shared" si="207"/>
        <v>plays</v>
      </c>
      <c r="U3306">
        <f>YEAR(Table1[[#This Row],[Date Created Conversion]])</f>
        <v>2016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1">
        <f>(((J3307/60)/60)/24)+DATE(1970,1,1)+(-5/24)</f>
        <v>42186.647546296292</v>
      </c>
      <c r="L3307" s="11">
        <f>(((I3307/60)/60)/24)+DATE(1970,1,1)+(-5/24)</f>
        <v>42216.647546296292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4"/>
        <v>1.0202500000000001</v>
      </c>
      <c r="R3307" s="6">
        <f t="shared" si="205"/>
        <v>204.05</v>
      </c>
      <c r="S3307" s="7" t="str">
        <f t="shared" si="206"/>
        <v>theater</v>
      </c>
      <c r="T3307" t="str">
        <f t="shared" si="207"/>
        <v>plays</v>
      </c>
      <c r="U3307">
        <f>YEAR(Table1[[#This Row],[Date Created Conversion]])</f>
        <v>2015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1">
        <f>(((J3308/60)/60)/24)+DATE(1970,1,1)+(-5/24)</f>
        <v>42493.010902777773</v>
      </c>
      <c r="L3308" s="11">
        <f>(((I3308/60)/60)/24)+DATE(1970,1,1)+(-5/24)</f>
        <v>42530.916666666664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4"/>
        <v>1.7533333333333334</v>
      </c>
      <c r="R3308" s="6">
        <f t="shared" si="205"/>
        <v>48.703703703703702</v>
      </c>
      <c r="S3308" s="7" t="str">
        <f t="shared" si="206"/>
        <v>theater</v>
      </c>
      <c r="T3308" t="str">
        <f t="shared" si="207"/>
        <v>plays</v>
      </c>
      <c r="U3308">
        <f>YEAR(Table1[[#This Row],[Date Created Conversion]])</f>
        <v>2016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1">
        <f>(((J3309/60)/60)/24)+DATE(1970,1,1)+(-5/24)</f>
        <v>42474.848831018513</v>
      </c>
      <c r="L3309" s="11">
        <f>(((I3309/60)/60)/24)+DATE(1970,1,1)+(-5/24)</f>
        <v>42504.848831018513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4"/>
        <v>1.0668</v>
      </c>
      <c r="R3309" s="6">
        <f t="shared" si="205"/>
        <v>53.339999999999996</v>
      </c>
      <c r="S3309" s="7" t="str">
        <f t="shared" si="206"/>
        <v>theater</v>
      </c>
      <c r="T3309" t="str">
        <f t="shared" si="207"/>
        <v>plays</v>
      </c>
      <c r="U3309">
        <f>YEAR(Table1[[#This Row],[Date Created Conversion]])</f>
        <v>2016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1">
        <f>(((J3310/60)/60)/24)+DATE(1970,1,1)+(-5/24)</f>
        <v>42452.668576388889</v>
      </c>
      <c r="L3310" s="11">
        <f>(((I3310/60)/60)/24)+DATE(1970,1,1)+(-5/24)</f>
        <v>42473.668576388889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4"/>
        <v>1.2228571428571429</v>
      </c>
      <c r="R3310" s="6">
        <f t="shared" si="205"/>
        <v>75.087719298245617</v>
      </c>
      <c r="S3310" s="7" t="str">
        <f t="shared" si="206"/>
        <v>theater</v>
      </c>
      <c r="T3310" t="str">
        <f t="shared" si="207"/>
        <v>plays</v>
      </c>
      <c r="U3310">
        <f>YEAR(Table1[[#This Row],[Date Created Conversion]])</f>
        <v>2016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1">
        <f>(((J3311/60)/60)/24)+DATE(1970,1,1)+(-5/24)</f>
        <v>42628.441874999997</v>
      </c>
      <c r="L3311" s="11">
        <f>(((I3311/60)/60)/24)+DATE(1970,1,1)+(-5/24)</f>
        <v>42659.441874999997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4"/>
        <v>1.5942857142857143</v>
      </c>
      <c r="R3311" s="6">
        <f t="shared" si="205"/>
        <v>18</v>
      </c>
      <c r="S3311" s="7" t="str">
        <f t="shared" si="206"/>
        <v>theater</v>
      </c>
      <c r="T3311" t="str">
        <f t="shared" si="207"/>
        <v>plays</v>
      </c>
      <c r="U3311">
        <f>YEAR(Table1[[#This Row],[Date Created Conversion]])</f>
        <v>2016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1">
        <f>(((J3312/60)/60)/24)+DATE(1970,1,1)+(-5/24)</f>
        <v>42253.720196759255</v>
      </c>
      <c r="L3312" s="11">
        <f>(((I3312/60)/60)/24)+DATE(1970,1,1)+(-5/24)</f>
        <v>42283.720196759255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4"/>
        <v>1.0007692307692309</v>
      </c>
      <c r="R3312" s="6">
        <f t="shared" si="205"/>
        <v>209.83870967741936</v>
      </c>
      <c r="S3312" s="7" t="str">
        <f t="shared" si="206"/>
        <v>theater</v>
      </c>
      <c r="T3312" t="str">
        <f t="shared" si="207"/>
        <v>plays</v>
      </c>
      <c r="U3312">
        <f>YEAR(Table1[[#This Row],[Date Created Conversion]])</f>
        <v>2015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1">
        <f>(((J3313/60)/60)/24)+DATE(1970,1,1)+(-5/24)</f>
        <v>42264.083449074074</v>
      </c>
      <c r="L3313" s="11">
        <f>(((I3313/60)/60)/24)+DATE(1970,1,1)+(-5/24)</f>
        <v>42294.083449074074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4"/>
        <v>1.0984</v>
      </c>
      <c r="R3313" s="6">
        <f t="shared" si="205"/>
        <v>61.022222222222226</v>
      </c>
      <c r="S3313" s="7" t="str">
        <f t="shared" si="206"/>
        <v>theater</v>
      </c>
      <c r="T3313" t="str">
        <f t="shared" si="207"/>
        <v>plays</v>
      </c>
      <c r="U3313">
        <f>YEAR(Table1[[#This Row],[Date Created Conversion]])</f>
        <v>2015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1">
        <f>(((J3314/60)/60)/24)+DATE(1970,1,1)+(-5/24)</f>
        <v>42664.601226851846</v>
      </c>
      <c r="L3314" s="11">
        <f>(((I3314/60)/60)/24)+DATE(1970,1,1)+(-5/24)</f>
        <v>42685.708333333336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4"/>
        <v>1.0004</v>
      </c>
      <c r="R3314" s="6">
        <f t="shared" si="205"/>
        <v>61</v>
      </c>
      <c r="S3314" s="7" t="str">
        <f t="shared" si="206"/>
        <v>theater</v>
      </c>
      <c r="T3314" t="str">
        <f t="shared" si="207"/>
        <v>plays</v>
      </c>
      <c r="U3314">
        <f>YEAR(Table1[[#This Row],[Date Created Conversion]])</f>
        <v>2016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1">
        <f>(((J3315/60)/60)/24)+DATE(1970,1,1)+(-5/24)</f>
        <v>42382.036076388882</v>
      </c>
      <c r="L3315" s="11">
        <f>(((I3315/60)/60)/24)+DATE(1970,1,1)+(-5/24)</f>
        <v>42395.833333333336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4"/>
        <v>1.1605000000000001</v>
      </c>
      <c r="R3315" s="6">
        <f t="shared" si="205"/>
        <v>80.034482758620683</v>
      </c>
      <c r="S3315" s="7" t="str">
        <f t="shared" si="206"/>
        <v>theater</v>
      </c>
      <c r="T3315" t="str">
        <f t="shared" si="207"/>
        <v>plays</v>
      </c>
      <c r="U3315">
        <f>YEAR(Table1[[#This Row],[Date Created Conversion]])</f>
        <v>2016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1">
        <f>(((J3316/60)/60)/24)+DATE(1970,1,1)+(-5/24)</f>
        <v>42105.059155092589</v>
      </c>
      <c r="L3316" s="11">
        <f>(((I3316/60)/60)/24)+DATE(1970,1,1)+(-5/24)</f>
        <v>42132.628472222219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4"/>
        <v>2.1074999999999999</v>
      </c>
      <c r="R3316" s="6">
        <f t="shared" si="205"/>
        <v>29.068965517241381</v>
      </c>
      <c r="S3316" s="7" t="str">
        <f t="shared" si="206"/>
        <v>theater</v>
      </c>
      <c r="T3316" t="str">
        <f t="shared" si="207"/>
        <v>plays</v>
      </c>
      <c r="U3316">
        <f>YEAR(Table1[[#This Row],[Date Created Conversion]])</f>
        <v>2015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1">
        <f>(((J3317/60)/60)/24)+DATE(1970,1,1)+(-5/24)</f>
        <v>42466.095381944448</v>
      </c>
      <c r="L3317" s="11">
        <f>(((I3317/60)/60)/24)+DATE(1970,1,1)+(-5/24)</f>
        <v>42496.095381944448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4"/>
        <v>1.1000000000000001</v>
      </c>
      <c r="R3317" s="6">
        <f t="shared" si="205"/>
        <v>49.438202247191015</v>
      </c>
      <c r="S3317" s="7" t="str">
        <f t="shared" si="206"/>
        <v>theater</v>
      </c>
      <c r="T3317" t="str">
        <f t="shared" si="207"/>
        <v>plays</v>
      </c>
      <c r="U3317">
        <f>YEAR(Table1[[#This Row],[Date Created Conversion]])</f>
        <v>2016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1">
        <f>(((J3318/60)/60)/24)+DATE(1970,1,1)+(-5/24)</f>
        <v>41826.662905092591</v>
      </c>
      <c r="L3318" s="11">
        <f>(((I3318/60)/60)/24)+DATE(1970,1,1)+(-5/24)</f>
        <v>41859.370833333334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4"/>
        <v>1.0008673425918038</v>
      </c>
      <c r="R3318" s="6">
        <f t="shared" si="205"/>
        <v>93.977440000000001</v>
      </c>
      <c r="S3318" s="7" t="str">
        <f t="shared" si="206"/>
        <v>theater</v>
      </c>
      <c r="T3318" t="str">
        <f t="shared" si="207"/>
        <v>plays</v>
      </c>
      <c r="U3318">
        <f>YEAR(Table1[[#This Row],[Date Created Conversion]])</f>
        <v>2014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1">
        <f>(((J3319/60)/60)/24)+DATE(1970,1,1)+(-5/24)</f>
        <v>42498.831296296288</v>
      </c>
      <c r="L3319" s="11">
        <f>(((I3319/60)/60)/24)+DATE(1970,1,1)+(-5/24)</f>
        <v>42528.831296296288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4"/>
        <v>1.0619047619047619</v>
      </c>
      <c r="R3319" s="6">
        <f t="shared" si="205"/>
        <v>61.944444444444443</v>
      </c>
      <c r="S3319" s="7" t="str">
        <f t="shared" si="206"/>
        <v>theater</v>
      </c>
      <c r="T3319" t="str">
        <f t="shared" si="207"/>
        <v>plays</v>
      </c>
      <c r="U3319">
        <f>YEAR(Table1[[#This Row],[Date Created Conversion]])</f>
        <v>2016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1">
        <f>(((J3320/60)/60)/24)+DATE(1970,1,1)+(-5/24)</f>
        <v>42431.093668981477</v>
      </c>
      <c r="L3320" s="11">
        <f>(((I3320/60)/60)/24)+DATE(1970,1,1)+(-5/24)</f>
        <v>42470.895833333336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4"/>
        <v>1.256</v>
      </c>
      <c r="R3320" s="6">
        <f t="shared" si="205"/>
        <v>78.5</v>
      </c>
      <c r="S3320" s="7" t="str">
        <f t="shared" si="206"/>
        <v>theater</v>
      </c>
      <c r="T3320" t="str">
        <f t="shared" si="207"/>
        <v>plays</v>
      </c>
      <c r="U3320">
        <f>YEAR(Table1[[#This Row],[Date Created Conversion]])</f>
        <v>2016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1">
        <f>(((J3321/60)/60)/24)+DATE(1970,1,1)+(-5/24)</f>
        <v>41990.377152777779</v>
      </c>
      <c r="L3321" s="11">
        <f>(((I3321/60)/60)/24)+DATE(1970,1,1)+(-5/24)</f>
        <v>42035.377152777779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4"/>
        <v>1.08</v>
      </c>
      <c r="R3321" s="6">
        <f t="shared" si="205"/>
        <v>33.75</v>
      </c>
      <c r="S3321" s="7" t="str">
        <f t="shared" si="206"/>
        <v>theater</v>
      </c>
      <c r="T3321" t="str">
        <f t="shared" si="207"/>
        <v>plays</v>
      </c>
      <c r="U3321">
        <f>YEAR(Table1[[#This Row],[Date Created Conversion]])</f>
        <v>2014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1">
        <f>(((J3322/60)/60)/24)+DATE(1970,1,1)+(-5/24)</f>
        <v>42512.837465277778</v>
      </c>
      <c r="L3322" s="11">
        <f>(((I3322/60)/60)/24)+DATE(1970,1,1)+(-5/24)</f>
        <v>42542.837465277778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4"/>
        <v>1.01</v>
      </c>
      <c r="R3322" s="6">
        <f t="shared" si="205"/>
        <v>66.44736842105263</v>
      </c>
      <c r="S3322" s="7" t="str">
        <f t="shared" si="206"/>
        <v>theater</v>
      </c>
      <c r="T3322" t="str">
        <f t="shared" si="207"/>
        <v>plays</v>
      </c>
      <c r="U3322">
        <f>YEAR(Table1[[#This Row],[Date Created Conversion]])</f>
        <v>2016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1">
        <f>(((J3323/60)/60)/24)+DATE(1970,1,1)+(-5/24)</f>
        <v>41913.891956018517</v>
      </c>
      <c r="L3323" s="11">
        <f>(((I3323/60)/60)/24)+DATE(1970,1,1)+(-5/24)</f>
        <v>41927.957638888889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4"/>
        <v>1.0740000000000001</v>
      </c>
      <c r="R3323" s="6">
        <f t="shared" si="205"/>
        <v>35.799999999999997</v>
      </c>
      <c r="S3323" s="7" t="str">
        <f t="shared" si="206"/>
        <v>theater</v>
      </c>
      <c r="T3323" t="str">
        <f t="shared" si="207"/>
        <v>plays</v>
      </c>
      <c r="U3323">
        <f>YEAR(Table1[[#This Row],[Date Created Conversion]])</f>
        <v>2014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1">
        <f>(((J3324/60)/60)/24)+DATE(1970,1,1)+(-5/24)</f>
        <v>42520.802037037036</v>
      </c>
      <c r="L3324" s="11">
        <f>(((I3324/60)/60)/24)+DATE(1970,1,1)+(-5/24)</f>
        <v>42542.954861111109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4"/>
        <v>1.0151515151515151</v>
      </c>
      <c r="R3324" s="6">
        <f t="shared" si="205"/>
        <v>145.65217391304347</v>
      </c>
      <c r="S3324" s="7" t="str">
        <f t="shared" si="206"/>
        <v>theater</v>
      </c>
      <c r="T3324" t="str">
        <f t="shared" si="207"/>
        <v>plays</v>
      </c>
      <c r="U3324">
        <f>YEAR(Table1[[#This Row],[Date Created Conversion]])</f>
        <v>2016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1">
        <f>(((J3325/60)/60)/24)+DATE(1970,1,1)+(-5/24)</f>
        <v>42608.157499999994</v>
      </c>
      <c r="L3325" s="11">
        <f>(((I3325/60)/60)/24)+DATE(1970,1,1)+(-5/24)</f>
        <v>42638.157499999994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4"/>
        <v>1.2589999999999999</v>
      </c>
      <c r="R3325" s="6">
        <f t="shared" si="205"/>
        <v>25.693877551020407</v>
      </c>
      <c r="S3325" s="7" t="str">
        <f t="shared" si="206"/>
        <v>theater</v>
      </c>
      <c r="T3325" t="str">
        <f t="shared" si="207"/>
        <v>plays</v>
      </c>
      <c r="U3325">
        <f>YEAR(Table1[[#This Row],[Date Created Conversion]])</f>
        <v>2016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1">
        <f>(((J3326/60)/60)/24)+DATE(1970,1,1)+(-5/24)</f>
        <v>42512.374884259254</v>
      </c>
      <c r="L3326" s="11">
        <f>(((I3326/60)/60)/24)+DATE(1970,1,1)+(-5/24)</f>
        <v>42526.374884259254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4"/>
        <v>1.0166666666666666</v>
      </c>
      <c r="R3326" s="6">
        <f t="shared" si="205"/>
        <v>152.5</v>
      </c>
      <c r="S3326" s="7" t="str">
        <f t="shared" si="206"/>
        <v>theater</v>
      </c>
      <c r="T3326" t="str">
        <f t="shared" si="207"/>
        <v>plays</v>
      </c>
      <c r="U3326">
        <f>YEAR(Table1[[#This Row],[Date Created Conversion]])</f>
        <v>2016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1">
        <f>(((J3327/60)/60)/24)+DATE(1970,1,1)+(-5/24)</f>
        <v>42064.577280092592</v>
      </c>
      <c r="L3327" s="11">
        <f>(((I3327/60)/60)/24)+DATE(1970,1,1)+(-5/24)</f>
        <v>42099.535613425927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4"/>
        <v>1.125</v>
      </c>
      <c r="R3327" s="6">
        <f t="shared" si="205"/>
        <v>30</v>
      </c>
      <c r="S3327" s="7" t="str">
        <f t="shared" si="206"/>
        <v>theater</v>
      </c>
      <c r="T3327" t="str">
        <f t="shared" si="207"/>
        <v>plays</v>
      </c>
      <c r="U3327">
        <f>YEAR(Table1[[#This Row],[Date Created Conversion]])</f>
        <v>2015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1">
        <f>(((J3328/60)/60)/24)+DATE(1970,1,1)+(-5/24)</f>
        <v>42041.505844907406</v>
      </c>
      <c r="L3328" s="11">
        <f>(((I3328/60)/60)/24)+DATE(1970,1,1)+(-5/24)</f>
        <v>42071.464178240734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4"/>
        <v>1.0137499999999999</v>
      </c>
      <c r="R3328" s="6">
        <f t="shared" si="205"/>
        <v>142.28070175438597</v>
      </c>
      <c r="S3328" s="7" t="str">
        <f t="shared" si="206"/>
        <v>theater</v>
      </c>
      <c r="T3328" t="str">
        <f t="shared" si="207"/>
        <v>plays</v>
      </c>
      <c r="U3328">
        <f>YEAR(Table1[[#This Row],[Date Created Conversion]])</f>
        <v>2015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1">
        <f>(((J3329/60)/60)/24)+DATE(1970,1,1)+(-5/24)</f>
        <v>42468.166273148141</v>
      </c>
      <c r="L3329" s="11">
        <f>(((I3329/60)/60)/24)+DATE(1970,1,1)+(-5/24)</f>
        <v>42498.166273148141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4"/>
        <v>1.0125</v>
      </c>
      <c r="R3329" s="6">
        <f t="shared" si="205"/>
        <v>24.545454545454547</v>
      </c>
      <c r="S3329" s="7" t="str">
        <f t="shared" si="206"/>
        <v>theater</v>
      </c>
      <c r="T3329" t="str">
        <f t="shared" si="207"/>
        <v>plays</v>
      </c>
      <c r="U3329">
        <f>YEAR(Table1[[#This Row],[Date Created Conversion]])</f>
        <v>2016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1">
        <f>(((J3330/60)/60)/24)+DATE(1970,1,1)+(-5/24)</f>
        <v>41822.366701388884</v>
      </c>
      <c r="L3330" s="11">
        <f>(((I3330/60)/60)/24)+DATE(1970,1,1)+(-5/24)</f>
        <v>41824.833333333328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204"/>
        <v>1.4638888888888888</v>
      </c>
      <c r="R3330" s="6">
        <f t="shared" si="205"/>
        <v>292.77777777777777</v>
      </c>
      <c r="S3330" s="7" t="str">
        <f t="shared" si="206"/>
        <v>theater</v>
      </c>
      <c r="T3330" t="str">
        <f t="shared" si="207"/>
        <v>plays</v>
      </c>
      <c r="U3330">
        <f>YEAR(Table1[[#This Row],[Date Created Conversion]])</f>
        <v>2014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1">
        <f>(((J3331/60)/60)/24)+DATE(1970,1,1)+(-5/24)</f>
        <v>41837.114675925921</v>
      </c>
      <c r="L3331" s="11">
        <f>(((I3331/60)/60)/24)+DATE(1970,1,1)+(-5/24)</f>
        <v>41847.75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208">E3331/D3331</f>
        <v>1.1679999999999999</v>
      </c>
      <c r="R3331" s="6">
        <f t="shared" ref="R3331:R3394" si="209">E3331/N3331</f>
        <v>44.92307692307692</v>
      </c>
      <c r="S3331" s="7" t="str">
        <f t="shared" ref="S3331:S3394" si="210">LEFT(P3331, SEARCH("/",P3331,1)-1)</f>
        <v>theater</v>
      </c>
      <c r="T3331" t="str">
        <f t="shared" ref="T3331:T3394" si="211">RIGHT(P3331,LEN(P3331)-SEARCH("/",P3331,1))</f>
        <v>plays</v>
      </c>
      <c r="U3331">
        <f>YEAR(Table1[[#This Row],[Date Created Conversion]])</f>
        <v>2014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1">
        <f>(((J3332/60)/60)/24)+DATE(1970,1,1)+(-5/24)</f>
        <v>42065.679027777776</v>
      </c>
      <c r="L3332" s="11">
        <f>(((I3332/60)/60)/24)+DATE(1970,1,1)+(-5/24)</f>
        <v>42095.637361111112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08"/>
        <v>1.0626666666666666</v>
      </c>
      <c r="R3332" s="6">
        <f t="shared" si="209"/>
        <v>23.10144927536232</v>
      </c>
      <c r="S3332" s="7" t="str">
        <f t="shared" si="210"/>
        <v>theater</v>
      </c>
      <c r="T3332" t="str">
        <f t="shared" si="211"/>
        <v>plays</v>
      </c>
      <c r="U3332">
        <f>YEAR(Table1[[#This Row],[Date Created Conversion]])</f>
        <v>2015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1">
        <f>(((J3333/60)/60)/24)+DATE(1970,1,1)+(-5/24)</f>
        <v>42248.48942129629</v>
      </c>
      <c r="L3333" s="11">
        <f>(((I3333/60)/60)/24)+DATE(1970,1,1)+(-5/24)</f>
        <v>42283.48942129629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08"/>
        <v>1.0451999999999999</v>
      </c>
      <c r="R3333" s="6">
        <f t="shared" si="209"/>
        <v>80.400000000000006</v>
      </c>
      <c r="S3333" s="7" t="str">
        <f t="shared" si="210"/>
        <v>theater</v>
      </c>
      <c r="T3333" t="str">
        <f t="shared" si="211"/>
        <v>plays</v>
      </c>
      <c r="U3333">
        <f>YEAR(Table1[[#This Row],[Date Created Conversion]])</f>
        <v>2015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1">
        <f>(((J3334/60)/60)/24)+DATE(1970,1,1)+(-5/24)</f>
        <v>41809.651967592588</v>
      </c>
      <c r="L3334" s="11">
        <f>(((I3334/60)/60)/24)+DATE(1970,1,1)+(-5/24)</f>
        <v>41839.651967592588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08"/>
        <v>1</v>
      </c>
      <c r="R3334" s="6">
        <f t="shared" si="209"/>
        <v>72.289156626506028</v>
      </c>
      <c r="S3334" s="7" t="str">
        <f t="shared" si="210"/>
        <v>theater</v>
      </c>
      <c r="T3334" t="str">
        <f t="shared" si="211"/>
        <v>plays</v>
      </c>
      <c r="U3334">
        <f>YEAR(Table1[[#This Row],[Date Created Conversion]])</f>
        <v>2014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1">
        <f>(((J3335/60)/60)/24)+DATE(1970,1,1)+(-5/24)</f>
        <v>42148.468518518515</v>
      </c>
      <c r="L3335" s="11">
        <f>(((I3335/60)/60)/24)+DATE(1970,1,1)+(-5/24)</f>
        <v>42170.468518518515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08"/>
        <v>1.0457142857142858</v>
      </c>
      <c r="R3335" s="6">
        <f t="shared" si="209"/>
        <v>32.972972972972975</v>
      </c>
      <c r="S3335" s="7" t="str">
        <f t="shared" si="210"/>
        <v>theater</v>
      </c>
      <c r="T3335" t="str">
        <f t="shared" si="211"/>
        <v>plays</v>
      </c>
      <c r="U3335">
        <f>YEAR(Table1[[#This Row],[Date Created Conversion]])</f>
        <v>2015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1">
        <f>(((J3336/60)/60)/24)+DATE(1970,1,1)+(-5/24)</f>
        <v>42185.312754629624</v>
      </c>
      <c r="L3336" s="11">
        <f>(((I3336/60)/60)/24)+DATE(1970,1,1)+(-5/24)</f>
        <v>42215.312754629624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08"/>
        <v>1.3862051149573753</v>
      </c>
      <c r="R3336" s="6">
        <f t="shared" si="209"/>
        <v>116.65217391304348</v>
      </c>
      <c r="S3336" s="7" t="str">
        <f t="shared" si="210"/>
        <v>theater</v>
      </c>
      <c r="T3336" t="str">
        <f t="shared" si="211"/>
        <v>plays</v>
      </c>
      <c r="U3336">
        <f>YEAR(Table1[[#This Row],[Date Created Conversion]])</f>
        <v>2015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1">
        <f>(((J3337/60)/60)/24)+DATE(1970,1,1)+(-5/24)</f>
        <v>41827.465810185182</v>
      </c>
      <c r="L3337" s="11">
        <f>(((I3337/60)/60)/24)+DATE(1970,1,1)+(-5/24)</f>
        <v>41854.75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08"/>
        <v>1.0032000000000001</v>
      </c>
      <c r="R3337" s="6">
        <f t="shared" si="209"/>
        <v>79.61904761904762</v>
      </c>
      <c r="S3337" s="7" t="str">
        <f t="shared" si="210"/>
        <v>theater</v>
      </c>
      <c r="T3337" t="str">
        <f t="shared" si="211"/>
        <v>plays</v>
      </c>
      <c r="U3337">
        <f>YEAR(Table1[[#This Row],[Date Created Conversion]])</f>
        <v>2014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1">
        <f>(((J3338/60)/60)/24)+DATE(1970,1,1)+(-5/24)</f>
        <v>42437.190347222226</v>
      </c>
      <c r="L3338" s="11">
        <f>(((I3338/60)/60)/24)+DATE(1970,1,1)+(-5/24)</f>
        <v>42465.148680555554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208"/>
        <v>1</v>
      </c>
      <c r="R3338" s="6">
        <f t="shared" si="209"/>
        <v>27.777777777777779</v>
      </c>
      <c r="S3338" s="7" t="str">
        <f t="shared" si="210"/>
        <v>theater</v>
      </c>
      <c r="T3338" t="str">
        <f t="shared" si="211"/>
        <v>plays</v>
      </c>
      <c r="U3338">
        <f>YEAR(Table1[[#This Row],[Date Created Conversion]])</f>
        <v>2016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1">
        <f>(((J3339/60)/60)/24)+DATE(1970,1,1)+(-5/24)</f>
        <v>41901.073692129627</v>
      </c>
      <c r="L3339" s="11">
        <f>(((I3339/60)/60)/24)+DATE(1970,1,1)+(-5/24)</f>
        <v>41922.666666666664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08"/>
        <v>1.1020000000000001</v>
      </c>
      <c r="R3339" s="6">
        <f t="shared" si="209"/>
        <v>81.029411764705884</v>
      </c>
      <c r="S3339" s="7" t="str">
        <f t="shared" si="210"/>
        <v>theater</v>
      </c>
      <c r="T3339" t="str">
        <f t="shared" si="211"/>
        <v>plays</v>
      </c>
      <c r="U3339">
        <f>YEAR(Table1[[#This Row],[Date Created Conversion]])</f>
        <v>2014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1">
        <f>(((J3340/60)/60)/24)+DATE(1970,1,1)+(-5/24)</f>
        <v>42769.366666666661</v>
      </c>
      <c r="L3340" s="11">
        <f>(((I3340/60)/60)/24)+DATE(1970,1,1)+(-5/24)</f>
        <v>42790.366666666661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08"/>
        <v>1.0218</v>
      </c>
      <c r="R3340" s="6">
        <f t="shared" si="209"/>
        <v>136.84821428571428</v>
      </c>
      <c r="S3340" s="7" t="str">
        <f t="shared" si="210"/>
        <v>theater</v>
      </c>
      <c r="T3340" t="str">
        <f t="shared" si="211"/>
        <v>plays</v>
      </c>
      <c r="U3340">
        <f>YEAR(Table1[[#This Row],[Date Created Conversion]])</f>
        <v>2017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1">
        <f>(((J3341/60)/60)/24)+DATE(1970,1,1)+(-5/24)</f>
        <v>42549.457384259258</v>
      </c>
      <c r="L3341" s="11">
        <f>(((I3341/60)/60)/24)+DATE(1970,1,1)+(-5/24)</f>
        <v>42579.457384259258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08"/>
        <v>1.0435000000000001</v>
      </c>
      <c r="R3341" s="6">
        <f t="shared" si="209"/>
        <v>177.61702127659575</v>
      </c>
      <c r="S3341" s="7" t="str">
        <f t="shared" si="210"/>
        <v>theater</v>
      </c>
      <c r="T3341" t="str">
        <f t="shared" si="211"/>
        <v>plays</v>
      </c>
      <c r="U3341">
        <f>YEAR(Table1[[#This Row],[Date Created Conversion]])</f>
        <v>2016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1">
        <f>(((J3342/60)/60)/24)+DATE(1970,1,1)+(-5/24)</f>
        <v>42685.765671296293</v>
      </c>
      <c r="L3342" s="11">
        <f>(((I3342/60)/60)/24)+DATE(1970,1,1)+(-5/24)</f>
        <v>42710.765671296293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08"/>
        <v>1.3816666666666666</v>
      </c>
      <c r="R3342" s="6">
        <f t="shared" si="209"/>
        <v>109.07894736842105</v>
      </c>
      <c r="S3342" s="7" t="str">
        <f t="shared" si="210"/>
        <v>theater</v>
      </c>
      <c r="T3342" t="str">
        <f t="shared" si="211"/>
        <v>plays</v>
      </c>
      <c r="U3342">
        <f>YEAR(Table1[[#This Row],[Date Created Conversion]])</f>
        <v>2016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1">
        <f>(((J3343/60)/60)/24)+DATE(1970,1,1)+(-5/24)</f>
        <v>42510.590520833335</v>
      </c>
      <c r="L3343" s="11">
        <f>(((I3343/60)/60)/24)+DATE(1970,1,1)+(-5/24)</f>
        <v>42533.499999999993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08"/>
        <v>1</v>
      </c>
      <c r="R3343" s="6">
        <f t="shared" si="209"/>
        <v>119.64285714285714</v>
      </c>
      <c r="S3343" s="7" t="str">
        <f t="shared" si="210"/>
        <v>theater</v>
      </c>
      <c r="T3343" t="str">
        <f t="shared" si="211"/>
        <v>plays</v>
      </c>
      <c r="U3343">
        <f>YEAR(Table1[[#This Row],[Date Created Conversion]])</f>
        <v>2016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1">
        <f>(((J3344/60)/60)/24)+DATE(1970,1,1)+(-5/24)</f>
        <v>42062.088078703695</v>
      </c>
      <c r="L3344" s="11">
        <f>(((I3344/60)/60)/24)+DATE(1970,1,1)+(-5/24)</f>
        <v>42094.999305555553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08"/>
        <v>1.0166666666666666</v>
      </c>
      <c r="R3344" s="6">
        <f t="shared" si="209"/>
        <v>78.205128205128204</v>
      </c>
      <c r="S3344" s="7" t="str">
        <f t="shared" si="210"/>
        <v>theater</v>
      </c>
      <c r="T3344" t="str">
        <f t="shared" si="211"/>
        <v>plays</v>
      </c>
      <c r="U3344">
        <f>YEAR(Table1[[#This Row],[Date Created Conversion]])</f>
        <v>2015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1">
        <f>(((J3345/60)/60)/24)+DATE(1970,1,1)+(-5/24)</f>
        <v>42452.708148148151</v>
      </c>
      <c r="L3345" s="11">
        <f>(((I3345/60)/60)/24)+DATE(1970,1,1)+(-5/24)</f>
        <v>42473.345833333333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08"/>
        <v>1.7142857142857142</v>
      </c>
      <c r="R3345" s="6">
        <f t="shared" si="209"/>
        <v>52.173913043478258</v>
      </c>
      <c r="S3345" s="7" t="str">
        <f t="shared" si="210"/>
        <v>theater</v>
      </c>
      <c r="T3345" t="str">
        <f t="shared" si="211"/>
        <v>plays</v>
      </c>
      <c r="U3345">
        <f>YEAR(Table1[[#This Row],[Date Created Conversion]])</f>
        <v>2016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1">
        <f>(((J3346/60)/60)/24)+DATE(1970,1,1)+(-5/24)</f>
        <v>41850.991817129623</v>
      </c>
      <c r="L3346" s="11">
        <f>(((I3346/60)/60)/24)+DATE(1970,1,1)+(-5/24)</f>
        <v>41880.991817129623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08"/>
        <v>1.0144444444444445</v>
      </c>
      <c r="R3346" s="6">
        <f t="shared" si="209"/>
        <v>114.125</v>
      </c>
      <c r="S3346" s="7" t="str">
        <f t="shared" si="210"/>
        <v>theater</v>
      </c>
      <c r="T3346" t="str">
        <f t="shared" si="211"/>
        <v>plays</v>
      </c>
      <c r="U3346">
        <f>YEAR(Table1[[#This Row],[Date Created Conversion]])</f>
        <v>2014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1">
        <f>(((J3347/60)/60)/24)+DATE(1970,1,1)+(-5/24)</f>
        <v>42052.897777777776</v>
      </c>
      <c r="L3347" s="11">
        <f>(((I3347/60)/60)/24)+DATE(1970,1,1)+(-5/24)</f>
        <v>42111.817361111105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08"/>
        <v>1.3</v>
      </c>
      <c r="R3347" s="6">
        <f t="shared" si="209"/>
        <v>50</v>
      </c>
      <c r="S3347" s="7" t="str">
        <f t="shared" si="210"/>
        <v>theater</v>
      </c>
      <c r="T3347" t="str">
        <f t="shared" si="211"/>
        <v>plays</v>
      </c>
      <c r="U3347">
        <f>YEAR(Table1[[#This Row],[Date Created Conversion]])</f>
        <v>2015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1">
        <f>(((J3348/60)/60)/24)+DATE(1970,1,1)+(-5/24)</f>
        <v>42053.816087962965</v>
      </c>
      <c r="L3348" s="11">
        <f>(((I3348/60)/60)/24)+DATE(1970,1,1)+(-5/24)</f>
        <v>42060.816087962965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08"/>
        <v>1.1000000000000001</v>
      </c>
      <c r="R3348" s="6">
        <f t="shared" si="209"/>
        <v>91.666666666666671</v>
      </c>
      <c r="S3348" s="7" t="str">
        <f t="shared" si="210"/>
        <v>theater</v>
      </c>
      <c r="T3348" t="str">
        <f t="shared" si="211"/>
        <v>plays</v>
      </c>
      <c r="U3348">
        <f>YEAR(Table1[[#This Row],[Date Created Conversion]])</f>
        <v>2015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1">
        <f>(((J3349/60)/60)/24)+DATE(1970,1,1)+(-5/24)</f>
        <v>42484.343217592592</v>
      </c>
      <c r="L3349" s="11">
        <f>(((I3349/60)/60)/24)+DATE(1970,1,1)+(-5/24)</f>
        <v>42498.666666666664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08"/>
        <v>1.1944999999999999</v>
      </c>
      <c r="R3349" s="6">
        <f t="shared" si="209"/>
        <v>108.59090909090909</v>
      </c>
      <c r="S3349" s="7" t="str">
        <f t="shared" si="210"/>
        <v>theater</v>
      </c>
      <c r="T3349" t="str">
        <f t="shared" si="211"/>
        <v>plays</v>
      </c>
      <c r="U3349">
        <f>YEAR(Table1[[#This Row],[Date Created Conversion]])</f>
        <v>2016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1">
        <f>(((J3350/60)/60)/24)+DATE(1970,1,1)+(-5/24)</f>
        <v>42466.350462962961</v>
      </c>
      <c r="L3350" s="11">
        <f>(((I3350/60)/60)/24)+DATE(1970,1,1)+(-5/24)</f>
        <v>42489.957638888889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08"/>
        <v>1.002909090909091</v>
      </c>
      <c r="R3350" s="6">
        <f t="shared" si="209"/>
        <v>69.822784810126578</v>
      </c>
      <c r="S3350" s="7" t="str">
        <f t="shared" si="210"/>
        <v>theater</v>
      </c>
      <c r="T3350" t="str">
        <f t="shared" si="211"/>
        <v>plays</v>
      </c>
      <c r="U3350">
        <f>YEAR(Table1[[#This Row],[Date Created Conversion]])</f>
        <v>2016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1">
        <f>(((J3351/60)/60)/24)+DATE(1970,1,1)+(-5/24)</f>
        <v>42512.902453703697</v>
      </c>
      <c r="L3351" s="11">
        <f>(((I3351/60)/60)/24)+DATE(1970,1,1)+(-5/24)</f>
        <v>42534.499999999993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08"/>
        <v>1.534</v>
      </c>
      <c r="R3351" s="6">
        <f t="shared" si="209"/>
        <v>109.57142857142857</v>
      </c>
      <c r="S3351" s="7" t="str">
        <f t="shared" si="210"/>
        <v>theater</v>
      </c>
      <c r="T3351" t="str">
        <f t="shared" si="211"/>
        <v>plays</v>
      </c>
      <c r="U3351">
        <f>YEAR(Table1[[#This Row],[Date Created Conversion]])</f>
        <v>2016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1">
        <f>(((J3352/60)/60)/24)+DATE(1970,1,1)+(-5/24)</f>
        <v>42302.493182870363</v>
      </c>
      <c r="L3352" s="11">
        <f>(((I3352/60)/60)/24)+DATE(1970,1,1)+(-5/24)</f>
        <v>42337.749999999993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08"/>
        <v>1.0442857142857143</v>
      </c>
      <c r="R3352" s="6">
        <f t="shared" si="209"/>
        <v>71.666666666666671</v>
      </c>
      <c r="S3352" s="7" t="str">
        <f t="shared" si="210"/>
        <v>theater</v>
      </c>
      <c r="T3352" t="str">
        <f t="shared" si="211"/>
        <v>plays</v>
      </c>
      <c r="U3352">
        <f>YEAR(Table1[[#This Row],[Date Created Conversion]])</f>
        <v>2015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1">
        <f>(((J3353/60)/60)/24)+DATE(1970,1,1)+(-5/24)</f>
        <v>41806.187094907407</v>
      </c>
      <c r="L3353" s="11">
        <f>(((I3353/60)/60)/24)+DATE(1970,1,1)+(-5/24)</f>
        <v>41843.25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08"/>
        <v>1.0109999999999999</v>
      </c>
      <c r="R3353" s="6">
        <f t="shared" si="209"/>
        <v>93.611111111111114</v>
      </c>
      <c r="S3353" s="7" t="str">
        <f t="shared" si="210"/>
        <v>theater</v>
      </c>
      <c r="T3353" t="str">
        <f t="shared" si="211"/>
        <v>plays</v>
      </c>
      <c r="U3353">
        <f>YEAR(Table1[[#This Row],[Date Created Conversion]])</f>
        <v>2014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1">
        <f>(((J3354/60)/60)/24)+DATE(1970,1,1)+(-5/24)</f>
        <v>42495.784467592595</v>
      </c>
      <c r="L3354" s="11">
        <f>(((I3354/60)/60)/24)+DATE(1970,1,1)+(-5/24)</f>
        <v>42552.749999999993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08"/>
        <v>1.0751999999999999</v>
      </c>
      <c r="R3354" s="6">
        <f t="shared" si="209"/>
        <v>76.8</v>
      </c>
      <c r="S3354" s="7" t="str">
        <f t="shared" si="210"/>
        <v>theater</v>
      </c>
      <c r="T3354" t="str">
        <f t="shared" si="211"/>
        <v>plays</v>
      </c>
      <c r="U3354">
        <f>YEAR(Table1[[#This Row],[Date Created Conversion]])</f>
        <v>2016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1">
        <f>(((J3355/60)/60)/24)+DATE(1970,1,1)+(-5/24)</f>
        <v>42479.223958333336</v>
      </c>
      <c r="L3355" s="11">
        <f>(((I3355/60)/60)/24)+DATE(1970,1,1)+(-5/24)</f>
        <v>42492.749999999993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08"/>
        <v>3.15</v>
      </c>
      <c r="R3355" s="6">
        <f t="shared" si="209"/>
        <v>35.795454545454547</v>
      </c>
      <c r="S3355" s="7" t="str">
        <f t="shared" si="210"/>
        <v>theater</v>
      </c>
      <c r="T3355" t="str">
        <f t="shared" si="211"/>
        <v>plays</v>
      </c>
      <c r="U3355">
        <f>YEAR(Table1[[#This Row],[Date Created Conversion]])</f>
        <v>2016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1">
        <f>(((J3356/60)/60)/24)+DATE(1970,1,1)+(-5/24)</f>
        <v>42270.518587962964</v>
      </c>
      <c r="L3356" s="11">
        <f>(((I3356/60)/60)/24)+DATE(1970,1,1)+(-5/24)</f>
        <v>42305.959027777775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08"/>
        <v>1.0193333333333334</v>
      </c>
      <c r="R3356" s="6">
        <f t="shared" si="209"/>
        <v>55.6</v>
      </c>
      <c r="S3356" s="7" t="str">
        <f t="shared" si="210"/>
        <v>theater</v>
      </c>
      <c r="T3356" t="str">
        <f t="shared" si="211"/>
        <v>plays</v>
      </c>
      <c r="U3356">
        <f>YEAR(Table1[[#This Row],[Date Created Conversion]])</f>
        <v>2015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1">
        <f>(((J3357/60)/60)/24)+DATE(1970,1,1)+(-5/24)</f>
        <v>42489.411192129628</v>
      </c>
      <c r="L3357" s="11">
        <f>(((I3357/60)/60)/24)+DATE(1970,1,1)+(-5/24)</f>
        <v>42500.261805555558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08"/>
        <v>1.2628571428571429</v>
      </c>
      <c r="R3357" s="6">
        <f t="shared" si="209"/>
        <v>147.33333333333334</v>
      </c>
      <c r="S3357" s="7" t="str">
        <f t="shared" si="210"/>
        <v>theater</v>
      </c>
      <c r="T3357" t="str">
        <f t="shared" si="211"/>
        <v>plays</v>
      </c>
      <c r="U3357">
        <f>YEAR(Table1[[#This Row],[Date Created Conversion]])</f>
        <v>2016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1">
        <f>(((J3358/60)/60)/24)+DATE(1970,1,1)+(-5/24)</f>
        <v>42536.607314814813</v>
      </c>
      <c r="L3358" s="11">
        <f>(((I3358/60)/60)/24)+DATE(1970,1,1)+(-5/24)</f>
        <v>42566.607314814813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08"/>
        <v>1.014</v>
      </c>
      <c r="R3358" s="6">
        <f t="shared" si="209"/>
        <v>56.333333333333336</v>
      </c>
      <c r="S3358" s="7" t="str">
        <f t="shared" si="210"/>
        <v>theater</v>
      </c>
      <c r="T3358" t="str">
        <f t="shared" si="211"/>
        <v>plays</v>
      </c>
      <c r="U3358">
        <f>YEAR(Table1[[#This Row],[Date Created Conversion]])</f>
        <v>2016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1">
        <f>(((J3359/60)/60)/24)+DATE(1970,1,1)+(-5/24)</f>
        <v>41822.209606481476</v>
      </c>
      <c r="L3359" s="11">
        <f>(((I3359/60)/60)/24)+DATE(1970,1,1)+(-5/24)</f>
        <v>41852.209606481476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08"/>
        <v>1.01</v>
      </c>
      <c r="R3359" s="6">
        <f t="shared" si="209"/>
        <v>96.19047619047619</v>
      </c>
      <c r="S3359" s="7" t="str">
        <f t="shared" si="210"/>
        <v>theater</v>
      </c>
      <c r="T3359" t="str">
        <f t="shared" si="211"/>
        <v>plays</v>
      </c>
      <c r="U3359">
        <f>YEAR(Table1[[#This Row],[Date Created Conversion]])</f>
        <v>2014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1">
        <f>(((J3360/60)/60)/24)+DATE(1970,1,1)+(-5/24)</f>
        <v>41932.102766203701</v>
      </c>
      <c r="L3360" s="11">
        <f>(((I3360/60)/60)/24)+DATE(1970,1,1)+(-5/24)</f>
        <v>41962.144432870373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08"/>
        <v>1.0299</v>
      </c>
      <c r="R3360" s="6">
        <f t="shared" si="209"/>
        <v>63.574074074074076</v>
      </c>
      <c r="S3360" s="7" t="str">
        <f t="shared" si="210"/>
        <v>theater</v>
      </c>
      <c r="T3360" t="str">
        <f t="shared" si="211"/>
        <v>plays</v>
      </c>
      <c r="U3360">
        <f>YEAR(Table1[[#This Row],[Date Created Conversion]])</f>
        <v>2014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1">
        <f>(((J3361/60)/60)/24)+DATE(1970,1,1)+(-5/24)</f>
        <v>42745.848773148151</v>
      </c>
      <c r="L3361" s="11">
        <f>(((I3361/60)/60)/24)+DATE(1970,1,1)+(-5/24)</f>
        <v>42790.848773148151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08"/>
        <v>1.0625</v>
      </c>
      <c r="R3361" s="6">
        <f t="shared" si="209"/>
        <v>184.78260869565219</v>
      </c>
      <c r="S3361" s="7" t="str">
        <f t="shared" si="210"/>
        <v>theater</v>
      </c>
      <c r="T3361" t="str">
        <f t="shared" si="211"/>
        <v>plays</v>
      </c>
      <c r="U3361">
        <f>YEAR(Table1[[#This Row],[Date Created Conversion]])</f>
        <v>2017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1">
        <f>(((J3362/60)/60)/24)+DATE(1970,1,1)+(-5/24)</f>
        <v>42696.874340277776</v>
      </c>
      <c r="L3362" s="11">
        <f>(((I3362/60)/60)/24)+DATE(1970,1,1)+(-5/24)</f>
        <v>42718.457638888889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08"/>
        <v>1.0137777777777779</v>
      </c>
      <c r="R3362" s="6">
        <f t="shared" si="209"/>
        <v>126.72222222222223</v>
      </c>
      <c r="S3362" s="7" t="str">
        <f t="shared" si="210"/>
        <v>theater</v>
      </c>
      <c r="T3362" t="str">
        <f t="shared" si="211"/>
        <v>plays</v>
      </c>
      <c r="U3362">
        <f>YEAR(Table1[[#This Row],[Date Created Conversion]])</f>
        <v>2016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1">
        <f>(((J3363/60)/60)/24)+DATE(1970,1,1)+(-5/24)</f>
        <v>41865.817013888889</v>
      </c>
      <c r="L3363" s="11">
        <f>(((I3363/60)/60)/24)+DATE(1970,1,1)+(-5/24)</f>
        <v>41883.457638888889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08"/>
        <v>1.1346000000000001</v>
      </c>
      <c r="R3363" s="6">
        <f t="shared" si="209"/>
        <v>83.42647058823529</v>
      </c>
      <c r="S3363" s="7" t="str">
        <f t="shared" si="210"/>
        <v>theater</v>
      </c>
      <c r="T3363" t="str">
        <f t="shared" si="211"/>
        <v>plays</v>
      </c>
      <c r="U3363">
        <f>YEAR(Table1[[#This Row],[Date Created Conversion]])</f>
        <v>2014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1">
        <f>(((J3364/60)/60)/24)+DATE(1970,1,1)+(-5/24)</f>
        <v>42055.883298611108</v>
      </c>
      <c r="L3364" s="11">
        <f>(((I3364/60)/60)/24)+DATE(1970,1,1)+(-5/24)</f>
        <v>42069.996527777774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08"/>
        <v>2.1800000000000002</v>
      </c>
      <c r="R3364" s="6">
        <f t="shared" si="209"/>
        <v>54.5</v>
      </c>
      <c r="S3364" s="7" t="str">
        <f t="shared" si="210"/>
        <v>theater</v>
      </c>
      <c r="T3364" t="str">
        <f t="shared" si="211"/>
        <v>plays</v>
      </c>
      <c r="U3364">
        <f>YEAR(Table1[[#This Row],[Date Created Conversion]])</f>
        <v>2015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1">
        <f>(((J3365/60)/60)/24)+DATE(1970,1,1)+(-5/24)</f>
        <v>41851.563020833331</v>
      </c>
      <c r="L3365" s="11">
        <f>(((I3365/60)/60)/24)+DATE(1970,1,1)+(-5/24)</f>
        <v>41870.458333333328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08"/>
        <v>1.0141935483870967</v>
      </c>
      <c r="R3365" s="6">
        <f t="shared" si="209"/>
        <v>302.30769230769232</v>
      </c>
      <c r="S3365" s="7" t="str">
        <f t="shared" si="210"/>
        <v>theater</v>
      </c>
      <c r="T3365" t="str">
        <f t="shared" si="211"/>
        <v>plays</v>
      </c>
      <c r="U3365">
        <f>YEAR(Table1[[#This Row],[Date Created Conversion]])</f>
        <v>2014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1">
        <f>(((J3366/60)/60)/24)+DATE(1970,1,1)+(-5/24)</f>
        <v>42422.769085648142</v>
      </c>
      <c r="L3366" s="11">
        <f>(((I3366/60)/60)/24)+DATE(1970,1,1)+(-5/24)</f>
        <v>42444.666666666664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08"/>
        <v>1.0593333333333332</v>
      </c>
      <c r="R3366" s="6">
        <f t="shared" si="209"/>
        <v>44.138888888888886</v>
      </c>
      <c r="S3366" s="7" t="str">
        <f t="shared" si="210"/>
        <v>theater</v>
      </c>
      <c r="T3366" t="str">
        <f t="shared" si="211"/>
        <v>plays</v>
      </c>
      <c r="U3366">
        <f>YEAR(Table1[[#This Row],[Date Created Conversion]])</f>
        <v>2016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1">
        <f>(((J3367/60)/60)/24)+DATE(1970,1,1)+(-5/24)</f>
        <v>42320.893425925926</v>
      </c>
      <c r="L3367" s="11">
        <f>(((I3367/60)/60)/24)+DATE(1970,1,1)+(-5/24)</f>
        <v>42350.893425925926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08"/>
        <v>1.04</v>
      </c>
      <c r="R3367" s="6">
        <f t="shared" si="209"/>
        <v>866.66666666666663</v>
      </c>
      <c r="S3367" s="7" t="str">
        <f t="shared" si="210"/>
        <v>theater</v>
      </c>
      <c r="T3367" t="str">
        <f t="shared" si="211"/>
        <v>plays</v>
      </c>
      <c r="U3367">
        <f>YEAR(Table1[[#This Row],[Date Created Conversion]])</f>
        <v>2015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1">
        <f>(((J3368/60)/60)/24)+DATE(1970,1,1)+(-5/24)</f>
        <v>42106.859224537031</v>
      </c>
      <c r="L3368" s="11">
        <f>(((I3368/60)/60)/24)+DATE(1970,1,1)+(-5/24)</f>
        <v>42136.859224537031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08"/>
        <v>2.21</v>
      </c>
      <c r="R3368" s="6">
        <f t="shared" si="209"/>
        <v>61.388888888888886</v>
      </c>
      <c r="S3368" s="7" t="str">
        <f t="shared" si="210"/>
        <v>theater</v>
      </c>
      <c r="T3368" t="str">
        <f t="shared" si="211"/>
        <v>plays</v>
      </c>
      <c r="U3368">
        <f>YEAR(Table1[[#This Row],[Date Created Conversion]])</f>
        <v>2015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1">
        <f>(((J3369/60)/60)/24)+DATE(1970,1,1)+(-5/24)</f>
        <v>42192.725624999999</v>
      </c>
      <c r="L3369" s="11">
        <f>(((I3369/60)/60)/24)+DATE(1970,1,1)+(-5/24)</f>
        <v>42217.725624999999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08"/>
        <v>1.1866666666666668</v>
      </c>
      <c r="R3369" s="6">
        <f t="shared" si="209"/>
        <v>29.666666666666668</v>
      </c>
      <c r="S3369" s="7" t="str">
        <f t="shared" si="210"/>
        <v>theater</v>
      </c>
      <c r="T3369" t="str">
        <f t="shared" si="211"/>
        <v>plays</v>
      </c>
      <c r="U3369">
        <f>YEAR(Table1[[#This Row],[Date Created Conversion]])</f>
        <v>2015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1">
        <f>(((J3370/60)/60)/24)+DATE(1970,1,1)+(-5/24)</f>
        <v>41968.991423611107</v>
      </c>
      <c r="L3370" s="11">
        <f>(((I3370/60)/60)/24)+DATE(1970,1,1)+(-5/24)</f>
        <v>42004.999999999993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08"/>
        <v>1.046</v>
      </c>
      <c r="R3370" s="6">
        <f t="shared" si="209"/>
        <v>45.478260869565219</v>
      </c>
      <c r="S3370" s="7" t="str">
        <f t="shared" si="210"/>
        <v>theater</v>
      </c>
      <c r="T3370" t="str">
        <f t="shared" si="211"/>
        <v>plays</v>
      </c>
      <c r="U3370">
        <f>YEAR(Table1[[#This Row],[Date Created Conversion]])</f>
        <v>2014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1">
        <f>(((J3371/60)/60)/24)+DATE(1970,1,1)+(-5/24)</f>
        <v>42689.833101851851</v>
      </c>
      <c r="L3371" s="11">
        <f>(((I3371/60)/60)/24)+DATE(1970,1,1)+(-5/24)</f>
        <v>42749.833101851851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08"/>
        <v>1.0389999999999999</v>
      </c>
      <c r="R3371" s="6">
        <f t="shared" si="209"/>
        <v>96.203703703703709</v>
      </c>
      <c r="S3371" s="7" t="str">
        <f t="shared" si="210"/>
        <v>theater</v>
      </c>
      <c r="T3371" t="str">
        <f t="shared" si="211"/>
        <v>plays</v>
      </c>
      <c r="U3371">
        <f>YEAR(Table1[[#This Row],[Date Created Conversion]])</f>
        <v>2016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1">
        <f>(((J3372/60)/60)/24)+DATE(1970,1,1)+(-5/24)</f>
        <v>42690.125983796293</v>
      </c>
      <c r="L3372" s="11">
        <f>(((I3372/60)/60)/24)+DATE(1970,1,1)+(-5/24)</f>
        <v>42721.124999999993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08"/>
        <v>1.1773333333333333</v>
      </c>
      <c r="R3372" s="6">
        <f t="shared" si="209"/>
        <v>67.92307692307692</v>
      </c>
      <c r="S3372" s="7" t="str">
        <f t="shared" si="210"/>
        <v>theater</v>
      </c>
      <c r="T3372" t="str">
        <f t="shared" si="211"/>
        <v>plays</v>
      </c>
      <c r="U3372">
        <f>YEAR(Table1[[#This Row],[Date Created Conversion]])</f>
        <v>2016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1">
        <f>(((J3373/60)/60)/24)+DATE(1970,1,1)+(-5/24)</f>
        <v>42312.666261574072</v>
      </c>
      <c r="L3373" s="11">
        <f>(((I3373/60)/60)/24)+DATE(1970,1,1)+(-5/24)</f>
        <v>42340.666261574072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08"/>
        <v>1.385</v>
      </c>
      <c r="R3373" s="6">
        <f t="shared" si="209"/>
        <v>30.777777777777779</v>
      </c>
      <c r="S3373" s="7" t="str">
        <f t="shared" si="210"/>
        <v>theater</v>
      </c>
      <c r="T3373" t="str">
        <f t="shared" si="211"/>
        <v>plays</v>
      </c>
      <c r="U3373">
        <f>YEAR(Table1[[#This Row],[Date Created Conversion]])</f>
        <v>2015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1">
        <f>(((J3374/60)/60)/24)+DATE(1970,1,1)+(-5/24)</f>
        <v>41855.339768518512</v>
      </c>
      <c r="L3374" s="11">
        <f>(((I3374/60)/60)/24)+DATE(1970,1,1)+(-5/24)</f>
        <v>41875.999305555553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08"/>
        <v>1.0349999999999999</v>
      </c>
      <c r="R3374" s="6">
        <f t="shared" si="209"/>
        <v>38.333333333333336</v>
      </c>
      <c r="S3374" s="7" t="str">
        <f t="shared" si="210"/>
        <v>theater</v>
      </c>
      <c r="T3374" t="str">
        <f t="shared" si="211"/>
        <v>plays</v>
      </c>
      <c r="U3374">
        <f>YEAR(Table1[[#This Row],[Date Created Conversion]])</f>
        <v>2014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1">
        <f>(((J3375/60)/60)/24)+DATE(1970,1,1)+(-5/24)</f>
        <v>42179.646296296291</v>
      </c>
      <c r="L3375" s="11">
        <f>(((I3375/60)/60)/24)+DATE(1970,1,1)+(-5/24)</f>
        <v>42203.458333333336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08"/>
        <v>1.0024999999999999</v>
      </c>
      <c r="R3375" s="6">
        <f t="shared" si="209"/>
        <v>66.833333333333329</v>
      </c>
      <c r="S3375" s="7" t="str">
        <f t="shared" si="210"/>
        <v>theater</v>
      </c>
      <c r="T3375" t="str">
        <f t="shared" si="211"/>
        <v>plays</v>
      </c>
      <c r="U3375">
        <f>YEAR(Table1[[#This Row],[Date Created Conversion]])</f>
        <v>2015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1">
        <f>(((J3376/60)/60)/24)+DATE(1970,1,1)+(-5/24)</f>
        <v>42275.523333333331</v>
      </c>
      <c r="L3376" s="11">
        <f>(((I3376/60)/60)/24)+DATE(1970,1,1)+(-5/24)</f>
        <v>42305.523333333331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08"/>
        <v>1.0657142857142856</v>
      </c>
      <c r="R3376" s="6">
        <f t="shared" si="209"/>
        <v>71.730769230769226</v>
      </c>
      <c r="S3376" s="7" t="str">
        <f t="shared" si="210"/>
        <v>theater</v>
      </c>
      <c r="T3376" t="str">
        <f t="shared" si="211"/>
        <v>plays</v>
      </c>
      <c r="U3376">
        <f>YEAR(Table1[[#This Row],[Date Created Conversion]])</f>
        <v>2015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1">
        <f>(((J3377/60)/60)/24)+DATE(1970,1,1)+(-5/24)</f>
        <v>41765.402465277773</v>
      </c>
      <c r="L3377" s="11">
        <f>(((I3377/60)/60)/24)+DATE(1970,1,1)+(-5/24)</f>
        <v>41777.402465277773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08"/>
        <v>1</v>
      </c>
      <c r="R3377" s="6">
        <f t="shared" si="209"/>
        <v>176.47058823529412</v>
      </c>
      <c r="S3377" s="7" t="str">
        <f t="shared" si="210"/>
        <v>theater</v>
      </c>
      <c r="T3377" t="str">
        <f t="shared" si="211"/>
        <v>plays</v>
      </c>
      <c r="U3377">
        <f>YEAR(Table1[[#This Row],[Date Created Conversion]])</f>
        <v>2014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1">
        <f>(((J3378/60)/60)/24)+DATE(1970,1,1)+(-5/24)</f>
        <v>42059.492986111109</v>
      </c>
      <c r="L3378" s="11">
        <f>(((I3378/60)/60)/24)+DATE(1970,1,1)+(-5/24)</f>
        <v>42119.451319444437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08"/>
        <v>1.0001249999999999</v>
      </c>
      <c r="R3378" s="6">
        <f t="shared" si="209"/>
        <v>421.10526315789474</v>
      </c>
      <c r="S3378" s="7" t="str">
        <f t="shared" si="210"/>
        <v>theater</v>
      </c>
      <c r="T3378" t="str">
        <f t="shared" si="211"/>
        <v>plays</v>
      </c>
      <c r="U3378">
        <f>YEAR(Table1[[#This Row],[Date Created Conversion]])</f>
        <v>2015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1">
        <f>(((J3379/60)/60)/24)+DATE(1970,1,1)+(-5/24)</f>
        <v>42053.524293981485</v>
      </c>
      <c r="L3379" s="11">
        <f>(((I3379/60)/60)/24)+DATE(1970,1,1)+(-5/24)</f>
        <v>42083.49722222222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08"/>
        <v>1.0105</v>
      </c>
      <c r="R3379" s="6">
        <f t="shared" si="209"/>
        <v>104.98701298701299</v>
      </c>
      <c r="S3379" s="7" t="str">
        <f t="shared" si="210"/>
        <v>theater</v>
      </c>
      <c r="T3379" t="str">
        <f t="shared" si="211"/>
        <v>plays</v>
      </c>
      <c r="U3379">
        <f>YEAR(Table1[[#This Row],[Date Created Conversion]])</f>
        <v>2015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1">
        <f>(((J3380/60)/60)/24)+DATE(1970,1,1)+(-5/24)</f>
        <v>41858.147060185183</v>
      </c>
      <c r="L3380" s="11">
        <f>(((I3380/60)/60)/24)+DATE(1970,1,1)+(-5/24)</f>
        <v>41882.338888888888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08"/>
        <v>1.0763636363636364</v>
      </c>
      <c r="R3380" s="6">
        <f t="shared" si="209"/>
        <v>28.19047619047619</v>
      </c>
      <c r="S3380" s="7" t="str">
        <f t="shared" si="210"/>
        <v>theater</v>
      </c>
      <c r="T3380" t="str">
        <f t="shared" si="211"/>
        <v>plays</v>
      </c>
      <c r="U3380">
        <f>YEAR(Table1[[#This Row],[Date Created Conversion]])</f>
        <v>2014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1">
        <f>(((J3381/60)/60)/24)+DATE(1970,1,1)+(-5/24)</f>
        <v>42225.305555555555</v>
      </c>
      <c r="L3381" s="11">
        <f>(((I3381/60)/60)/24)+DATE(1970,1,1)+(-5/24)</f>
        <v>42242.749999999993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08"/>
        <v>1.0365</v>
      </c>
      <c r="R3381" s="6">
        <f t="shared" si="209"/>
        <v>54.55263157894737</v>
      </c>
      <c r="S3381" s="7" t="str">
        <f t="shared" si="210"/>
        <v>theater</v>
      </c>
      <c r="T3381" t="str">
        <f t="shared" si="211"/>
        <v>plays</v>
      </c>
      <c r="U3381">
        <f>YEAR(Table1[[#This Row],[Date Created Conversion]])</f>
        <v>2015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1">
        <f>(((J3382/60)/60)/24)+DATE(1970,1,1)+(-5/24)</f>
        <v>41937.745115740734</v>
      </c>
      <c r="L3382" s="11">
        <f>(((I3382/60)/60)/24)+DATE(1970,1,1)+(-5/24)</f>
        <v>41972.786782407398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08"/>
        <v>1.0443333333333333</v>
      </c>
      <c r="R3382" s="6">
        <f t="shared" si="209"/>
        <v>111.89285714285714</v>
      </c>
      <c r="S3382" s="7" t="str">
        <f t="shared" si="210"/>
        <v>theater</v>
      </c>
      <c r="T3382" t="str">
        <f t="shared" si="211"/>
        <v>plays</v>
      </c>
      <c r="U3382">
        <f>YEAR(Table1[[#This Row],[Date Created Conversion]])</f>
        <v>2014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1">
        <f>(((J3383/60)/60)/24)+DATE(1970,1,1)+(-5/24)</f>
        <v>42043.976655092592</v>
      </c>
      <c r="L3383" s="11">
        <f>(((I3383/60)/60)/24)+DATE(1970,1,1)+(-5/24)</f>
        <v>42073.934988425921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08"/>
        <v>1.0225</v>
      </c>
      <c r="R3383" s="6">
        <f t="shared" si="209"/>
        <v>85.208333333333329</v>
      </c>
      <c r="S3383" s="7" t="str">
        <f t="shared" si="210"/>
        <v>theater</v>
      </c>
      <c r="T3383" t="str">
        <f t="shared" si="211"/>
        <v>plays</v>
      </c>
      <c r="U3383">
        <f>YEAR(Table1[[#This Row],[Date Created Conversion]])</f>
        <v>2015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1">
        <f>(((J3384/60)/60)/24)+DATE(1970,1,1)+(-5/24)</f>
        <v>42559.222870370366</v>
      </c>
      <c r="L3384" s="11">
        <f>(((I3384/60)/60)/24)+DATE(1970,1,1)+(-5/24)</f>
        <v>42583.749305555553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08"/>
        <v>1.0074285714285713</v>
      </c>
      <c r="R3384" s="6">
        <f t="shared" si="209"/>
        <v>76.652173913043484</v>
      </c>
      <c r="S3384" s="7" t="str">
        <f t="shared" si="210"/>
        <v>theater</v>
      </c>
      <c r="T3384" t="str">
        <f t="shared" si="211"/>
        <v>plays</v>
      </c>
      <c r="U3384">
        <f>YEAR(Table1[[#This Row],[Date Created Conversion]])</f>
        <v>2016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1">
        <f>(((J3385/60)/60)/24)+DATE(1970,1,1)+(-5/24)</f>
        <v>42524.574305555558</v>
      </c>
      <c r="L3385" s="11">
        <f>(((I3385/60)/60)/24)+DATE(1970,1,1)+(-5/24)</f>
        <v>42544.574305555558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08"/>
        <v>1.1171428571428572</v>
      </c>
      <c r="R3385" s="6">
        <f t="shared" si="209"/>
        <v>65.166666666666671</v>
      </c>
      <c r="S3385" s="7" t="str">
        <f t="shared" si="210"/>
        <v>theater</v>
      </c>
      <c r="T3385" t="str">
        <f t="shared" si="211"/>
        <v>plays</v>
      </c>
      <c r="U3385">
        <f>YEAR(Table1[[#This Row],[Date Created Conversion]])</f>
        <v>2016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1">
        <f>(((J3386/60)/60)/24)+DATE(1970,1,1)+(-5/24)</f>
        <v>42291.879259259258</v>
      </c>
      <c r="L3386" s="11">
        <f>(((I3386/60)/60)/24)+DATE(1970,1,1)+(-5/24)</f>
        <v>42328.916666666664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08"/>
        <v>1.0001100000000001</v>
      </c>
      <c r="R3386" s="6">
        <f t="shared" si="209"/>
        <v>93.760312499999998</v>
      </c>
      <c r="S3386" s="7" t="str">
        <f t="shared" si="210"/>
        <v>theater</v>
      </c>
      <c r="T3386" t="str">
        <f t="shared" si="211"/>
        <v>plays</v>
      </c>
      <c r="U3386">
        <f>YEAR(Table1[[#This Row],[Date Created Conversion]])</f>
        <v>2015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1">
        <f>(((J3387/60)/60)/24)+DATE(1970,1,1)+(-5/24)</f>
        <v>41953.659166666665</v>
      </c>
      <c r="L3387" s="11">
        <f>(((I3387/60)/60)/24)+DATE(1970,1,1)+(-5/24)</f>
        <v>41983.659166666665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08"/>
        <v>1</v>
      </c>
      <c r="R3387" s="6">
        <f t="shared" si="209"/>
        <v>133.33333333333334</v>
      </c>
      <c r="S3387" s="7" t="str">
        <f t="shared" si="210"/>
        <v>theater</v>
      </c>
      <c r="T3387" t="str">
        <f t="shared" si="211"/>
        <v>plays</v>
      </c>
      <c r="U3387">
        <f>YEAR(Table1[[#This Row],[Date Created Conversion]])</f>
        <v>2014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1">
        <f>(((J3388/60)/60)/24)+DATE(1970,1,1)+(-5/24)</f>
        <v>41946.436412037037</v>
      </c>
      <c r="L3388" s="11">
        <f>(((I3388/60)/60)/24)+DATE(1970,1,1)+(-5/24)</f>
        <v>41976.436412037037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08"/>
        <v>1.05</v>
      </c>
      <c r="R3388" s="6">
        <f t="shared" si="209"/>
        <v>51.219512195121951</v>
      </c>
      <c r="S3388" s="7" t="str">
        <f t="shared" si="210"/>
        <v>theater</v>
      </c>
      <c r="T3388" t="str">
        <f t="shared" si="211"/>
        <v>plays</v>
      </c>
      <c r="U3388">
        <f>YEAR(Table1[[#This Row],[Date Created Conversion]])</f>
        <v>2014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1">
        <f>(((J3389/60)/60)/24)+DATE(1970,1,1)+(-5/24)</f>
        <v>41947.554259259254</v>
      </c>
      <c r="L3389" s="11">
        <f>(((I3389/60)/60)/24)+DATE(1970,1,1)+(-5/24)</f>
        <v>41987.554259259261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08"/>
        <v>1.1686666666666667</v>
      </c>
      <c r="R3389" s="6">
        <f t="shared" si="209"/>
        <v>100.17142857142858</v>
      </c>
      <c r="S3389" s="7" t="str">
        <f t="shared" si="210"/>
        <v>theater</v>
      </c>
      <c r="T3389" t="str">
        <f t="shared" si="211"/>
        <v>plays</v>
      </c>
      <c r="U3389">
        <f>YEAR(Table1[[#This Row],[Date Created Conversion]])</f>
        <v>2014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1">
        <f>(((J3390/60)/60)/24)+DATE(1970,1,1)+(-5/24)</f>
        <v>42143.252789351849</v>
      </c>
      <c r="L3390" s="11">
        <f>(((I3390/60)/60)/24)+DATE(1970,1,1)+(-5/24)</f>
        <v>42173.252789351849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08"/>
        <v>1.038</v>
      </c>
      <c r="R3390" s="6">
        <f t="shared" si="209"/>
        <v>34.6</v>
      </c>
      <c r="S3390" s="7" t="str">
        <f t="shared" si="210"/>
        <v>theater</v>
      </c>
      <c r="T3390" t="str">
        <f t="shared" si="211"/>
        <v>plays</v>
      </c>
      <c r="U3390">
        <f>YEAR(Table1[[#This Row],[Date Created Conversion]])</f>
        <v>2015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1">
        <f>(((J3391/60)/60)/24)+DATE(1970,1,1)+(-5/24)</f>
        <v>42494.355115740742</v>
      </c>
      <c r="L3391" s="11">
        <f>(((I3391/60)/60)/24)+DATE(1970,1,1)+(-5/24)</f>
        <v>42524.355115740742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08"/>
        <v>1.145</v>
      </c>
      <c r="R3391" s="6">
        <f t="shared" si="209"/>
        <v>184.67741935483872</v>
      </c>
      <c r="S3391" s="7" t="str">
        <f t="shared" si="210"/>
        <v>theater</v>
      </c>
      <c r="T3391" t="str">
        <f t="shared" si="211"/>
        <v>plays</v>
      </c>
      <c r="U3391">
        <f>YEAR(Table1[[#This Row],[Date Created Conversion]])</f>
        <v>2016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1">
        <f>(((J3392/60)/60)/24)+DATE(1970,1,1)+(-5/24)</f>
        <v>41815.56649305555</v>
      </c>
      <c r="L3392" s="11">
        <f>(((I3392/60)/60)/24)+DATE(1970,1,1)+(-5/24)</f>
        <v>41830.56649305555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08"/>
        <v>1.024</v>
      </c>
      <c r="R3392" s="6">
        <f t="shared" si="209"/>
        <v>69.818181818181813</v>
      </c>
      <c r="S3392" s="7" t="str">
        <f t="shared" si="210"/>
        <v>theater</v>
      </c>
      <c r="T3392" t="str">
        <f t="shared" si="211"/>
        <v>plays</v>
      </c>
      <c r="U3392">
        <f>YEAR(Table1[[#This Row],[Date Created Conversion]])</f>
        <v>2014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1">
        <f>(((J3393/60)/60)/24)+DATE(1970,1,1)+(-5/24)</f>
        <v>41830.337361111109</v>
      </c>
      <c r="L3393" s="11">
        <f>(((I3393/60)/60)/24)+DATE(1970,1,1)+(-5/24)</f>
        <v>41859.727777777778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08"/>
        <v>2.23</v>
      </c>
      <c r="R3393" s="6">
        <f t="shared" si="209"/>
        <v>61.944444444444443</v>
      </c>
      <c r="S3393" s="7" t="str">
        <f t="shared" si="210"/>
        <v>theater</v>
      </c>
      <c r="T3393" t="str">
        <f t="shared" si="211"/>
        <v>plays</v>
      </c>
      <c r="U3393">
        <f>YEAR(Table1[[#This Row],[Date Created Conversion]])</f>
        <v>2014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1">
        <f>(((J3394/60)/60)/24)+DATE(1970,1,1)+(-5/24)</f>
        <v>42446.63721064815</v>
      </c>
      <c r="L3394" s="11">
        <f>(((I3394/60)/60)/24)+DATE(1970,1,1)+(-5/24)</f>
        <v>42496.63721064815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208"/>
        <v>1</v>
      </c>
      <c r="R3394" s="6">
        <f t="shared" si="209"/>
        <v>41.666666666666664</v>
      </c>
      <c r="S3394" s="7" t="str">
        <f t="shared" si="210"/>
        <v>theater</v>
      </c>
      <c r="T3394" t="str">
        <f t="shared" si="211"/>
        <v>plays</v>
      </c>
      <c r="U3394">
        <f>YEAR(Table1[[#This Row],[Date Created Conversion]])</f>
        <v>2016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1">
        <f>(((J3395/60)/60)/24)+DATE(1970,1,1)+(-5/24)</f>
        <v>41923.713310185187</v>
      </c>
      <c r="L3395" s="11">
        <f>(((I3395/60)/60)/24)+DATE(1970,1,1)+(-5/24)</f>
        <v>41948.823611111111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212">E3395/D3395</f>
        <v>1.0580000000000001</v>
      </c>
      <c r="R3395" s="6">
        <f t="shared" ref="R3395:R3458" si="213">E3395/N3395</f>
        <v>36.06818181818182</v>
      </c>
      <c r="S3395" s="7" t="str">
        <f t="shared" ref="S3395:S3458" si="214">LEFT(P3395, SEARCH("/",P3395,1)-1)</f>
        <v>theater</v>
      </c>
      <c r="T3395" t="str">
        <f t="shared" ref="T3395:T3458" si="215">RIGHT(P3395,LEN(P3395)-SEARCH("/",P3395,1))</f>
        <v>plays</v>
      </c>
      <c r="U3395">
        <f>YEAR(Table1[[#This Row],[Date Created Conversion]])</f>
        <v>2014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1">
        <f>(((J3396/60)/60)/24)+DATE(1970,1,1)+(-5/24)</f>
        <v>41817.387094907404</v>
      </c>
      <c r="L3396" s="11">
        <f>(((I3396/60)/60)/24)+DATE(1970,1,1)+(-5/24)</f>
        <v>41847.387094907404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2"/>
        <v>1.4236363636363636</v>
      </c>
      <c r="R3396" s="6">
        <f t="shared" si="213"/>
        <v>29</v>
      </c>
      <c r="S3396" s="7" t="str">
        <f t="shared" si="214"/>
        <v>theater</v>
      </c>
      <c r="T3396" t="str">
        <f t="shared" si="215"/>
        <v>plays</v>
      </c>
      <c r="U3396">
        <f>YEAR(Table1[[#This Row],[Date Created Conversion]])</f>
        <v>2014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1">
        <f>(((J3397/60)/60)/24)+DATE(1970,1,1)+(-5/24)</f>
        <v>42140.503981481481</v>
      </c>
      <c r="L3397" s="11">
        <f>(((I3397/60)/60)/24)+DATE(1970,1,1)+(-5/24)</f>
        <v>42154.548611111109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2"/>
        <v>1.84</v>
      </c>
      <c r="R3397" s="6">
        <f t="shared" si="213"/>
        <v>24.210526315789473</v>
      </c>
      <c r="S3397" s="7" t="str">
        <f t="shared" si="214"/>
        <v>theater</v>
      </c>
      <c r="T3397" t="str">
        <f t="shared" si="215"/>
        <v>plays</v>
      </c>
      <c r="U3397">
        <f>YEAR(Table1[[#This Row],[Date Created Conversion]])</f>
        <v>2015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1">
        <f>(((J3398/60)/60)/24)+DATE(1970,1,1)+(-5/24)</f>
        <v>41764.238298611104</v>
      </c>
      <c r="L3398" s="11">
        <f>(((I3398/60)/60)/24)+DATE(1970,1,1)+(-5/24)</f>
        <v>41790.957638888889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2"/>
        <v>1.0433333333333332</v>
      </c>
      <c r="R3398" s="6">
        <f t="shared" si="213"/>
        <v>55.892857142857146</v>
      </c>
      <c r="S3398" s="7" t="str">
        <f t="shared" si="214"/>
        <v>theater</v>
      </c>
      <c r="T3398" t="str">
        <f t="shared" si="215"/>
        <v>plays</v>
      </c>
      <c r="U3398">
        <f>YEAR(Table1[[#This Row],[Date Created Conversion]])</f>
        <v>2014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1">
        <f>(((J3399/60)/60)/24)+DATE(1970,1,1)+(-5/24)</f>
        <v>42378.270011574066</v>
      </c>
      <c r="L3399" s="11">
        <f>(((I3399/60)/60)/24)+DATE(1970,1,1)+(-5/24)</f>
        <v>42418.708333333336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2"/>
        <v>1.1200000000000001</v>
      </c>
      <c r="R3399" s="6">
        <f t="shared" si="213"/>
        <v>11.666666666666666</v>
      </c>
      <c r="S3399" s="7" t="str">
        <f t="shared" si="214"/>
        <v>theater</v>
      </c>
      <c r="T3399" t="str">
        <f t="shared" si="215"/>
        <v>plays</v>
      </c>
      <c r="U3399">
        <f>YEAR(Table1[[#This Row],[Date Created Conversion]])</f>
        <v>2016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1">
        <f>(((J3400/60)/60)/24)+DATE(1970,1,1)+(-5/24)</f>
        <v>41941.543703703705</v>
      </c>
      <c r="L3400" s="11">
        <f>(((I3400/60)/60)/24)+DATE(1970,1,1)+(-5/24)</f>
        <v>41964.499999999993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2"/>
        <v>1.1107499999999999</v>
      </c>
      <c r="R3400" s="6">
        <f t="shared" si="213"/>
        <v>68.353846153846149</v>
      </c>
      <c r="S3400" s="7" t="str">
        <f t="shared" si="214"/>
        <v>theater</v>
      </c>
      <c r="T3400" t="str">
        <f t="shared" si="215"/>
        <v>plays</v>
      </c>
      <c r="U3400">
        <f>YEAR(Table1[[#This Row],[Date Created Conversion]])</f>
        <v>2014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1">
        <f>(((J3401/60)/60)/24)+DATE(1970,1,1)+(-5/24)</f>
        <v>42026.712094907409</v>
      </c>
      <c r="L3401" s="11">
        <f>(((I3401/60)/60)/24)+DATE(1970,1,1)+(-5/24)</f>
        <v>42056.712094907409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2"/>
        <v>1.0375000000000001</v>
      </c>
      <c r="R3401" s="6">
        <f t="shared" si="213"/>
        <v>27.065217391304348</v>
      </c>
      <c r="S3401" s="7" t="str">
        <f t="shared" si="214"/>
        <v>theater</v>
      </c>
      <c r="T3401" t="str">
        <f t="shared" si="215"/>
        <v>plays</v>
      </c>
      <c r="U3401">
        <f>YEAR(Table1[[#This Row],[Date Created Conversion]])</f>
        <v>2015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1">
        <f>(((J3402/60)/60)/24)+DATE(1970,1,1)+(-5/24)</f>
        <v>41834.745532407404</v>
      </c>
      <c r="L3402" s="11">
        <f>(((I3402/60)/60)/24)+DATE(1970,1,1)+(-5/24)</f>
        <v>41879.745532407404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212"/>
        <v>1.0041</v>
      </c>
      <c r="R3402" s="6">
        <f t="shared" si="213"/>
        <v>118.12941176470588</v>
      </c>
      <c r="S3402" s="7" t="str">
        <f t="shared" si="214"/>
        <v>theater</v>
      </c>
      <c r="T3402" t="str">
        <f t="shared" si="215"/>
        <v>plays</v>
      </c>
      <c r="U3402">
        <f>YEAR(Table1[[#This Row],[Date Created Conversion]])</f>
        <v>2014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1">
        <f>(((J3403/60)/60)/24)+DATE(1970,1,1)+(-5/24)</f>
        <v>42193.5155787037</v>
      </c>
      <c r="L3403" s="11">
        <f>(((I3403/60)/60)/24)+DATE(1970,1,1)+(-5/24)</f>
        <v>42223.5155787037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2"/>
        <v>1.0186206896551724</v>
      </c>
      <c r="R3403" s="6">
        <f t="shared" si="213"/>
        <v>44.757575757575758</v>
      </c>
      <c r="S3403" s="7" t="str">
        <f t="shared" si="214"/>
        <v>theater</v>
      </c>
      <c r="T3403" t="str">
        <f t="shared" si="215"/>
        <v>plays</v>
      </c>
      <c r="U3403">
        <f>YEAR(Table1[[#This Row],[Date Created Conversion]])</f>
        <v>2015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1">
        <f>(((J3404/60)/60)/24)+DATE(1970,1,1)+(-5/24)</f>
        <v>42290.410219907404</v>
      </c>
      <c r="L3404" s="11">
        <f>(((I3404/60)/60)/24)+DATE(1970,1,1)+(-5/24)</f>
        <v>42319.896527777775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2"/>
        <v>1.0976666666666666</v>
      </c>
      <c r="R3404" s="6">
        <f t="shared" si="213"/>
        <v>99.787878787878782</v>
      </c>
      <c r="S3404" s="7" t="str">
        <f t="shared" si="214"/>
        <v>theater</v>
      </c>
      <c r="T3404" t="str">
        <f t="shared" si="215"/>
        <v>plays</v>
      </c>
      <c r="U3404">
        <f>YEAR(Table1[[#This Row],[Date Created Conversion]])</f>
        <v>2015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1">
        <f>(((J3405/60)/60)/24)+DATE(1970,1,1)+(-5/24)</f>
        <v>42150.253749999996</v>
      </c>
      <c r="L3405" s="11">
        <f>(((I3405/60)/60)/24)+DATE(1970,1,1)+(-5/24)</f>
        <v>42180.253749999996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2"/>
        <v>1</v>
      </c>
      <c r="R3405" s="6">
        <f t="shared" si="213"/>
        <v>117.64705882352941</v>
      </c>
      <c r="S3405" s="7" t="str">
        <f t="shared" si="214"/>
        <v>theater</v>
      </c>
      <c r="T3405" t="str">
        <f t="shared" si="215"/>
        <v>plays</v>
      </c>
      <c r="U3405">
        <f>YEAR(Table1[[#This Row],[Date Created Conversion]])</f>
        <v>2015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1">
        <f>(((J3406/60)/60)/24)+DATE(1970,1,1)+(-5/24)</f>
        <v>42152.295162037037</v>
      </c>
      <c r="L3406" s="11">
        <f>(((I3406/60)/60)/24)+DATE(1970,1,1)+(-5/24)</f>
        <v>42172.295162037037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2"/>
        <v>1.22</v>
      </c>
      <c r="R3406" s="6">
        <f t="shared" si="213"/>
        <v>203.33333333333334</v>
      </c>
      <c r="S3406" s="7" t="str">
        <f t="shared" si="214"/>
        <v>theater</v>
      </c>
      <c r="T3406" t="str">
        <f t="shared" si="215"/>
        <v>plays</v>
      </c>
      <c r="U3406">
        <f>YEAR(Table1[[#This Row],[Date Created Conversion]])</f>
        <v>2015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1">
        <f>(((J3407/60)/60)/24)+DATE(1970,1,1)+(-5/24)</f>
        <v>42409.808865740742</v>
      </c>
      <c r="L3407" s="11">
        <f>(((I3407/60)/60)/24)+DATE(1970,1,1)+(-5/24)</f>
        <v>42430.790972222218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2"/>
        <v>1.3757142857142857</v>
      </c>
      <c r="R3407" s="6">
        <f t="shared" si="213"/>
        <v>28.323529411764707</v>
      </c>
      <c r="S3407" s="7" t="str">
        <f t="shared" si="214"/>
        <v>theater</v>
      </c>
      <c r="T3407" t="str">
        <f t="shared" si="215"/>
        <v>plays</v>
      </c>
      <c r="U3407">
        <f>YEAR(Table1[[#This Row],[Date Created Conversion]])</f>
        <v>2016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1">
        <f>(((J3408/60)/60)/24)+DATE(1970,1,1)+(-5/24)</f>
        <v>41791.284444444442</v>
      </c>
      <c r="L3408" s="11">
        <f>(((I3408/60)/60)/24)+DATE(1970,1,1)+(-5/24)</f>
        <v>41836.284444444442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2"/>
        <v>1.0031000000000001</v>
      </c>
      <c r="R3408" s="6">
        <f t="shared" si="213"/>
        <v>110.23076923076923</v>
      </c>
      <c r="S3408" s="7" t="str">
        <f t="shared" si="214"/>
        <v>theater</v>
      </c>
      <c r="T3408" t="str">
        <f t="shared" si="215"/>
        <v>plays</v>
      </c>
      <c r="U3408">
        <f>YEAR(Table1[[#This Row],[Date Created Conversion]])</f>
        <v>2014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1">
        <f>(((J3409/60)/60)/24)+DATE(1970,1,1)+(-5/24)</f>
        <v>41796.21399305555</v>
      </c>
      <c r="L3409" s="11">
        <f>(((I3409/60)/60)/24)+DATE(1970,1,1)+(-5/24)</f>
        <v>41826.21399305555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2"/>
        <v>1.071</v>
      </c>
      <c r="R3409" s="6">
        <f t="shared" si="213"/>
        <v>31.970149253731343</v>
      </c>
      <c r="S3409" s="7" t="str">
        <f t="shared" si="214"/>
        <v>theater</v>
      </c>
      <c r="T3409" t="str">
        <f t="shared" si="215"/>
        <v>plays</v>
      </c>
      <c r="U3409">
        <f>YEAR(Table1[[#This Row],[Date Created Conversion]])</f>
        <v>2014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1">
        <f>(((J3410/60)/60)/24)+DATE(1970,1,1)+(-5/24)</f>
        <v>41808.78361111111</v>
      </c>
      <c r="L3410" s="11">
        <f>(((I3410/60)/60)/24)+DATE(1970,1,1)+(-5/24)</f>
        <v>41838.78361111111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2"/>
        <v>2.11</v>
      </c>
      <c r="R3410" s="6">
        <f t="shared" si="213"/>
        <v>58.611111111111114</v>
      </c>
      <c r="S3410" s="7" t="str">
        <f t="shared" si="214"/>
        <v>theater</v>
      </c>
      <c r="T3410" t="str">
        <f t="shared" si="215"/>
        <v>plays</v>
      </c>
      <c r="U3410">
        <f>YEAR(Table1[[#This Row],[Date Created Conversion]])</f>
        <v>2014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1">
        <f>(((J3411/60)/60)/24)+DATE(1970,1,1)+(-5/24)</f>
        <v>42544.605995370373</v>
      </c>
      <c r="L3411" s="11">
        <f>(((I3411/60)/60)/24)+DATE(1970,1,1)+(-5/24)</f>
        <v>42582.665277777771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2"/>
        <v>1.236</v>
      </c>
      <c r="R3411" s="6">
        <f t="shared" si="213"/>
        <v>29.428571428571427</v>
      </c>
      <c r="S3411" s="7" t="str">
        <f t="shared" si="214"/>
        <v>theater</v>
      </c>
      <c r="T3411" t="str">
        <f t="shared" si="215"/>
        <v>plays</v>
      </c>
      <c r="U3411">
        <f>YEAR(Table1[[#This Row],[Date Created Conversion]])</f>
        <v>2016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1">
        <f>(((J3412/60)/60)/24)+DATE(1970,1,1)+(-5/24)</f>
        <v>42499.83321759259</v>
      </c>
      <c r="L3412" s="11">
        <f>(((I3412/60)/60)/24)+DATE(1970,1,1)+(-5/24)</f>
        <v>42527.083333333336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2"/>
        <v>1.085</v>
      </c>
      <c r="R3412" s="6">
        <f t="shared" si="213"/>
        <v>81.375</v>
      </c>
      <c r="S3412" s="7" t="str">
        <f t="shared" si="214"/>
        <v>theater</v>
      </c>
      <c r="T3412" t="str">
        <f t="shared" si="215"/>
        <v>plays</v>
      </c>
      <c r="U3412">
        <f>YEAR(Table1[[#This Row],[Date Created Conversion]])</f>
        <v>2016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1">
        <f>(((J3413/60)/60)/24)+DATE(1970,1,1)+(-5/24)</f>
        <v>42264.814490740733</v>
      </c>
      <c r="L3413" s="11">
        <f>(((I3413/60)/60)/24)+DATE(1970,1,1)+(-5/24)</f>
        <v>42284.814490740733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2"/>
        <v>1.0356666666666667</v>
      </c>
      <c r="R3413" s="6">
        <f t="shared" si="213"/>
        <v>199.16666666666666</v>
      </c>
      <c r="S3413" s="7" t="str">
        <f t="shared" si="214"/>
        <v>theater</v>
      </c>
      <c r="T3413" t="str">
        <f t="shared" si="215"/>
        <v>plays</v>
      </c>
      <c r="U3413">
        <f>YEAR(Table1[[#This Row],[Date Created Conversion]])</f>
        <v>2015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1">
        <f>(((J3414/60)/60)/24)+DATE(1970,1,1)+(-5/24)</f>
        <v>41879.750717592593</v>
      </c>
      <c r="L3414" s="11">
        <f>(((I3414/60)/60)/24)+DATE(1970,1,1)+(-5/24)</f>
        <v>41909.750717592593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2"/>
        <v>1</v>
      </c>
      <c r="R3414" s="6">
        <f t="shared" si="213"/>
        <v>115.38461538461539</v>
      </c>
      <c r="S3414" s="7" t="str">
        <f t="shared" si="214"/>
        <v>theater</v>
      </c>
      <c r="T3414" t="str">
        <f t="shared" si="215"/>
        <v>plays</v>
      </c>
      <c r="U3414">
        <f>YEAR(Table1[[#This Row],[Date Created Conversion]])</f>
        <v>2014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1">
        <f>(((J3415/60)/60)/24)+DATE(1970,1,1)+(-5/24)</f>
        <v>42053.524745370371</v>
      </c>
      <c r="L3415" s="11">
        <f>(((I3415/60)/60)/24)+DATE(1970,1,1)+(-5/24)</f>
        <v>42062.999305555553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2"/>
        <v>1.3</v>
      </c>
      <c r="R3415" s="6">
        <f t="shared" si="213"/>
        <v>46.428571428571431</v>
      </c>
      <c r="S3415" s="7" t="str">
        <f t="shared" si="214"/>
        <v>theater</v>
      </c>
      <c r="T3415" t="str">
        <f t="shared" si="215"/>
        <v>plays</v>
      </c>
      <c r="U3415">
        <f>YEAR(Table1[[#This Row],[Date Created Conversion]])</f>
        <v>2015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1">
        <f>(((J3416/60)/60)/24)+DATE(1970,1,1)+(-5/24)</f>
        <v>42675.624131944445</v>
      </c>
      <c r="L3416" s="11">
        <f>(((I3416/60)/60)/24)+DATE(1970,1,1)+(-5/24)</f>
        <v>42705.124305555553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2"/>
        <v>1.0349999999999999</v>
      </c>
      <c r="R3416" s="6">
        <f t="shared" si="213"/>
        <v>70.568181818181813</v>
      </c>
      <c r="S3416" s="7" t="str">
        <f t="shared" si="214"/>
        <v>theater</v>
      </c>
      <c r="T3416" t="str">
        <f t="shared" si="215"/>
        <v>plays</v>
      </c>
      <c r="U3416">
        <f>YEAR(Table1[[#This Row],[Date Created Conversion]])</f>
        <v>2016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1">
        <f>(((J3417/60)/60)/24)+DATE(1970,1,1)+(-5/24)</f>
        <v>42466.935833333329</v>
      </c>
      <c r="L3417" s="11">
        <f>(((I3417/60)/60)/24)+DATE(1970,1,1)+(-5/24)</f>
        <v>42477.770833333336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2"/>
        <v>1</v>
      </c>
      <c r="R3417" s="6">
        <f t="shared" si="213"/>
        <v>22.222222222222221</v>
      </c>
      <c r="S3417" s="7" t="str">
        <f t="shared" si="214"/>
        <v>theater</v>
      </c>
      <c r="T3417" t="str">
        <f t="shared" si="215"/>
        <v>plays</v>
      </c>
      <c r="U3417">
        <f>YEAR(Table1[[#This Row],[Date Created Conversion]])</f>
        <v>2016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1">
        <f>(((J3418/60)/60)/24)+DATE(1970,1,1)+(-5/24)</f>
        <v>42089.204224537032</v>
      </c>
      <c r="L3418" s="11">
        <f>(((I3418/60)/60)/24)+DATE(1970,1,1)+(-5/24)</f>
        <v>42117.562499999993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2"/>
        <v>1.196</v>
      </c>
      <c r="R3418" s="6">
        <f t="shared" si="213"/>
        <v>159.46666666666667</v>
      </c>
      <c r="S3418" s="7" t="str">
        <f t="shared" si="214"/>
        <v>theater</v>
      </c>
      <c r="T3418" t="str">
        <f t="shared" si="215"/>
        <v>plays</v>
      </c>
      <c r="U3418">
        <f>YEAR(Table1[[#This Row],[Date Created Conversion]])</f>
        <v>2015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1">
        <f>(((J3419/60)/60)/24)+DATE(1970,1,1)+(-5/24)</f>
        <v>41894.705416666664</v>
      </c>
      <c r="L3419" s="11">
        <f>(((I3419/60)/60)/24)+DATE(1970,1,1)+(-5/24)</f>
        <v>41937.821527777778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2"/>
        <v>1.0000058823529412</v>
      </c>
      <c r="R3419" s="6">
        <f t="shared" si="213"/>
        <v>37.777999999999999</v>
      </c>
      <c r="S3419" s="7" t="str">
        <f t="shared" si="214"/>
        <v>theater</v>
      </c>
      <c r="T3419" t="str">
        <f t="shared" si="215"/>
        <v>plays</v>
      </c>
      <c r="U3419">
        <f>YEAR(Table1[[#This Row],[Date Created Conversion]])</f>
        <v>2014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1">
        <f>(((J3420/60)/60)/24)+DATE(1970,1,1)+(-5/24)</f>
        <v>41752.626238425924</v>
      </c>
      <c r="L3420" s="11">
        <f>(((I3420/60)/60)/24)+DATE(1970,1,1)+(-5/24)</f>
        <v>41782.626238425924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2"/>
        <v>1.00875</v>
      </c>
      <c r="R3420" s="6">
        <f t="shared" si="213"/>
        <v>72.053571428571431</v>
      </c>
      <c r="S3420" s="7" t="str">
        <f t="shared" si="214"/>
        <v>theater</v>
      </c>
      <c r="T3420" t="str">
        <f t="shared" si="215"/>
        <v>plays</v>
      </c>
      <c r="U3420">
        <f>YEAR(Table1[[#This Row],[Date Created Conversion]])</f>
        <v>2014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1">
        <f>(((J3421/60)/60)/24)+DATE(1970,1,1)+(-5/24)</f>
        <v>42448.613252314812</v>
      </c>
      <c r="L3421" s="11">
        <f>(((I3421/60)/60)/24)+DATE(1970,1,1)+(-5/24)</f>
        <v>42466.687499999993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2"/>
        <v>1.0654545454545454</v>
      </c>
      <c r="R3421" s="6">
        <f t="shared" si="213"/>
        <v>63.695652173913047</v>
      </c>
      <c r="S3421" s="7" t="str">
        <f t="shared" si="214"/>
        <v>theater</v>
      </c>
      <c r="T3421" t="str">
        <f t="shared" si="215"/>
        <v>plays</v>
      </c>
      <c r="U3421">
        <f>YEAR(Table1[[#This Row],[Date Created Conversion]])</f>
        <v>2016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1">
        <f>(((J3422/60)/60)/24)+DATE(1970,1,1)+(-5/24)</f>
        <v>42404.881967592592</v>
      </c>
      <c r="L3422" s="11">
        <f>(((I3422/60)/60)/24)+DATE(1970,1,1)+(-5/24)</f>
        <v>42413.791666666664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2"/>
        <v>1.38</v>
      </c>
      <c r="R3422" s="6">
        <f t="shared" si="213"/>
        <v>28.411764705882351</v>
      </c>
      <c r="S3422" s="7" t="str">
        <f t="shared" si="214"/>
        <v>theater</v>
      </c>
      <c r="T3422" t="str">
        <f t="shared" si="215"/>
        <v>plays</v>
      </c>
      <c r="U3422">
        <f>YEAR(Table1[[#This Row],[Date Created Conversion]])</f>
        <v>2016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1">
        <f>(((J3423/60)/60)/24)+DATE(1970,1,1)+(-5/24)</f>
        <v>42037.582905092589</v>
      </c>
      <c r="L3423" s="11">
        <f>(((I3423/60)/60)/24)+DATE(1970,1,1)+(-5/24)</f>
        <v>42067.582905092589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2"/>
        <v>1.0115000000000001</v>
      </c>
      <c r="R3423" s="6">
        <f t="shared" si="213"/>
        <v>103.21428571428571</v>
      </c>
      <c r="S3423" s="7" t="str">
        <f t="shared" si="214"/>
        <v>theater</v>
      </c>
      <c r="T3423" t="str">
        <f t="shared" si="215"/>
        <v>plays</v>
      </c>
      <c r="U3423">
        <f>YEAR(Table1[[#This Row],[Date Created Conversion]])</f>
        <v>2015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1">
        <f>(((J3424/60)/60)/24)+DATE(1970,1,1)+(-5/24)</f>
        <v>42323.353888888887</v>
      </c>
      <c r="L3424" s="11">
        <f>(((I3424/60)/60)/24)+DATE(1970,1,1)+(-5/24)</f>
        <v>42351.791666666664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2"/>
        <v>1.091</v>
      </c>
      <c r="R3424" s="6">
        <f t="shared" si="213"/>
        <v>71.152173913043484</v>
      </c>
      <c r="S3424" s="7" t="str">
        <f t="shared" si="214"/>
        <v>theater</v>
      </c>
      <c r="T3424" t="str">
        <f t="shared" si="215"/>
        <v>plays</v>
      </c>
      <c r="U3424">
        <f>YEAR(Table1[[#This Row],[Date Created Conversion]])</f>
        <v>2015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1">
        <f>(((J3425/60)/60)/24)+DATE(1970,1,1)+(-5/24)</f>
        <v>42088.703020833331</v>
      </c>
      <c r="L3425" s="11">
        <f>(((I3425/60)/60)/24)+DATE(1970,1,1)+(-5/24)</f>
        <v>42118.703020833331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2"/>
        <v>1.4</v>
      </c>
      <c r="R3425" s="6">
        <f t="shared" si="213"/>
        <v>35</v>
      </c>
      <c r="S3425" s="7" t="str">
        <f t="shared" si="214"/>
        <v>theater</v>
      </c>
      <c r="T3425" t="str">
        <f t="shared" si="215"/>
        <v>plays</v>
      </c>
      <c r="U3425">
        <f>YEAR(Table1[[#This Row],[Date Created Conversion]])</f>
        <v>2015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1">
        <f>(((J3426/60)/60)/24)+DATE(1970,1,1)+(-5/24)</f>
        <v>42018.468564814808</v>
      </c>
      <c r="L3426" s="11">
        <f>(((I3426/60)/60)/24)+DATE(1970,1,1)+(-5/24)</f>
        <v>42040.082638888889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2"/>
        <v>1.0358333333333334</v>
      </c>
      <c r="R3426" s="6">
        <f t="shared" si="213"/>
        <v>81.776315789473685</v>
      </c>
      <c r="S3426" s="7" t="str">
        <f t="shared" si="214"/>
        <v>theater</v>
      </c>
      <c r="T3426" t="str">
        <f t="shared" si="215"/>
        <v>plays</v>
      </c>
      <c r="U3426">
        <f>YEAR(Table1[[#This Row],[Date Created Conversion]])</f>
        <v>2015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1">
        <f>(((J3427/60)/60)/24)+DATE(1970,1,1)+(-5/24)</f>
        <v>41884.40898148148</v>
      </c>
      <c r="L3427" s="11">
        <f>(((I3427/60)/60)/24)+DATE(1970,1,1)+(-5/24)</f>
        <v>41916.40898148148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2"/>
        <v>1.0297033333333332</v>
      </c>
      <c r="R3427" s="6">
        <f t="shared" si="213"/>
        <v>297.02980769230766</v>
      </c>
      <c r="S3427" s="7" t="str">
        <f t="shared" si="214"/>
        <v>theater</v>
      </c>
      <c r="T3427" t="str">
        <f t="shared" si="215"/>
        <v>plays</v>
      </c>
      <c r="U3427">
        <f>YEAR(Table1[[#This Row],[Date Created Conversion]])</f>
        <v>2014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1">
        <f>(((J3428/60)/60)/24)+DATE(1970,1,1)+(-5/24)</f>
        <v>41883.848414351851</v>
      </c>
      <c r="L3428" s="11">
        <f>(((I3428/60)/60)/24)+DATE(1970,1,1)+(-5/24)</f>
        <v>41902.875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2"/>
        <v>1.0813333333333333</v>
      </c>
      <c r="R3428" s="6">
        <f t="shared" si="213"/>
        <v>46.609195402298852</v>
      </c>
      <c r="S3428" s="7" t="str">
        <f t="shared" si="214"/>
        <v>theater</v>
      </c>
      <c r="T3428" t="str">
        <f t="shared" si="215"/>
        <v>plays</v>
      </c>
      <c r="U3428">
        <f>YEAR(Table1[[#This Row],[Date Created Conversion]])</f>
        <v>2014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1">
        <f>(((J3429/60)/60)/24)+DATE(1970,1,1)+(-5/24)</f>
        <v>41792.436944444438</v>
      </c>
      <c r="L3429" s="11">
        <f>(((I3429/60)/60)/24)+DATE(1970,1,1)+(-5/24)</f>
        <v>41822.436944444438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2"/>
        <v>1</v>
      </c>
      <c r="R3429" s="6">
        <f t="shared" si="213"/>
        <v>51.724137931034484</v>
      </c>
      <c r="S3429" s="7" t="str">
        <f t="shared" si="214"/>
        <v>theater</v>
      </c>
      <c r="T3429" t="str">
        <f t="shared" si="215"/>
        <v>plays</v>
      </c>
      <c r="U3429">
        <f>YEAR(Table1[[#This Row],[Date Created Conversion]])</f>
        <v>2014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1">
        <f>(((J3430/60)/60)/24)+DATE(1970,1,1)+(-5/24)</f>
        <v>42038.512118055551</v>
      </c>
      <c r="L3430" s="11">
        <f>(((I3430/60)/60)/24)+DATE(1970,1,1)+(-5/24)</f>
        <v>42063.499999999993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2"/>
        <v>1.0275000000000001</v>
      </c>
      <c r="R3430" s="6">
        <f t="shared" si="213"/>
        <v>40.294117647058826</v>
      </c>
      <c r="S3430" s="7" t="str">
        <f t="shared" si="214"/>
        <v>theater</v>
      </c>
      <c r="T3430" t="str">
        <f t="shared" si="215"/>
        <v>plays</v>
      </c>
      <c r="U3430">
        <f>YEAR(Table1[[#This Row],[Date Created Conversion]])</f>
        <v>2015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1">
        <f>(((J3431/60)/60)/24)+DATE(1970,1,1)+(-5/24)</f>
        <v>42661.813206018516</v>
      </c>
      <c r="L3431" s="11">
        <f>(((I3431/60)/60)/24)+DATE(1970,1,1)+(-5/24)</f>
        <v>42675.813206018516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2"/>
        <v>1.3</v>
      </c>
      <c r="R3431" s="6">
        <f t="shared" si="213"/>
        <v>16.25</v>
      </c>
      <c r="S3431" s="7" t="str">
        <f t="shared" si="214"/>
        <v>theater</v>
      </c>
      <c r="T3431" t="str">
        <f t="shared" si="215"/>
        <v>plays</v>
      </c>
      <c r="U3431">
        <f>YEAR(Table1[[#This Row],[Date Created Conversion]])</f>
        <v>2016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1">
        <f>(((J3432/60)/60)/24)+DATE(1970,1,1)+(-5/24)</f>
        <v>41820.737280092588</v>
      </c>
      <c r="L3432" s="11">
        <f>(((I3432/60)/60)/24)+DATE(1970,1,1)+(-5/24)</f>
        <v>41850.737280092588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2"/>
        <v>1.0854949999999999</v>
      </c>
      <c r="R3432" s="6">
        <f t="shared" si="213"/>
        <v>30.152638888888887</v>
      </c>
      <c r="S3432" s="7" t="str">
        <f t="shared" si="214"/>
        <v>theater</v>
      </c>
      <c r="T3432" t="str">
        <f t="shared" si="215"/>
        <v>plays</v>
      </c>
      <c r="U3432">
        <f>YEAR(Table1[[#This Row],[Date Created Conversion]])</f>
        <v>2014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1">
        <f>(((J3433/60)/60)/24)+DATE(1970,1,1)+(-5/24)</f>
        <v>41839.522604166668</v>
      </c>
      <c r="L3433" s="11">
        <f>(((I3433/60)/60)/24)+DATE(1970,1,1)+(-5/24)</f>
        <v>41869.522604166668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2"/>
        <v>1</v>
      </c>
      <c r="R3433" s="6">
        <f t="shared" si="213"/>
        <v>95.238095238095241</v>
      </c>
      <c r="S3433" s="7" t="str">
        <f t="shared" si="214"/>
        <v>theater</v>
      </c>
      <c r="T3433" t="str">
        <f t="shared" si="215"/>
        <v>plays</v>
      </c>
      <c r="U3433">
        <f>YEAR(Table1[[#This Row],[Date Created Conversion]])</f>
        <v>2014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1">
        <f>(((J3434/60)/60)/24)+DATE(1970,1,1)+(-5/24)</f>
        <v>42380.372847222221</v>
      </c>
      <c r="L3434" s="11">
        <f>(((I3434/60)/60)/24)+DATE(1970,1,1)+(-5/24)</f>
        <v>42405.708333333336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2"/>
        <v>1.0965</v>
      </c>
      <c r="R3434" s="6">
        <f t="shared" si="213"/>
        <v>52.214285714285715</v>
      </c>
      <c r="S3434" s="7" t="str">
        <f t="shared" si="214"/>
        <v>theater</v>
      </c>
      <c r="T3434" t="str">
        <f t="shared" si="215"/>
        <v>plays</v>
      </c>
      <c r="U3434">
        <f>YEAR(Table1[[#This Row],[Date Created Conversion]])</f>
        <v>2016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1">
        <f>(((J3435/60)/60)/24)+DATE(1970,1,1)+(-5/24)</f>
        <v>41775.854803240742</v>
      </c>
      <c r="L3435" s="11">
        <f>(((I3435/60)/60)/24)+DATE(1970,1,1)+(-5/24)</f>
        <v>41806.916666666664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2"/>
        <v>1.0026315789473683</v>
      </c>
      <c r="R3435" s="6">
        <f t="shared" si="213"/>
        <v>134.1549295774648</v>
      </c>
      <c r="S3435" s="7" t="str">
        <f t="shared" si="214"/>
        <v>theater</v>
      </c>
      <c r="T3435" t="str">
        <f t="shared" si="215"/>
        <v>plays</v>
      </c>
      <c r="U3435">
        <f>YEAR(Table1[[#This Row],[Date Created Conversion]])</f>
        <v>2014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1">
        <f>(((J3436/60)/60)/24)+DATE(1970,1,1)+(-5/24)</f>
        <v>41800.172094907408</v>
      </c>
      <c r="L3436" s="11">
        <f>(((I3436/60)/60)/24)+DATE(1970,1,1)+(-5/24)</f>
        <v>41830.172094907408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2"/>
        <v>1.0555000000000001</v>
      </c>
      <c r="R3436" s="6">
        <f t="shared" si="213"/>
        <v>62.827380952380949</v>
      </c>
      <c r="S3436" s="7" t="str">
        <f t="shared" si="214"/>
        <v>theater</v>
      </c>
      <c r="T3436" t="str">
        <f t="shared" si="215"/>
        <v>plays</v>
      </c>
      <c r="U3436">
        <f>YEAR(Table1[[#This Row],[Date Created Conversion]])</f>
        <v>2014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1">
        <f>(((J3437/60)/60)/24)+DATE(1970,1,1)+(-5/24)</f>
        <v>42572.408483796295</v>
      </c>
      <c r="L3437" s="11">
        <f>(((I3437/60)/60)/24)+DATE(1970,1,1)+(-5/24)</f>
        <v>42588.916666666664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2"/>
        <v>1.1200000000000001</v>
      </c>
      <c r="R3437" s="6">
        <f t="shared" si="213"/>
        <v>58.94736842105263</v>
      </c>
      <c r="S3437" s="7" t="str">
        <f t="shared" si="214"/>
        <v>theater</v>
      </c>
      <c r="T3437" t="str">
        <f t="shared" si="215"/>
        <v>plays</v>
      </c>
      <c r="U3437">
        <f>YEAR(Table1[[#This Row],[Date Created Conversion]])</f>
        <v>2016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1">
        <f>(((J3438/60)/60)/24)+DATE(1970,1,1)+(-5/24)</f>
        <v>41851.333252314813</v>
      </c>
      <c r="L3438" s="11">
        <f>(((I3438/60)/60)/24)+DATE(1970,1,1)+(-5/24)</f>
        <v>41872.477777777778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2"/>
        <v>1.0589999999999999</v>
      </c>
      <c r="R3438" s="6">
        <f t="shared" si="213"/>
        <v>143.1081081081081</v>
      </c>
      <c r="S3438" s="7" t="str">
        <f t="shared" si="214"/>
        <v>theater</v>
      </c>
      <c r="T3438" t="str">
        <f t="shared" si="215"/>
        <v>plays</v>
      </c>
      <c r="U3438">
        <f>YEAR(Table1[[#This Row],[Date Created Conversion]])</f>
        <v>2014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1">
        <f>(((J3439/60)/60)/24)+DATE(1970,1,1)+(-5/24)</f>
        <v>42205.502546296295</v>
      </c>
      <c r="L3439" s="11">
        <f>(((I3439/60)/60)/24)+DATE(1970,1,1)+(-5/24)</f>
        <v>42235.502546296295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2"/>
        <v>1.01</v>
      </c>
      <c r="R3439" s="6">
        <f t="shared" si="213"/>
        <v>84.166666666666671</v>
      </c>
      <c r="S3439" s="7" t="str">
        <f t="shared" si="214"/>
        <v>theater</v>
      </c>
      <c r="T3439" t="str">
        <f t="shared" si="215"/>
        <v>plays</v>
      </c>
      <c r="U3439">
        <f>YEAR(Table1[[#This Row],[Date Created Conversion]])</f>
        <v>2015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1">
        <f>(((J3440/60)/60)/24)+DATE(1970,1,1)+(-5/24)</f>
        <v>42100.719525462955</v>
      </c>
      <c r="L3440" s="11">
        <f>(((I3440/60)/60)/24)+DATE(1970,1,1)+(-5/24)</f>
        <v>42126.666666666664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2"/>
        <v>1.042</v>
      </c>
      <c r="R3440" s="6">
        <f t="shared" si="213"/>
        <v>186.07142857142858</v>
      </c>
      <c r="S3440" s="7" t="str">
        <f t="shared" si="214"/>
        <v>theater</v>
      </c>
      <c r="T3440" t="str">
        <f t="shared" si="215"/>
        <v>plays</v>
      </c>
      <c r="U3440">
        <f>YEAR(Table1[[#This Row],[Date Created Conversion]])</f>
        <v>2015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1">
        <f>(((J3441/60)/60)/24)+DATE(1970,1,1)+(-5/24)</f>
        <v>42374.702893518515</v>
      </c>
      <c r="L3441" s="11">
        <f>(((I3441/60)/60)/24)+DATE(1970,1,1)+(-5/24)</f>
        <v>42387.999305555553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2"/>
        <v>1.3467833333333334</v>
      </c>
      <c r="R3441" s="6">
        <f t="shared" si="213"/>
        <v>89.785555555555561</v>
      </c>
      <c r="S3441" s="7" t="str">
        <f t="shared" si="214"/>
        <v>theater</v>
      </c>
      <c r="T3441" t="str">
        <f t="shared" si="215"/>
        <v>plays</v>
      </c>
      <c r="U3441">
        <f>YEAR(Table1[[#This Row],[Date Created Conversion]])</f>
        <v>2016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1">
        <f>(((J3442/60)/60)/24)+DATE(1970,1,1)+(-5/24)</f>
        <v>41808.914675925924</v>
      </c>
      <c r="L3442" s="11">
        <f>(((I3442/60)/60)/24)+DATE(1970,1,1)+(-5/24)</f>
        <v>41831.46875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2"/>
        <v>1.052184</v>
      </c>
      <c r="R3442" s="6">
        <f t="shared" si="213"/>
        <v>64.157560975609755</v>
      </c>
      <c r="S3442" s="7" t="str">
        <f t="shared" si="214"/>
        <v>theater</v>
      </c>
      <c r="T3442" t="str">
        <f t="shared" si="215"/>
        <v>plays</v>
      </c>
      <c r="U3442">
        <f>YEAR(Table1[[#This Row],[Date Created Conversion]])</f>
        <v>2014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1">
        <f>(((J3443/60)/60)/24)+DATE(1970,1,1)+(-5/24)</f>
        <v>42294.221307870372</v>
      </c>
      <c r="L3443" s="11">
        <f>(((I3443/60)/60)/24)+DATE(1970,1,1)+(-5/24)</f>
        <v>42321.636805555558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2"/>
        <v>1.026</v>
      </c>
      <c r="R3443" s="6">
        <f t="shared" si="213"/>
        <v>59.651162790697676</v>
      </c>
      <c r="S3443" s="7" t="str">
        <f t="shared" si="214"/>
        <v>theater</v>
      </c>
      <c r="T3443" t="str">
        <f t="shared" si="215"/>
        <v>plays</v>
      </c>
      <c r="U3443">
        <f>YEAR(Table1[[#This Row],[Date Created Conversion]])</f>
        <v>2015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1">
        <f>(((J3444/60)/60)/24)+DATE(1970,1,1)+(-5/24)</f>
        <v>42124.63277777777</v>
      </c>
      <c r="L3444" s="11">
        <f>(((I3444/60)/60)/24)+DATE(1970,1,1)+(-5/24)</f>
        <v>42154.63277777777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2"/>
        <v>1</v>
      </c>
      <c r="R3444" s="6">
        <f t="shared" si="213"/>
        <v>31.25</v>
      </c>
      <c r="S3444" s="7" t="str">
        <f t="shared" si="214"/>
        <v>theater</v>
      </c>
      <c r="T3444" t="str">
        <f t="shared" si="215"/>
        <v>plays</v>
      </c>
      <c r="U3444">
        <f>YEAR(Table1[[#This Row],[Date Created Conversion]])</f>
        <v>2015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1">
        <f>(((J3445/60)/60)/24)+DATE(1970,1,1)+(-5/24)</f>
        <v>41861.316504629627</v>
      </c>
      <c r="L3445" s="11">
        <f>(((I3445/60)/60)/24)+DATE(1970,1,1)+(-5/24)</f>
        <v>41891.316504629627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2"/>
        <v>1.855</v>
      </c>
      <c r="R3445" s="6">
        <f t="shared" si="213"/>
        <v>41.222222222222221</v>
      </c>
      <c r="S3445" s="7" t="str">
        <f t="shared" si="214"/>
        <v>theater</v>
      </c>
      <c r="T3445" t="str">
        <f t="shared" si="215"/>
        <v>plays</v>
      </c>
      <c r="U3445">
        <f>YEAR(Table1[[#This Row],[Date Created Conversion]])</f>
        <v>2014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1">
        <f>(((J3446/60)/60)/24)+DATE(1970,1,1)+(-5/24)</f>
        <v>42521.08317129629</v>
      </c>
      <c r="L3446" s="11">
        <f>(((I3446/60)/60)/24)+DATE(1970,1,1)+(-5/24)</f>
        <v>42529.374305555553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2"/>
        <v>2.89</v>
      </c>
      <c r="R3446" s="6">
        <f t="shared" si="213"/>
        <v>43.35</v>
      </c>
      <c r="S3446" s="7" t="str">
        <f t="shared" si="214"/>
        <v>theater</v>
      </c>
      <c r="T3446" t="str">
        <f t="shared" si="215"/>
        <v>plays</v>
      </c>
      <c r="U3446">
        <f>YEAR(Table1[[#This Row],[Date Created Conversion]])</f>
        <v>2016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1">
        <f>(((J3447/60)/60)/24)+DATE(1970,1,1)+(-5/24)</f>
        <v>42272.322175925925</v>
      </c>
      <c r="L3447" s="11">
        <f>(((I3447/60)/60)/24)+DATE(1970,1,1)+(-5/24)</f>
        <v>42300.322175925925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2"/>
        <v>1</v>
      </c>
      <c r="R3447" s="6">
        <f t="shared" si="213"/>
        <v>64.516129032258064</v>
      </c>
      <c r="S3447" s="7" t="str">
        <f t="shared" si="214"/>
        <v>theater</v>
      </c>
      <c r="T3447" t="str">
        <f t="shared" si="215"/>
        <v>plays</v>
      </c>
      <c r="U3447">
        <f>YEAR(Table1[[#This Row],[Date Created Conversion]])</f>
        <v>2015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1">
        <f>(((J3448/60)/60)/24)+DATE(1970,1,1)+(-5/24)</f>
        <v>42016.624131944445</v>
      </c>
      <c r="L3448" s="11">
        <f>(((I3448/60)/60)/24)+DATE(1970,1,1)+(-5/24)</f>
        <v>42040.305555555555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2"/>
        <v>1.0820000000000001</v>
      </c>
      <c r="R3448" s="6">
        <f t="shared" si="213"/>
        <v>43.28</v>
      </c>
      <c r="S3448" s="7" t="str">
        <f t="shared" si="214"/>
        <v>theater</v>
      </c>
      <c r="T3448" t="str">
        <f t="shared" si="215"/>
        <v>plays</v>
      </c>
      <c r="U3448">
        <f>YEAR(Table1[[#This Row],[Date Created Conversion]])</f>
        <v>2015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1">
        <f>(((J3449/60)/60)/24)+DATE(1970,1,1)+(-5/24)</f>
        <v>42402.680694444447</v>
      </c>
      <c r="L3449" s="11">
        <f>(((I3449/60)/60)/24)+DATE(1970,1,1)+(-5/24)</f>
        <v>42447.639027777775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2"/>
        <v>1.0780000000000001</v>
      </c>
      <c r="R3449" s="6">
        <f t="shared" si="213"/>
        <v>77</v>
      </c>
      <c r="S3449" s="7" t="str">
        <f t="shared" si="214"/>
        <v>theater</v>
      </c>
      <c r="T3449" t="str">
        <f t="shared" si="215"/>
        <v>plays</v>
      </c>
      <c r="U3449">
        <f>YEAR(Table1[[#This Row],[Date Created Conversion]])</f>
        <v>2016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1">
        <f>(((J3450/60)/60)/24)+DATE(1970,1,1)+(-5/24)</f>
        <v>41959.910752314812</v>
      </c>
      <c r="L3450" s="11">
        <f>(((I3450/60)/60)/24)+DATE(1970,1,1)+(-5/24)</f>
        <v>41989.910752314812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2"/>
        <v>1.0976190476190477</v>
      </c>
      <c r="R3450" s="6">
        <f t="shared" si="213"/>
        <v>51.222222222222221</v>
      </c>
      <c r="S3450" s="7" t="str">
        <f t="shared" si="214"/>
        <v>theater</v>
      </c>
      <c r="T3450" t="str">
        <f t="shared" si="215"/>
        <v>plays</v>
      </c>
      <c r="U3450">
        <f>YEAR(Table1[[#This Row],[Date Created Conversion]])</f>
        <v>2014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1">
        <f>(((J3451/60)/60)/24)+DATE(1970,1,1)+(-5/24)</f>
        <v>42531.844189814808</v>
      </c>
      <c r="L3451" s="11">
        <f>(((I3451/60)/60)/24)+DATE(1970,1,1)+(-5/24)</f>
        <v>42559.958333333336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2"/>
        <v>1.70625</v>
      </c>
      <c r="R3451" s="6">
        <f t="shared" si="213"/>
        <v>68.25</v>
      </c>
      <c r="S3451" s="7" t="str">
        <f t="shared" si="214"/>
        <v>theater</v>
      </c>
      <c r="T3451" t="str">
        <f t="shared" si="215"/>
        <v>plays</v>
      </c>
      <c r="U3451">
        <f>YEAR(Table1[[#This Row],[Date Created Conversion]])</f>
        <v>2016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1">
        <f>(((J3452/60)/60)/24)+DATE(1970,1,1)+(-5/24)</f>
        <v>42036.496192129627</v>
      </c>
      <c r="L3452" s="11">
        <f>(((I3452/60)/60)/24)+DATE(1970,1,1)+(-5/24)</f>
        <v>42096.454525462956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2"/>
        <v>1.52</v>
      </c>
      <c r="R3452" s="6">
        <f t="shared" si="213"/>
        <v>19.487179487179485</v>
      </c>
      <c r="S3452" s="7" t="str">
        <f t="shared" si="214"/>
        <v>theater</v>
      </c>
      <c r="T3452" t="str">
        <f t="shared" si="215"/>
        <v>plays</v>
      </c>
      <c r="U3452">
        <f>YEAR(Table1[[#This Row],[Date Created Conversion]])</f>
        <v>2015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1">
        <f>(((J3453/60)/60)/24)+DATE(1970,1,1)+(-5/24)</f>
        <v>42088.515358796292</v>
      </c>
      <c r="L3453" s="11">
        <f>(((I3453/60)/60)/24)+DATE(1970,1,1)+(-5/24)</f>
        <v>42115.515358796292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2"/>
        <v>1.0123076923076924</v>
      </c>
      <c r="R3453" s="6">
        <f t="shared" si="213"/>
        <v>41.125</v>
      </c>
      <c r="S3453" s="7" t="str">
        <f t="shared" si="214"/>
        <v>theater</v>
      </c>
      <c r="T3453" t="str">
        <f t="shared" si="215"/>
        <v>plays</v>
      </c>
      <c r="U3453">
        <f>YEAR(Table1[[#This Row],[Date Created Conversion]])</f>
        <v>2015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1">
        <f>(((J3454/60)/60)/24)+DATE(1970,1,1)+(-5/24)</f>
        <v>41820.430856481478</v>
      </c>
      <c r="L3454" s="11">
        <f>(((I3454/60)/60)/24)+DATE(1970,1,1)+(-5/24)</f>
        <v>41842.957638888889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2"/>
        <v>1.532</v>
      </c>
      <c r="R3454" s="6">
        <f t="shared" si="213"/>
        <v>41.405405405405403</v>
      </c>
      <c r="S3454" s="7" t="str">
        <f t="shared" si="214"/>
        <v>theater</v>
      </c>
      <c r="T3454" t="str">
        <f t="shared" si="215"/>
        <v>plays</v>
      </c>
      <c r="U3454">
        <f>YEAR(Table1[[#This Row],[Date Created Conversion]])</f>
        <v>2014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1">
        <f>(((J3455/60)/60)/24)+DATE(1970,1,1)+(-5/24)</f>
        <v>42535.770324074074</v>
      </c>
      <c r="L3455" s="11">
        <f>(((I3455/60)/60)/24)+DATE(1970,1,1)+(-5/24)</f>
        <v>42595.770324074074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2"/>
        <v>1.2833333333333334</v>
      </c>
      <c r="R3455" s="6">
        <f t="shared" si="213"/>
        <v>27.5</v>
      </c>
      <c r="S3455" s="7" t="str">
        <f t="shared" si="214"/>
        <v>theater</v>
      </c>
      <c r="T3455" t="str">
        <f t="shared" si="215"/>
        <v>plays</v>
      </c>
      <c r="U3455">
        <f>YEAR(Table1[[#This Row],[Date Created Conversion]])</f>
        <v>2016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1">
        <f>(((J3456/60)/60)/24)+DATE(1970,1,1)+(-5/24)</f>
        <v>41821.490266203698</v>
      </c>
      <c r="L3456" s="11">
        <f>(((I3456/60)/60)/24)+DATE(1970,1,1)+(-5/24)</f>
        <v>41851.490266203698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2"/>
        <v>1.0071428571428571</v>
      </c>
      <c r="R3456" s="6">
        <f t="shared" si="213"/>
        <v>33.571428571428569</v>
      </c>
      <c r="S3456" s="7" t="str">
        <f t="shared" si="214"/>
        <v>theater</v>
      </c>
      <c r="T3456" t="str">
        <f t="shared" si="215"/>
        <v>plays</v>
      </c>
      <c r="U3456">
        <f>YEAR(Table1[[#This Row],[Date Created Conversion]])</f>
        <v>2014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1">
        <f>(((J3457/60)/60)/24)+DATE(1970,1,1)+(-5/24)</f>
        <v>42626.541979166665</v>
      </c>
      <c r="L3457" s="11">
        <f>(((I3457/60)/60)/24)+DATE(1970,1,1)+(-5/24)</f>
        <v>42656.541979166665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2"/>
        <v>1.0065</v>
      </c>
      <c r="R3457" s="6">
        <f t="shared" si="213"/>
        <v>145.86956521739131</v>
      </c>
      <c r="S3457" s="7" t="str">
        <f t="shared" si="214"/>
        <v>theater</v>
      </c>
      <c r="T3457" t="str">
        <f t="shared" si="215"/>
        <v>plays</v>
      </c>
      <c r="U3457">
        <f>YEAR(Table1[[#This Row],[Date Created Conversion]])</f>
        <v>2016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1">
        <f>(((J3458/60)/60)/24)+DATE(1970,1,1)+(-5/24)</f>
        <v>41820.997303240736</v>
      </c>
      <c r="L3458" s="11">
        <f>(((I3458/60)/60)/24)+DATE(1970,1,1)+(-5/24)</f>
        <v>41852.082638888889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212"/>
        <v>1.913</v>
      </c>
      <c r="R3458" s="6">
        <f t="shared" si="213"/>
        <v>358.6875</v>
      </c>
      <c r="S3458" s="7" t="str">
        <f t="shared" si="214"/>
        <v>theater</v>
      </c>
      <c r="T3458" t="str">
        <f t="shared" si="215"/>
        <v>plays</v>
      </c>
      <c r="U3458">
        <f>YEAR(Table1[[#This Row],[Date Created Conversion]])</f>
        <v>2014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1">
        <f>(((J3459/60)/60)/24)+DATE(1970,1,1)+(-5/24)</f>
        <v>42016.498344907406</v>
      </c>
      <c r="L3459" s="11">
        <f>(((I3459/60)/60)/24)+DATE(1970,1,1)+(-5/24)</f>
        <v>42047.040972222218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216">E3459/D3459</f>
        <v>1.4019999999999999</v>
      </c>
      <c r="R3459" s="6">
        <f t="shared" ref="R3459:R3522" si="217">E3459/N3459</f>
        <v>50.981818181818184</v>
      </c>
      <c r="S3459" s="7" t="str">
        <f t="shared" ref="S3459:S3522" si="218">LEFT(P3459, SEARCH("/",P3459,1)-1)</f>
        <v>theater</v>
      </c>
      <c r="T3459" t="str">
        <f t="shared" ref="T3459:T3522" si="219">RIGHT(P3459,LEN(P3459)-SEARCH("/",P3459,1))</f>
        <v>plays</v>
      </c>
      <c r="U3459">
        <f>YEAR(Table1[[#This Row],[Date Created Conversion]])</f>
        <v>2015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1">
        <f>(((J3460/60)/60)/24)+DATE(1970,1,1)+(-5/24)</f>
        <v>42010.994247685179</v>
      </c>
      <c r="L3460" s="11">
        <f>(((I3460/60)/60)/24)+DATE(1970,1,1)+(-5/24)</f>
        <v>42037.977083333331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6"/>
        <v>1.2433537832310839</v>
      </c>
      <c r="R3460" s="6">
        <f t="shared" si="217"/>
        <v>45.037037037037038</v>
      </c>
      <c r="S3460" s="7" t="str">
        <f t="shared" si="218"/>
        <v>theater</v>
      </c>
      <c r="T3460" t="str">
        <f t="shared" si="219"/>
        <v>plays</v>
      </c>
      <c r="U3460">
        <f>YEAR(Table1[[#This Row],[Date Created Conversion]])</f>
        <v>2015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1">
        <f>(((J3461/60)/60)/24)+DATE(1970,1,1)+(-5/24)</f>
        <v>42480.271527777775</v>
      </c>
      <c r="L3461" s="11">
        <f>(((I3461/60)/60)/24)+DATE(1970,1,1)+(-5/24)</f>
        <v>42510.271527777775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6"/>
        <v>1.262</v>
      </c>
      <c r="R3461" s="6">
        <f t="shared" si="217"/>
        <v>17.527777777777779</v>
      </c>
      <c r="S3461" s="7" t="str">
        <f t="shared" si="218"/>
        <v>theater</v>
      </c>
      <c r="T3461" t="str">
        <f t="shared" si="219"/>
        <v>plays</v>
      </c>
      <c r="U3461">
        <f>YEAR(Table1[[#This Row],[Date Created Conversion]])</f>
        <v>2016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1">
        <f>(((J3462/60)/60)/24)+DATE(1970,1,1)+(-5/24)</f>
        <v>41852.318888888884</v>
      </c>
      <c r="L3462" s="11">
        <f>(((I3462/60)/60)/24)+DATE(1970,1,1)+(-5/24)</f>
        <v>41866.318888888884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6"/>
        <v>1.9</v>
      </c>
      <c r="R3462" s="6">
        <f t="shared" si="217"/>
        <v>50</v>
      </c>
      <c r="S3462" s="7" t="str">
        <f t="shared" si="218"/>
        <v>theater</v>
      </c>
      <c r="T3462" t="str">
        <f t="shared" si="219"/>
        <v>plays</v>
      </c>
      <c r="U3462">
        <f>YEAR(Table1[[#This Row],[Date Created Conversion]])</f>
        <v>2014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1">
        <f>(((J3463/60)/60)/24)+DATE(1970,1,1)+(-5/24)</f>
        <v>42643.424525462957</v>
      </c>
      <c r="L3463" s="11">
        <f>(((I3463/60)/60)/24)+DATE(1970,1,1)+(-5/24)</f>
        <v>42671.916666666664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6"/>
        <v>1.39</v>
      </c>
      <c r="R3463" s="6">
        <f t="shared" si="217"/>
        <v>57.916666666666664</v>
      </c>
      <c r="S3463" s="7" t="str">
        <f t="shared" si="218"/>
        <v>theater</v>
      </c>
      <c r="T3463" t="str">
        <f t="shared" si="219"/>
        <v>plays</v>
      </c>
      <c r="U3463">
        <f>YEAR(Table1[[#This Row],[Date Created Conversion]])</f>
        <v>2016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1">
        <f>(((J3464/60)/60)/24)+DATE(1970,1,1)+(-5/24)</f>
        <v>42179.690138888887</v>
      </c>
      <c r="L3464" s="11">
        <f>(((I3464/60)/60)/24)+DATE(1970,1,1)+(-5/24)</f>
        <v>42195.541666666664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6"/>
        <v>2.02</v>
      </c>
      <c r="R3464" s="6">
        <f t="shared" si="217"/>
        <v>29.705882352941178</v>
      </c>
      <c r="S3464" s="7" t="str">
        <f t="shared" si="218"/>
        <v>theater</v>
      </c>
      <c r="T3464" t="str">
        <f t="shared" si="219"/>
        <v>plays</v>
      </c>
      <c r="U3464">
        <f>YEAR(Table1[[#This Row],[Date Created Conversion]])</f>
        <v>2015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1">
        <f>(((J3465/60)/60)/24)+DATE(1970,1,1)+(-5/24)</f>
        <v>42612.710474537038</v>
      </c>
      <c r="L3465" s="11">
        <f>(((I3465/60)/60)/24)+DATE(1970,1,1)+(-5/24)</f>
        <v>42653.957638888889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6"/>
        <v>1.0338000000000001</v>
      </c>
      <c r="R3465" s="6">
        <f t="shared" si="217"/>
        <v>90.684210526315795</v>
      </c>
      <c r="S3465" s="7" t="str">
        <f t="shared" si="218"/>
        <v>theater</v>
      </c>
      <c r="T3465" t="str">
        <f t="shared" si="219"/>
        <v>plays</v>
      </c>
      <c r="U3465">
        <f>YEAR(Table1[[#This Row],[Date Created Conversion]])</f>
        <v>2016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1">
        <f>(((J3466/60)/60)/24)+DATE(1970,1,1)+(-5/24)</f>
        <v>42574.921724537031</v>
      </c>
      <c r="L3466" s="11">
        <f>(((I3466/60)/60)/24)+DATE(1970,1,1)+(-5/24)</f>
        <v>42604.921724537031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216"/>
        <v>1.023236</v>
      </c>
      <c r="R3466" s="6">
        <f t="shared" si="217"/>
        <v>55.012688172043013</v>
      </c>
      <c r="S3466" s="7" t="str">
        <f t="shared" si="218"/>
        <v>theater</v>
      </c>
      <c r="T3466" t="str">
        <f t="shared" si="219"/>
        <v>plays</v>
      </c>
      <c r="U3466">
        <f>YEAR(Table1[[#This Row],[Date Created Conversion]])</f>
        <v>2016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1">
        <f>(((J3467/60)/60)/24)+DATE(1970,1,1)+(-5/24)</f>
        <v>42200.417499999996</v>
      </c>
      <c r="L3467" s="11">
        <f>(((I3467/60)/60)/24)+DATE(1970,1,1)+(-5/24)</f>
        <v>42225.458333333336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16"/>
        <v>1.03</v>
      </c>
      <c r="R3467" s="6">
        <f t="shared" si="217"/>
        <v>57.222222222222221</v>
      </c>
      <c r="S3467" s="7" t="str">
        <f t="shared" si="218"/>
        <v>theater</v>
      </c>
      <c r="T3467" t="str">
        <f t="shared" si="219"/>
        <v>plays</v>
      </c>
      <c r="U3467">
        <f>YEAR(Table1[[#This Row],[Date Created Conversion]])</f>
        <v>2015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1">
        <f>(((J3468/60)/60)/24)+DATE(1970,1,1)+(-5/24)</f>
        <v>42419.810763888883</v>
      </c>
      <c r="L3468" s="11">
        <f>(((I3468/60)/60)/24)+DATE(1970,1,1)+(-5/24)</f>
        <v>42479.769097222219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16"/>
        <v>1.2714285714285714</v>
      </c>
      <c r="R3468" s="6">
        <f t="shared" si="217"/>
        <v>72.950819672131146</v>
      </c>
      <c r="S3468" s="7" t="str">
        <f t="shared" si="218"/>
        <v>theater</v>
      </c>
      <c r="T3468" t="str">
        <f t="shared" si="219"/>
        <v>plays</v>
      </c>
      <c r="U3468">
        <f>YEAR(Table1[[#This Row],[Date Created Conversion]])</f>
        <v>2016</v>
      </c>
    </row>
    <row r="3469" spans="1:21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1">
        <f>(((J3469/60)/60)/24)+DATE(1970,1,1)+(-5/24)</f>
        <v>42053.463333333326</v>
      </c>
      <c r="L3469" s="11">
        <f>(((I3469/60)/60)/24)+DATE(1970,1,1)+(-5/24)</f>
        <v>42083.421666666669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16"/>
        <v>1.01</v>
      </c>
      <c r="R3469" s="6">
        <f t="shared" si="217"/>
        <v>64.468085106382972</v>
      </c>
      <c r="S3469" s="7" t="str">
        <f t="shared" si="218"/>
        <v>theater</v>
      </c>
      <c r="T3469" t="str">
        <f t="shared" si="219"/>
        <v>plays</v>
      </c>
      <c r="U3469">
        <f>YEAR(Table1[[#This Row],[Date Created Conversion]])</f>
        <v>2015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1">
        <f>(((J3470/60)/60)/24)+DATE(1970,1,1)+(-5/24)</f>
        <v>42605.557048611103</v>
      </c>
      <c r="L3470" s="11">
        <f>(((I3470/60)/60)/24)+DATE(1970,1,1)+(-5/24)</f>
        <v>42633.916666666664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16"/>
        <v>1.2178</v>
      </c>
      <c r="R3470" s="6">
        <f t="shared" si="217"/>
        <v>716.35294117647061</v>
      </c>
      <c r="S3470" s="7" t="str">
        <f t="shared" si="218"/>
        <v>theater</v>
      </c>
      <c r="T3470" t="str">
        <f t="shared" si="219"/>
        <v>plays</v>
      </c>
      <c r="U3470">
        <f>YEAR(Table1[[#This Row],[Date Created Conversion]])</f>
        <v>2016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1">
        <f>(((J3471/60)/60)/24)+DATE(1970,1,1)+(-5/24)</f>
        <v>42458.433391203704</v>
      </c>
      <c r="L3471" s="11">
        <f>(((I3471/60)/60)/24)+DATE(1970,1,1)+(-5/24)</f>
        <v>42488.433391203704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16"/>
        <v>1.1339285714285714</v>
      </c>
      <c r="R3471" s="6">
        <f t="shared" si="217"/>
        <v>50.396825396825399</v>
      </c>
      <c r="S3471" s="7" t="str">
        <f t="shared" si="218"/>
        <v>theater</v>
      </c>
      <c r="T3471" t="str">
        <f t="shared" si="219"/>
        <v>plays</v>
      </c>
      <c r="U3471">
        <f>YEAR(Table1[[#This Row],[Date Created Conversion]])</f>
        <v>2016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1">
        <f>(((J3472/60)/60)/24)+DATE(1970,1,1)+(-5/24)</f>
        <v>42528.813680555548</v>
      </c>
      <c r="L3472" s="11">
        <f>(((I3472/60)/60)/24)+DATE(1970,1,1)+(-5/24)</f>
        <v>42566.693055555552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16"/>
        <v>1.5</v>
      </c>
      <c r="R3472" s="6">
        <f t="shared" si="217"/>
        <v>41.666666666666664</v>
      </c>
      <c r="S3472" s="7" t="str">
        <f t="shared" si="218"/>
        <v>theater</v>
      </c>
      <c r="T3472" t="str">
        <f t="shared" si="219"/>
        <v>plays</v>
      </c>
      <c r="U3472">
        <f>YEAR(Table1[[#This Row],[Date Created Conversion]])</f>
        <v>2016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1">
        <f>(((J3473/60)/60)/24)+DATE(1970,1,1)+(-5/24)</f>
        <v>41841.612152777772</v>
      </c>
      <c r="L3473" s="11">
        <f>(((I3473/60)/60)/24)+DATE(1970,1,1)+(-5/24)</f>
        <v>41882.625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16"/>
        <v>2.1459999999999999</v>
      </c>
      <c r="R3473" s="6">
        <f t="shared" si="217"/>
        <v>35.766666666666666</v>
      </c>
      <c r="S3473" s="7" t="str">
        <f t="shared" si="218"/>
        <v>theater</v>
      </c>
      <c r="T3473" t="str">
        <f t="shared" si="219"/>
        <v>plays</v>
      </c>
      <c r="U3473">
        <f>YEAR(Table1[[#This Row],[Date Created Conversion]])</f>
        <v>2014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1">
        <f>(((J3474/60)/60)/24)+DATE(1970,1,1)+(-5/24)</f>
        <v>41927.962164351848</v>
      </c>
      <c r="L3474" s="11">
        <f>(((I3474/60)/60)/24)+DATE(1970,1,1)+(-5/24)</f>
        <v>41949.040972222218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16"/>
        <v>1.0205</v>
      </c>
      <c r="R3474" s="6">
        <f t="shared" si="217"/>
        <v>88.739130434782609</v>
      </c>
      <c r="S3474" s="7" t="str">
        <f t="shared" si="218"/>
        <v>theater</v>
      </c>
      <c r="T3474" t="str">
        <f t="shared" si="219"/>
        <v>plays</v>
      </c>
      <c r="U3474">
        <f>YEAR(Table1[[#This Row],[Date Created Conversion]])</f>
        <v>2014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1">
        <f>(((J3475/60)/60)/24)+DATE(1970,1,1)+(-5/24)</f>
        <v>42062.626111111109</v>
      </c>
      <c r="L3475" s="11">
        <f>(((I3475/60)/60)/24)+DATE(1970,1,1)+(-5/24)</f>
        <v>42083.643749999996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16"/>
        <v>1</v>
      </c>
      <c r="R3475" s="6">
        <f t="shared" si="217"/>
        <v>148.4848484848485</v>
      </c>
      <c r="S3475" s="7" t="str">
        <f t="shared" si="218"/>
        <v>theater</v>
      </c>
      <c r="T3475" t="str">
        <f t="shared" si="219"/>
        <v>plays</v>
      </c>
      <c r="U3475">
        <f>YEAR(Table1[[#This Row],[Date Created Conversion]])</f>
        <v>2015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1">
        <f>(((J3476/60)/60)/24)+DATE(1970,1,1)+(-5/24)</f>
        <v>42541.293182870366</v>
      </c>
      <c r="L3476" s="11">
        <f>(((I3476/60)/60)/24)+DATE(1970,1,1)+(-5/24)</f>
        <v>42571.293182870366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16"/>
        <v>1.01</v>
      </c>
      <c r="R3476" s="6">
        <f t="shared" si="217"/>
        <v>51.794871794871796</v>
      </c>
      <c r="S3476" s="7" t="str">
        <f t="shared" si="218"/>
        <v>theater</v>
      </c>
      <c r="T3476" t="str">
        <f t="shared" si="219"/>
        <v>plays</v>
      </c>
      <c r="U3476">
        <f>YEAR(Table1[[#This Row],[Date Created Conversion]])</f>
        <v>2016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1">
        <f>(((J3477/60)/60)/24)+DATE(1970,1,1)+(-5/24)</f>
        <v>41918.672499999993</v>
      </c>
      <c r="L3477" s="11">
        <f>(((I3477/60)/60)/24)+DATE(1970,1,1)+(-5/24)</f>
        <v>41945.791666666664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16"/>
        <v>1.1333333333333333</v>
      </c>
      <c r="R3477" s="6">
        <f t="shared" si="217"/>
        <v>20</v>
      </c>
      <c r="S3477" s="7" t="str">
        <f t="shared" si="218"/>
        <v>theater</v>
      </c>
      <c r="T3477" t="str">
        <f t="shared" si="219"/>
        <v>plays</v>
      </c>
      <c r="U3477">
        <f>YEAR(Table1[[#This Row],[Date Created Conversion]])</f>
        <v>2014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1">
        <f>(((J3478/60)/60)/24)+DATE(1970,1,1)+(-5/24)</f>
        <v>41921.071643518517</v>
      </c>
      <c r="L3478" s="11">
        <f>(((I3478/60)/60)/24)+DATE(1970,1,1)+(-5/24)</f>
        <v>41938.916666666664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16"/>
        <v>1.04</v>
      </c>
      <c r="R3478" s="6">
        <f t="shared" si="217"/>
        <v>52</v>
      </c>
      <c r="S3478" s="7" t="str">
        <f t="shared" si="218"/>
        <v>theater</v>
      </c>
      <c r="T3478" t="str">
        <f t="shared" si="219"/>
        <v>plays</v>
      </c>
      <c r="U3478">
        <f>YEAR(Table1[[#This Row],[Date Created Conversion]])</f>
        <v>2014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1">
        <f>(((J3479/60)/60)/24)+DATE(1970,1,1)+(-5/24)</f>
        <v>42128.528275462959</v>
      </c>
      <c r="L3479" s="11">
        <f>(((I3479/60)/60)/24)+DATE(1970,1,1)+(-5/24)</f>
        <v>42140.916666666664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16"/>
        <v>1.1533333333333333</v>
      </c>
      <c r="R3479" s="6">
        <f t="shared" si="217"/>
        <v>53.230769230769234</v>
      </c>
      <c r="S3479" s="7" t="str">
        <f t="shared" si="218"/>
        <v>theater</v>
      </c>
      <c r="T3479" t="str">
        <f t="shared" si="219"/>
        <v>plays</v>
      </c>
      <c r="U3479">
        <f>YEAR(Table1[[#This Row],[Date Created Conversion]])</f>
        <v>2015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1">
        <f>(((J3480/60)/60)/24)+DATE(1970,1,1)+(-5/24)</f>
        <v>42053.708587962967</v>
      </c>
      <c r="L3480" s="11">
        <f>(((I3480/60)/60)/24)+DATE(1970,1,1)+(-5/24)</f>
        <v>42079.666666666664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16"/>
        <v>1.1285000000000001</v>
      </c>
      <c r="R3480" s="6">
        <f t="shared" si="217"/>
        <v>39.596491228070178</v>
      </c>
      <c r="S3480" s="7" t="str">
        <f t="shared" si="218"/>
        <v>theater</v>
      </c>
      <c r="T3480" t="str">
        <f t="shared" si="219"/>
        <v>plays</v>
      </c>
      <c r="U3480">
        <f>YEAR(Table1[[#This Row],[Date Created Conversion]])</f>
        <v>2015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1">
        <f>(((J3481/60)/60)/24)+DATE(1970,1,1)+(-5/24)</f>
        <v>41781.646759259253</v>
      </c>
      <c r="L3481" s="11">
        <f>(((I3481/60)/60)/24)+DATE(1970,1,1)+(-5/24)</f>
        <v>41811.646759259253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16"/>
        <v>1.2786666666666666</v>
      </c>
      <c r="R3481" s="6">
        <f t="shared" si="217"/>
        <v>34.25</v>
      </c>
      <c r="S3481" s="7" t="str">
        <f t="shared" si="218"/>
        <v>theater</v>
      </c>
      <c r="T3481" t="str">
        <f t="shared" si="219"/>
        <v>plays</v>
      </c>
      <c r="U3481">
        <f>YEAR(Table1[[#This Row],[Date Created Conversion]])</f>
        <v>2014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1">
        <f>(((J3482/60)/60)/24)+DATE(1970,1,1)+(-5/24)</f>
        <v>42171.109108796292</v>
      </c>
      <c r="L3482" s="11">
        <f>(((I3482/60)/60)/24)+DATE(1970,1,1)+(-5/24)</f>
        <v>42195.666666666664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16"/>
        <v>1.4266666666666667</v>
      </c>
      <c r="R3482" s="6">
        <f t="shared" si="217"/>
        <v>164.61538461538461</v>
      </c>
      <c r="S3482" s="7" t="str">
        <f t="shared" si="218"/>
        <v>theater</v>
      </c>
      <c r="T3482" t="str">
        <f t="shared" si="219"/>
        <v>plays</v>
      </c>
      <c r="U3482">
        <f>YEAR(Table1[[#This Row],[Date Created Conversion]])</f>
        <v>2015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1">
        <f>(((J3483/60)/60)/24)+DATE(1970,1,1)+(-5/24)</f>
        <v>41989.039212962954</v>
      </c>
      <c r="L3483" s="11">
        <f>(((I3483/60)/60)/24)+DATE(1970,1,1)+(-5/24)</f>
        <v>42006.039212962954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16"/>
        <v>1.1879999999999999</v>
      </c>
      <c r="R3483" s="6">
        <f t="shared" si="217"/>
        <v>125.05263157894737</v>
      </c>
      <c r="S3483" s="7" t="str">
        <f t="shared" si="218"/>
        <v>theater</v>
      </c>
      <c r="T3483" t="str">
        <f t="shared" si="219"/>
        <v>plays</v>
      </c>
      <c r="U3483">
        <f>YEAR(Table1[[#This Row],[Date Created Conversion]])</f>
        <v>2014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1">
        <f>(((J3484/60)/60)/24)+DATE(1970,1,1)+(-5/24)</f>
        <v>41796.563263888886</v>
      </c>
      <c r="L3484" s="11">
        <f>(((I3484/60)/60)/24)+DATE(1970,1,1)+(-5/24)</f>
        <v>41826.563263888886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16"/>
        <v>1.3833333333333333</v>
      </c>
      <c r="R3484" s="6">
        <f t="shared" si="217"/>
        <v>51.875</v>
      </c>
      <c r="S3484" s="7" t="str">
        <f t="shared" si="218"/>
        <v>theater</v>
      </c>
      <c r="T3484" t="str">
        <f t="shared" si="219"/>
        <v>plays</v>
      </c>
      <c r="U3484">
        <f>YEAR(Table1[[#This Row],[Date Created Conversion]])</f>
        <v>2014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1">
        <f>(((J3485/60)/60)/24)+DATE(1970,1,1)+(-5/24)</f>
        <v>41793.460428240738</v>
      </c>
      <c r="L3485" s="11">
        <f>(((I3485/60)/60)/24)+DATE(1970,1,1)+(-5/24)</f>
        <v>41823.460428240738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16"/>
        <v>1.599402985074627</v>
      </c>
      <c r="R3485" s="6">
        <f t="shared" si="217"/>
        <v>40.285714285714285</v>
      </c>
      <c r="S3485" s="7" t="str">
        <f t="shared" si="218"/>
        <v>theater</v>
      </c>
      <c r="T3485" t="str">
        <f t="shared" si="219"/>
        <v>plays</v>
      </c>
      <c r="U3485">
        <f>YEAR(Table1[[#This Row],[Date Created Conversion]])</f>
        <v>2014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1">
        <f>(((J3486/60)/60)/24)+DATE(1970,1,1)+(-5/24)</f>
        <v>42506.552071759252</v>
      </c>
      <c r="L3486" s="11">
        <f>(((I3486/60)/60)/24)+DATE(1970,1,1)+(-5/24)</f>
        <v>42536.552071759252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16"/>
        <v>1.1424000000000001</v>
      </c>
      <c r="R3486" s="6">
        <f t="shared" si="217"/>
        <v>64.909090909090907</v>
      </c>
      <c r="S3486" s="7" t="str">
        <f t="shared" si="218"/>
        <v>theater</v>
      </c>
      <c r="T3486" t="str">
        <f t="shared" si="219"/>
        <v>plays</v>
      </c>
      <c r="U3486">
        <f>YEAR(Table1[[#This Row],[Date Created Conversion]])</f>
        <v>2016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1">
        <f>(((J3487/60)/60)/24)+DATE(1970,1,1)+(-5/24)</f>
        <v>42372.484722222223</v>
      </c>
      <c r="L3487" s="11">
        <f>(((I3487/60)/60)/24)+DATE(1970,1,1)+(-5/24)</f>
        <v>42402.484722222223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16"/>
        <v>1.0060606060606061</v>
      </c>
      <c r="R3487" s="6">
        <f t="shared" si="217"/>
        <v>55.333333333333336</v>
      </c>
      <c r="S3487" s="7" t="str">
        <f t="shared" si="218"/>
        <v>theater</v>
      </c>
      <c r="T3487" t="str">
        <f t="shared" si="219"/>
        <v>plays</v>
      </c>
      <c r="U3487">
        <f>YEAR(Table1[[#This Row],[Date Created Conversion]])</f>
        <v>2016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1">
        <f>(((J3488/60)/60)/24)+DATE(1970,1,1)+(-5/24)</f>
        <v>42126.666678240734</v>
      </c>
      <c r="L3488" s="11">
        <f>(((I3488/60)/60)/24)+DATE(1970,1,1)+(-5/24)</f>
        <v>42158.082638888889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16"/>
        <v>1.552</v>
      </c>
      <c r="R3488" s="6">
        <f t="shared" si="217"/>
        <v>83.142857142857139</v>
      </c>
      <c r="S3488" s="7" t="str">
        <f t="shared" si="218"/>
        <v>theater</v>
      </c>
      <c r="T3488" t="str">
        <f t="shared" si="219"/>
        <v>plays</v>
      </c>
      <c r="U3488">
        <f>YEAR(Table1[[#This Row],[Date Created Conversion]])</f>
        <v>2015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1">
        <f>(((J3489/60)/60)/24)+DATE(1970,1,1)+(-5/24)</f>
        <v>42149.732083333329</v>
      </c>
      <c r="L3489" s="11">
        <f>(((I3489/60)/60)/24)+DATE(1970,1,1)+(-5/24)</f>
        <v>42179.732083333329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16"/>
        <v>1.2775000000000001</v>
      </c>
      <c r="R3489" s="6">
        <f t="shared" si="217"/>
        <v>38.712121212121211</v>
      </c>
      <c r="S3489" s="7" t="str">
        <f t="shared" si="218"/>
        <v>theater</v>
      </c>
      <c r="T3489" t="str">
        <f t="shared" si="219"/>
        <v>plays</v>
      </c>
      <c r="U3489">
        <f>YEAR(Table1[[#This Row],[Date Created Conversion]])</f>
        <v>2015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1">
        <f>(((J3490/60)/60)/24)+DATE(1970,1,1)+(-5/24)</f>
        <v>42087.55972222222</v>
      </c>
      <c r="L3490" s="11">
        <f>(((I3490/60)/60)/24)+DATE(1970,1,1)+(-5/24)</f>
        <v>42111.458333333336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16"/>
        <v>1.212</v>
      </c>
      <c r="R3490" s="6">
        <f t="shared" si="217"/>
        <v>125.37931034482759</v>
      </c>
      <c r="S3490" s="7" t="str">
        <f t="shared" si="218"/>
        <v>theater</v>
      </c>
      <c r="T3490" t="str">
        <f t="shared" si="219"/>
        <v>plays</v>
      </c>
      <c r="U3490">
        <f>YEAR(Table1[[#This Row],[Date Created Conversion]])</f>
        <v>2015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1">
        <f>(((J3491/60)/60)/24)+DATE(1970,1,1)+(-5/24)</f>
        <v>41753.427442129629</v>
      </c>
      <c r="L3491" s="11">
        <f>(((I3491/60)/60)/24)+DATE(1970,1,1)+(-5/24)</f>
        <v>41783.666666666664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16"/>
        <v>1.127</v>
      </c>
      <c r="R3491" s="6">
        <f t="shared" si="217"/>
        <v>78.263888888888886</v>
      </c>
      <c r="S3491" s="7" t="str">
        <f t="shared" si="218"/>
        <v>theater</v>
      </c>
      <c r="T3491" t="str">
        <f t="shared" si="219"/>
        <v>plays</v>
      </c>
      <c r="U3491">
        <f>YEAR(Table1[[#This Row],[Date Created Conversion]])</f>
        <v>2014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1">
        <f>(((J3492/60)/60)/24)+DATE(1970,1,1)+(-5/24)</f>
        <v>42443.594027777777</v>
      </c>
      <c r="L3492" s="11">
        <f>(((I3492/60)/60)/24)+DATE(1970,1,1)+(-5/24)</f>
        <v>42473.594027777777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16"/>
        <v>1.2749999999999999</v>
      </c>
      <c r="R3492" s="6">
        <f t="shared" si="217"/>
        <v>47.222222222222221</v>
      </c>
      <c r="S3492" s="7" t="str">
        <f t="shared" si="218"/>
        <v>theater</v>
      </c>
      <c r="T3492" t="str">
        <f t="shared" si="219"/>
        <v>plays</v>
      </c>
      <c r="U3492">
        <f>YEAR(Table1[[#This Row],[Date Created Conversion]])</f>
        <v>2016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1">
        <f>(((J3493/60)/60)/24)+DATE(1970,1,1)+(-5/24)</f>
        <v>42121.041481481479</v>
      </c>
      <c r="L3493" s="11">
        <f>(((I3493/60)/60)/24)+DATE(1970,1,1)+(-5/24)</f>
        <v>42142.041481481479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16"/>
        <v>1.5820000000000001</v>
      </c>
      <c r="R3493" s="6">
        <f t="shared" si="217"/>
        <v>79.099999999999994</v>
      </c>
      <c r="S3493" s="7" t="str">
        <f t="shared" si="218"/>
        <v>theater</v>
      </c>
      <c r="T3493" t="str">
        <f t="shared" si="219"/>
        <v>plays</v>
      </c>
      <c r="U3493">
        <f>YEAR(Table1[[#This Row],[Date Created Conversion]])</f>
        <v>2015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1">
        <f>(((J3494/60)/60)/24)+DATE(1970,1,1)+(-5/24)</f>
        <v>42267.800891203697</v>
      </c>
      <c r="L3494" s="11">
        <f>(((I3494/60)/60)/24)+DATE(1970,1,1)+(-5/24)</f>
        <v>42302.800891203697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16"/>
        <v>1.0526894736842105</v>
      </c>
      <c r="R3494" s="6">
        <f t="shared" si="217"/>
        <v>114.29199999999999</v>
      </c>
      <c r="S3494" s="7" t="str">
        <f t="shared" si="218"/>
        <v>theater</v>
      </c>
      <c r="T3494" t="str">
        <f t="shared" si="219"/>
        <v>plays</v>
      </c>
      <c r="U3494">
        <f>YEAR(Table1[[#This Row],[Date Created Conversion]])</f>
        <v>2015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1">
        <f>(((J3495/60)/60)/24)+DATE(1970,1,1)+(-5/24)</f>
        <v>41848.657824074071</v>
      </c>
      <c r="L3495" s="11">
        <f>(((I3495/60)/60)/24)+DATE(1970,1,1)+(-5/24)</f>
        <v>41868.007638888885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16"/>
        <v>1</v>
      </c>
      <c r="R3495" s="6">
        <f t="shared" si="217"/>
        <v>51.724137931034484</v>
      </c>
      <c r="S3495" s="7" t="str">
        <f t="shared" si="218"/>
        <v>theater</v>
      </c>
      <c r="T3495" t="str">
        <f t="shared" si="219"/>
        <v>plays</v>
      </c>
      <c r="U3495">
        <f>YEAR(Table1[[#This Row],[Date Created Conversion]])</f>
        <v>2014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1">
        <f>(((J3496/60)/60)/24)+DATE(1970,1,1)+(-5/24)</f>
        <v>42689.006655092591</v>
      </c>
      <c r="L3496" s="11">
        <f>(((I3496/60)/60)/24)+DATE(1970,1,1)+(-5/24)</f>
        <v>42700.041666666664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16"/>
        <v>1</v>
      </c>
      <c r="R3496" s="6">
        <f t="shared" si="217"/>
        <v>30.76923076923077</v>
      </c>
      <c r="S3496" s="7" t="str">
        <f t="shared" si="218"/>
        <v>theater</v>
      </c>
      <c r="T3496" t="str">
        <f t="shared" si="219"/>
        <v>plays</v>
      </c>
      <c r="U3496">
        <f>YEAR(Table1[[#This Row],[Date Created Conversion]])</f>
        <v>2016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1">
        <f>(((J3497/60)/60)/24)+DATE(1970,1,1)+(-5/24)</f>
        <v>41915.554502314815</v>
      </c>
      <c r="L3497" s="11">
        <f>(((I3497/60)/60)/24)+DATE(1970,1,1)+(-5/24)</f>
        <v>41944.512499999997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16"/>
        <v>1.0686</v>
      </c>
      <c r="R3497" s="6">
        <f t="shared" si="217"/>
        <v>74.208333333333329</v>
      </c>
      <c r="S3497" s="7" t="str">
        <f t="shared" si="218"/>
        <v>theater</v>
      </c>
      <c r="T3497" t="str">
        <f t="shared" si="219"/>
        <v>plays</v>
      </c>
      <c r="U3497">
        <f>YEAR(Table1[[#This Row],[Date Created Conversion]])</f>
        <v>2014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1">
        <f>(((J3498/60)/60)/24)+DATE(1970,1,1)+(-5/24)</f>
        <v>42584.638495370367</v>
      </c>
      <c r="L3498" s="11">
        <f>(((I3498/60)/60)/24)+DATE(1970,1,1)+(-5/24)</f>
        <v>42624.638495370367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16"/>
        <v>1.244</v>
      </c>
      <c r="R3498" s="6">
        <f t="shared" si="217"/>
        <v>47.846153846153847</v>
      </c>
      <c r="S3498" s="7" t="str">
        <f t="shared" si="218"/>
        <v>theater</v>
      </c>
      <c r="T3498" t="str">
        <f t="shared" si="219"/>
        <v>plays</v>
      </c>
      <c r="U3498">
        <f>YEAR(Table1[[#This Row],[Date Created Conversion]])</f>
        <v>2016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1">
        <f>(((J3499/60)/60)/24)+DATE(1970,1,1)+(-5/24)</f>
        <v>42511.533611111103</v>
      </c>
      <c r="L3499" s="11">
        <f>(((I3499/60)/60)/24)+DATE(1970,1,1)+(-5/24)</f>
        <v>42523.708333333336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16"/>
        <v>1.0870406189555126</v>
      </c>
      <c r="R3499" s="6">
        <f t="shared" si="217"/>
        <v>34.408163265306122</v>
      </c>
      <c r="S3499" s="7" t="str">
        <f t="shared" si="218"/>
        <v>theater</v>
      </c>
      <c r="T3499" t="str">
        <f t="shared" si="219"/>
        <v>plays</v>
      </c>
      <c r="U3499">
        <f>YEAR(Table1[[#This Row],[Date Created Conversion]])</f>
        <v>2016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1">
        <f>(((J3500/60)/60)/24)+DATE(1970,1,1)+(-5/24)</f>
        <v>42458.950277777774</v>
      </c>
      <c r="L3500" s="11">
        <f>(((I3500/60)/60)/24)+DATE(1970,1,1)+(-5/24)</f>
        <v>42518.697222222218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16"/>
        <v>1.0242424242424242</v>
      </c>
      <c r="R3500" s="6">
        <f t="shared" si="217"/>
        <v>40.238095238095241</v>
      </c>
      <c r="S3500" s="7" t="str">
        <f t="shared" si="218"/>
        <v>theater</v>
      </c>
      <c r="T3500" t="str">
        <f t="shared" si="219"/>
        <v>plays</v>
      </c>
      <c r="U3500">
        <f>YEAR(Table1[[#This Row],[Date Created Conversion]])</f>
        <v>2016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1">
        <f>(((J3501/60)/60)/24)+DATE(1970,1,1)+(-5/24)</f>
        <v>42131.827835648146</v>
      </c>
      <c r="L3501" s="11">
        <f>(((I3501/60)/60)/24)+DATE(1970,1,1)+(-5/24)</f>
        <v>42186.082638888889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16"/>
        <v>1.0549999999999999</v>
      </c>
      <c r="R3501" s="6">
        <f t="shared" si="217"/>
        <v>60.285714285714285</v>
      </c>
      <c r="S3501" s="7" t="str">
        <f t="shared" si="218"/>
        <v>theater</v>
      </c>
      <c r="T3501" t="str">
        <f t="shared" si="219"/>
        <v>plays</v>
      </c>
      <c r="U3501">
        <f>YEAR(Table1[[#This Row],[Date Created Conversion]])</f>
        <v>2015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1">
        <f>(((J3502/60)/60)/24)+DATE(1970,1,1)+(-5/24)</f>
        <v>42419.711087962954</v>
      </c>
      <c r="L3502" s="11">
        <f>(((I3502/60)/60)/24)+DATE(1970,1,1)+(-5/24)</f>
        <v>42435.999305555553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16"/>
        <v>1.0629999999999999</v>
      </c>
      <c r="R3502" s="6">
        <f t="shared" si="217"/>
        <v>25.30952380952381</v>
      </c>
      <c r="S3502" s="7" t="str">
        <f t="shared" si="218"/>
        <v>theater</v>
      </c>
      <c r="T3502" t="str">
        <f t="shared" si="219"/>
        <v>plays</v>
      </c>
      <c r="U3502">
        <f>YEAR(Table1[[#This Row],[Date Created Conversion]])</f>
        <v>2016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1">
        <f>(((J3503/60)/60)/24)+DATE(1970,1,1)+(-5/24)</f>
        <v>42233.555497685178</v>
      </c>
      <c r="L3503" s="11">
        <f>(((I3503/60)/60)/24)+DATE(1970,1,1)+(-5/24)</f>
        <v>42258.555497685178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16"/>
        <v>1.0066666666666666</v>
      </c>
      <c r="R3503" s="6">
        <f t="shared" si="217"/>
        <v>35.952380952380949</v>
      </c>
      <c r="S3503" s="7" t="str">
        <f t="shared" si="218"/>
        <v>theater</v>
      </c>
      <c r="T3503" t="str">
        <f t="shared" si="219"/>
        <v>plays</v>
      </c>
      <c r="U3503">
        <f>YEAR(Table1[[#This Row],[Date Created Conversion]])</f>
        <v>2015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1">
        <f>(((J3504/60)/60)/24)+DATE(1970,1,1)+(-5/24)</f>
        <v>42430.631064814814</v>
      </c>
      <c r="L3504" s="11">
        <f>(((I3504/60)/60)/24)+DATE(1970,1,1)+(-5/24)</f>
        <v>42444.957638888889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16"/>
        <v>1.054</v>
      </c>
      <c r="R3504" s="6">
        <f t="shared" si="217"/>
        <v>136</v>
      </c>
      <c r="S3504" s="7" t="str">
        <f t="shared" si="218"/>
        <v>theater</v>
      </c>
      <c r="T3504" t="str">
        <f t="shared" si="219"/>
        <v>plays</v>
      </c>
      <c r="U3504">
        <f>YEAR(Table1[[#This Row],[Date Created Conversion]])</f>
        <v>2016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1">
        <f>(((J3505/60)/60)/24)+DATE(1970,1,1)+(-5/24)</f>
        <v>42545.27</v>
      </c>
      <c r="L3505" s="11">
        <f>(((I3505/60)/60)/24)+DATE(1970,1,1)+(-5/24)</f>
        <v>42575.27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16"/>
        <v>1.0755999999999999</v>
      </c>
      <c r="R3505" s="6">
        <f t="shared" si="217"/>
        <v>70.763157894736835</v>
      </c>
      <c r="S3505" s="7" t="str">
        <f t="shared" si="218"/>
        <v>theater</v>
      </c>
      <c r="T3505" t="str">
        <f t="shared" si="219"/>
        <v>plays</v>
      </c>
      <c r="U3505">
        <f>YEAR(Table1[[#This Row],[Date Created Conversion]])</f>
        <v>2016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1">
        <f>(((J3506/60)/60)/24)+DATE(1970,1,1)+(-5/24)</f>
        <v>42297.540405092594</v>
      </c>
      <c r="L3506" s="11">
        <f>(((I3506/60)/60)/24)+DATE(1970,1,1)+(-5/24)</f>
        <v>42327.582071759258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16"/>
        <v>1</v>
      </c>
      <c r="R3506" s="6">
        <f t="shared" si="217"/>
        <v>125</v>
      </c>
      <c r="S3506" s="7" t="str">
        <f t="shared" si="218"/>
        <v>theater</v>
      </c>
      <c r="T3506" t="str">
        <f t="shared" si="219"/>
        <v>plays</v>
      </c>
      <c r="U3506">
        <f>YEAR(Table1[[#This Row],[Date Created Conversion]])</f>
        <v>2015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1">
        <f>(((J3507/60)/60)/24)+DATE(1970,1,1)+(-5/24)</f>
        <v>41760.727372685185</v>
      </c>
      <c r="L3507" s="11">
        <f>(((I3507/60)/60)/24)+DATE(1970,1,1)+(-5/24)</f>
        <v>41771.958333333328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16"/>
        <v>1.0376000000000001</v>
      </c>
      <c r="R3507" s="6">
        <f t="shared" si="217"/>
        <v>66.512820512820511</v>
      </c>
      <c r="S3507" s="7" t="str">
        <f t="shared" si="218"/>
        <v>theater</v>
      </c>
      <c r="T3507" t="str">
        <f t="shared" si="219"/>
        <v>plays</v>
      </c>
      <c r="U3507">
        <f>YEAR(Table1[[#This Row],[Date Created Conversion]])</f>
        <v>2014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1">
        <f>(((J3508/60)/60)/24)+DATE(1970,1,1)+(-5/24)</f>
        <v>41829.525925925926</v>
      </c>
      <c r="L3508" s="11">
        <f>(((I3508/60)/60)/24)+DATE(1970,1,1)+(-5/24)</f>
        <v>41874.525925925926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16"/>
        <v>1.0149999999999999</v>
      </c>
      <c r="R3508" s="6">
        <f t="shared" si="217"/>
        <v>105</v>
      </c>
      <c r="S3508" s="7" t="str">
        <f t="shared" si="218"/>
        <v>theater</v>
      </c>
      <c r="T3508" t="str">
        <f t="shared" si="219"/>
        <v>plays</v>
      </c>
      <c r="U3508">
        <f>YEAR(Table1[[#This Row],[Date Created Conversion]])</f>
        <v>2014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1">
        <f>(((J3509/60)/60)/24)+DATE(1970,1,1)+(-5/24)</f>
        <v>42491.714548611104</v>
      </c>
      <c r="L3509" s="11">
        <f>(((I3509/60)/60)/24)+DATE(1970,1,1)+(-5/24)</f>
        <v>42521.714548611104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16"/>
        <v>1.044</v>
      </c>
      <c r="R3509" s="6">
        <f t="shared" si="217"/>
        <v>145</v>
      </c>
      <c r="S3509" s="7" t="str">
        <f t="shared" si="218"/>
        <v>theater</v>
      </c>
      <c r="T3509" t="str">
        <f t="shared" si="219"/>
        <v>plays</v>
      </c>
      <c r="U3509">
        <f>YEAR(Table1[[#This Row],[Date Created Conversion]])</f>
        <v>2016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1">
        <f>(((J3510/60)/60)/24)+DATE(1970,1,1)+(-5/24)</f>
        <v>42477.521446759252</v>
      </c>
      <c r="L3510" s="11">
        <f>(((I3510/60)/60)/24)+DATE(1970,1,1)+(-5/24)</f>
        <v>42500.666666666664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16"/>
        <v>1.8</v>
      </c>
      <c r="R3510" s="6">
        <f t="shared" si="217"/>
        <v>12</v>
      </c>
      <c r="S3510" s="7" t="str">
        <f t="shared" si="218"/>
        <v>theater</v>
      </c>
      <c r="T3510" t="str">
        <f t="shared" si="219"/>
        <v>plays</v>
      </c>
      <c r="U3510">
        <f>YEAR(Table1[[#This Row],[Date Created Conversion]])</f>
        <v>2016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1">
        <f>(((J3511/60)/60)/24)+DATE(1970,1,1)+(-5/24)</f>
        <v>41950.651226851849</v>
      </c>
      <c r="L3511" s="11">
        <f>(((I3511/60)/60)/24)+DATE(1970,1,1)+(-5/24)</f>
        <v>41963.996527777774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16"/>
        <v>1.0633333333333332</v>
      </c>
      <c r="R3511" s="6">
        <f t="shared" si="217"/>
        <v>96.666666666666671</v>
      </c>
      <c r="S3511" s="7" t="str">
        <f t="shared" si="218"/>
        <v>theater</v>
      </c>
      <c r="T3511" t="str">
        <f t="shared" si="219"/>
        <v>plays</v>
      </c>
      <c r="U3511">
        <f>YEAR(Table1[[#This Row],[Date Created Conversion]])</f>
        <v>2014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1">
        <f>(((J3512/60)/60)/24)+DATE(1970,1,1)+(-5/24)</f>
        <v>41802.412569444445</v>
      </c>
      <c r="L3512" s="11">
        <f>(((I3512/60)/60)/24)+DATE(1970,1,1)+(-5/24)</f>
        <v>41822.412569444445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16"/>
        <v>1.0055555555555555</v>
      </c>
      <c r="R3512" s="6">
        <f t="shared" si="217"/>
        <v>60.333333333333336</v>
      </c>
      <c r="S3512" s="7" t="str">
        <f t="shared" si="218"/>
        <v>theater</v>
      </c>
      <c r="T3512" t="str">
        <f t="shared" si="219"/>
        <v>plays</v>
      </c>
      <c r="U3512">
        <f>YEAR(Table1[[#This Row],[Date Created Conversion]])</f>
        <v>2014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1">
        <f>(((J3513/60)/60)/24)+DATE(1970,1,1)+(-5/24)</f>
        <v>41927.665451388886</v>
      </c>
      <c r="L3513" s="11">
        <f>(((I3513/60)/60)/24)+DATE(1970,1,1)+(-5/24)</f>
        <v>41950.5625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16"/>
        <v>1.012</v>
      </c>
      <c r="R3513" s="6">
        <f t="shared" si="217"/>
        <v>79.89473684210526</v>
      </c>
      <c r="S3513" s="7" t="str">
        <f t="shared" si="218"/>
        <v>theater</v>
      </c>
      <c r="T3513" t="str">
        <f t="shared" si="219"/>
        <v>plays</v>
      </c>
      <c r="U3513">
        <f>YEAR(Table1[[#This Row],[Date Created Conversion]])</f>
        <v>2014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1">
        <f>(((J3514/60)/60)/24)+DATE(1970,1,1)+(-5/24)</f>
        <v>42057.328611111108</v>
      </c>
      <c r="L3514" s="11">
        <f>(((I3514/60)/60)/24)+DATE(1970,1,1)+(-5/24)</f>
        <v>42117.286944444444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16"/>
        <v>1</v>
      </c>
      <c r="R3514" s="6">
        <f t="shared" si="217"/>
        <v>58.823529411764703</v>
      </c>
      <c r="S3514" s="7" t="str">
        <f t="shared" si="218"/>
        <v>theater</v>
      </c>
      <c r="T3514" t="str">
        <f t="shared" si="219"/>
        <v>plays</v>
      </c>
      <c r="U3514">
        <f>YEAR(Table1[[#This Row],[Date Created Conversion]])</f>
        <v>2015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1">
        <f>(((J3515/60)/60)/24)+DATE(1970,1,1)+(-5/24)</f>
        <v>41780.887870370367</v>
      </c>
      <c r="L3515" s="11">
        <f>(((I3515/60)/60)/24)+DATE(1970,1,1)+(-5/24)</f>
        <v>41793.999305555553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16"/>
        <v>1.1839285714285714</v>
      </c>
      <c r="R3515" s="6">
        <f t="shared" si="217"/>
        <v>75.340909090909093</v>
      </c>
      <c r="S3515" s="7" t="str">
        <f t="shared" si="218"/>
        <v>theater</v>
      </c>
      <c r="T3515" t="str">
        <f t="shared" si="219"/>
        <v>plays</v>
      </c>
      <c r="U3515">
        <f>YEAR(Table1[[#This Row],[Date Created Conversion]])</f>
        <v>2014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1">
        <f>(((J3516/60)/60)/24)+DATE(1970,1,1)+(-5/24)</f>
        <v>42020.638333333329</v>
      </c>
      <c r="L3516" s="11">
        <f>(((I3516/60)/60)/24)+DATE(1970,1,1)+(-5/24)</f>
        <v>42036.999305555553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16"/>
        <v>1.1000000000000001</v>
      </c>
      <c r="R3516" s="6">
        <f t="shared" si="217"/>
        <v>55</v>
      </c>
      <c r="S3516" s="7" t="str">
        <f t="shared" si="218"/>
        <v>theater</v>
      </c>
      <c r="T3516" t="str">
        <f t="shared" si="219"/>
        <v>plays</v>
      </c>
      <c r="U3516">
        <f>YEAR(Table1[[#This Row],[Date Created Conversion]])</f>
        <v>2015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1">
        <f>(((J3517/60)/60)/24)+DATE(1970,1,1)+(-5/24)</f>
        <v>42125.564479166664</v>
      </c>
      <c r="L3517" s="11">
        <f>(((I3517/60)/60)/24)+DATE(1970,1,1)+(-5/24)</f>
        <v>42155.564479166664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16"/>
        <v>1.0266666666666666</v>
      </c>
      <c r="R3517" s="6">
        <f t="shared" si="217"/>
        <v>66.956521739130437</v>
      </c>
      <c r="S3517" s="7" t="str">
        <f t="shared" si="218"/>
        <v>theater</v>
      </c>
      <c r="T3517" t="str">
        <f t="shared" si="219"/>
        <v>plays</v>
      </c>
      <c r="U3517">
        <f>YEAR(Table1[[#This Row],[Date Created Conversion]])</f>
        <v>2015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1">
        <f>(((J3518/60)/60)/24)+DATE(1970,1,1)+(-5/24)</f>
        <v>41855.801736111105</v>
      </c>
      <c r="L3518" s="11">
        <f>(((I3518/60)/60)/24)+DATE(1970,1,1)+(-5/24)</f>
        <v>41889.916666666664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16"/>
        <v>1</v>
      </c>
      <c r="R3518" s="6">
        <f t="shared" si="217"/>
        <v>227.27272727272728</v>
      </c>
      <c r="S3518" s="7" t="str">
        <f t="shared" si="218"/>
        <v>theater</v>
      </c>
      <c r="T3518" t="str">
        <f t="shared" si="219"/>
        <v>plays</v>
      </c>
      <c r="U3518">
        <f>YEAR(Table1[[#This Row],[Date Created Conversion]])</f>
        <v>2014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1">
        <f>(((J3519/60)/60)/24)+DATE(1970,1,1)+(-5/24)</f>
        <v>41794.609189814815</v>
      </c>
      <c r="L3519" s="11">
        <f>(((I3519/60)/60)/24)+DATE(1970,1,1)+(-5/24)</f>
        <v>41824.25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16"/>
        <v>1</v>
      </c>
      <c r="R3519" s="6">
        <f t="shared" si="217"/>
        <v>307.69230769230768</v>
      </c>
      <c r="S3519" s="7" t="str">
        <f t="shared" si="218"/>
        <v>theater</v>
      </c>
      <c r="T3519" t="str">
        <f t="shared" si="219"/>
        <v>plays</v>
      </c>
      <c r="U3519">
        <f>YEAR(Table1[[#This Row],[Date Created Conversion]])</f>
        <v>2014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1">
        <f>(((J3520/60)/60)/24)+DATE(1970,1,1)+(-5/24)</f>
        <v>41893.575219907405</v>
      </c>
      <c r="L3520" s="11">
        <f>(((I3520/60)/60)/24)+DATE(1970,1,1)+(-5/24)</f>
        <v>41914.38958333333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16"/>
        <v>1.10046</v>
      </c>
      <c r="R3520" s="6">
        <f t="shared" si="217"/>
        <v>50.020909090909093</v>
      </c>
      <c r="S3520" s="7" t="str">
        <f t="shared" si="218"/>
        <v>theater</v>
      </c>
      <c r="T3520" t="str">
        <f t="shared" si="219"/>
        <v>plays</v>
      </c>
      <c r="U3520">
        <f>YEAR(Table1[[#This Row],[Date Created Conversion]])</f>
        <v>2014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1">
        <f>(((J3521/60)/60)/24)+DATE(1970,1,1)+(-5/24)</f>
        <v>42037.390624999993</v>
      </c>
      <c r="L3521" s="11">
        <f>(((I3521/60)/60)/24)+DATE(1970,1,1)+(-5/24)</f>
        <v>42067.390624999993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16"/>
        <v>1.0135000000000001</v>
      </c>
      <c r="R3521" s="6">
        <f t="shared" si="217"/>
        <v>72.392857142857139</v>
      </c>
      <c r="S3521" s="7" t="str">
        <f t="shared" si="218"/>
        <v>theater</v>
      </c>
      <c r="T3521" t="str">
        <f t="shared" si="219"/>
        <v>plays</v>
      </c>
      <c r="U3521">
        <f>YEAR(Table1[[#This Row],[Date Created Conversion]])</f>
        <v>2015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1">
        <f>(((J3522/60)/60)/24)+DATE(1970,1,1)+(-5/24)</f>
        <v>42227.615879629629</v>
      </c>
      <c r="L3522" s="11">
        <f>(((I3522/60)/60)/24)+DATE(1970,1,1)+(-5/24)</f>
        <v>42253.365972222215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216"/>
        <v>1.0075000000000001</v>
      </c>
      <c r="R3522" s="6">
        <f t="shared" si="217"/>
        <v>95.952380952380949</v>
      </c>
      <c r="S3522" s="7" t="str">
        <f t="shared" si="218"/>
        <v>theater</v>
      </c>
      <c r="T3522" t="str">
        <f t="shared" si="219"/>
        <v>plays</v>
      </c>
      <c r="U3522">
        <f>YEAR(Table1[[#This Row],[Date Created Conversion]])</f>
        <v>2015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1">
        <f>(((J3523/60)/60)/24)+DATE(1970,1,1)+(-5/24)</f>
        <v>41881.153009259258</v>
      </c>
      <c r="L3523" s="11">
        <f>(((I3523/60)/60)/24)+DATE(1970,1,1)+(-5/24)</f>
        <v>41911.153009259258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220">E3523/D3523</f>
        <v>1.6942857142857144</v>
      </c>
      <c r="R3523" s="6">
        <f t="shared" ref="R3523:R3586" si="221">E3523/N3523</f>
        <v>45.615384615384613</v>
      </c>
      <c r="S3523" s="7" t="str">
        <f t="shared" ref="S3523:S3586" si="222">LEFT(P3523, SEARCH("/",P3523,1)-1)</f>
        <v>theater</v>
      </c>
      <c r="T3523" t="str">
        <f t="shared" ref="T3523:T3586" si="223">RIGHT(P3523,LEN(P3523)-SEARCH("/",P3523,1))</f>
        <v>plays</v>
      </c>
      <c r="U3523">
        <f>YEAR(Table1[[#This Row],[Date Created Conversion]])</f>
        <v>2014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1">
        <f>(((J3524/60)/60)/24)+DATE(1970,1,1)+(-5/24)</f>
        <v>42234.581550925919</v>
      </c>
      <c r="L3524" s="11">
        <f>(((I3524/60)/60)/24)+DATE(1970,1,1)+(-5/24)</f>
        <v>42262.212500000001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0"/>
        <v>1</v>
      </c>
      <c r="R3524" s="6">
        <f t="shared" si="221"/>
        <v>41.029411764705884</v>
      </c>
      <c r="S3524" s="7" t="str">
        <f t="shared" si="222"/>
        <v>theater</v>
      </c>
      <c r="T3524" t="str">
        <f t="shared" si="223"/>
        <v>plays</v>
      </c>
      <c r="U3524">
        <f>YEAR(Table1[[#This Row],[Date Created Conversion]])</f>
        <v>2015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1">
        <f>(((J3525/60)/60)/24)+DATE(1970,1,1)+(-5/24)</f>
        <v>42581.189212962963</v>
      </c>
      <c r="L3525" s="11">
        <f>(((I3525/60)/60)/24)+DATE(1970,1,1)+(-5/24)</f>
        <v>42638.749999999993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0"/>
        <v>1.1365000000000001</v>
      </c>
      <c r="R3525" s="6">
        <f t="shared" si="221"/>
        <v>56.825000000000003</v>
      </c>
      <c r="S3525" s="7" t="str">
        <f t="shared" si="222"/>
        <v>theater</v>
      </c>
      <c r="T3525" t="str">
        <f t="shared" si="223"/>
        <v>plays</v>
      </c>
      <c r="U3525">
        <f>YEAR(Table1[[#This Row],[Date Created Conversion]])</f>
        <v>2016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1">
        <f>(((J3526/60)/60)/24)+DATE(1970,1,1)+(-5/24)</f>
        <v>41880.555243055554</v>
      </c>
      <c r="L3526" s="11">
        <f>(((I3526/60)/60)/24)+DATE(1970,1,1)+(-5/24)</f>
        <v>41894.958333333328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0"/>
        <v>1.0156000000000001</v>
      </c>
      <c r="R3526" s="6">
        <f t="shared" si="221"/>
        <v>137.24324324324326</v>
      </c>
      <c r="S3526" s="7" t="str">
        <f t="shared" si="222"/>
        <v>theater</v>
      </c>
      <c r="T3526" t="str">
        <f t="shared" si="223"/>
        <v>plays</v>
      </c>
      <c r="U3526">
        <f>YEAR(Table1[[#This Row],[Date Created Conversion]])</f>
        <v>2014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1">
        <f>(((J3527/60)/60)/24)+DATE(1970,1,1)+(-5/24)</f>
        <v>42214.487337962964</v>
      </c>
      <c r="L3527" s="11">
        <f>(((I3527/60)/60)/24)+DATE(1970,1,1)+(-5/24)</f>
        <v>42225.458333333336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0"/>
        <v>1.06</v>
      </c>
      <c r="R3527" s="6">
        <f t="shared" si="221"/>
        <v>75.714285714285708</v>
      </c>
      <c r="S3527" s="7" t="str">
        <f t="shared" si="222"/>
        <v>theater</v>
      </c>
      <c r="T3527" t="str">
        <f t="shared" si="223"/>
        <v>plays</v>
      </c>
      <c r="U3527">
        <f>YEAR(Table1[[#This Row],[Date Created Conversion]])</f>
        <v>2015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1">
        <f>(((J3528/60)/60)/24)+DATE(1970,1,1)+(-5/24)</f>
        <v>42460.126979166664</v>
      </c>
      <c r="L3528" s="11">
        <f>(((I3528/60)/60)/24)+DATE(1970,1,1)+(-5/24)</f>
        <v>42488.040972222218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0"/>
        <v>1.02</v>
      </c>
      <c r="R3528" s="6">
        <f t="shared" si="221"/>
        <v>99</v>
      </c>
      <c r="S3528" s="7" t="str">
        <f t="shared" si="222"/>
        <v>theater</v>
      </c>
      <c r="T3528" t="str">
        <f t="shared" si="223"/>
        <v>plays</v>
      </c>
      <c r="U3528">
        <f>YEAR(Table1[[#This Row],[Date Created Conversion]])</f>
        <v>2016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1">
        <f>(((J3529/60)/60)/24)+DATE(1970,1,1)+(-5/24)</f>
        <v>42166.814872685187</v>
      </c>
      <c r="L3529" s="11">
        <f>(((I3529/60)/60)/24)+DATE(1970,1,1)+(-5/24)</f>
        <v>42195.957638888889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0"/>
        <v>1.1691666666666667</v>
      </c>
      <c r="R3529" s="6">
        <f t="shared" si="221"/>
        <v>81.569767441860463</v>
      </c>
      <c r="S3529" s="7" t="str">
        <f t="shared" si="222"/>
        <v>theater</v>
      </c>
      <c r="T3529" t="str">
        <f t="shared" si="223"/>
        <v>plays</v>
      </c>
      <c r="U3529">
        <f>YEAR(Table1[[#This Row],[Date Created Conversion]])</f>
        <v>2015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1">
        <f>(((J3530/60)/60)/24)+DATE(1970,1,1)+(-5/24)</f>
        <v>42733.293032407404</v>
      </c>
      <c r="L3530" s="11">
        <f>(((I3530/60)/60)/24)+DATE(1970,1,1)+(-5/24)</f>
        <v>42753.293032407404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220"/>
        <v>1.0115151515151515</v>
      </c>
      <c r="R3530" s="6">
        <f t="shared" si="221"/>
        <v>45.108108108108105</v>
      </c>
      <c r="S3530" s="7" t="str">
        <f t="shared" si="222"/>
        <v>theater</v>
      </c>
      <c r="T3530" t="str">
        <f t="shared" si="223"/>
        <v>plays</v>
      </c>
      <c r="U3530">
        <f>YEAR(Table1[[#This Row],[Date Created Conversion]])</f>
        <v>2016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1">
        <f>(((J3531/60)/60)/24)+DATE(1970,1,1)+(-5/24)</f>
        <v>42177.553449074076</v>
      </c>
      <c r="L3531" s="11">
        <f>(((I3531/60)/60)/24)+DATE(1970,1,1)+(-5/24)</f>
        <v>42197.833333333336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0"/>
        <v>1.32</v>
      </c>
      <c r="R3531" s="6">
        <f t="shared" si="221"/>
        <v>36.666666666666664</v>
      </c>
      <c r="S3531" s="7" t="str">
        <f t="shared" si="222"/>
        <v>theater</v>
      </c>
      <c r="T3531" t="str">
        <f t="shared" si="223"/>
        <v>plays</v>
      </c>
      <c r="U3531">
        <f>YEAR(Table1[[#This Row],[Date Created Conversion]])</f>
        <v>2015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1">
        <f>(((J3532/60)/60)/24)+DATE(1970,1,1)+(-5/24)</f>
        <v>42442.41501157407</v>
      </c>
      <c r="L3532" s="11">
        <f>(((I3532/60)/60)/24)+DATE(1970,1,1)+(-5/24)</f>
        <v>42470.624999999993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0"/>
        <v>1</v>
      </c>
      <c r="R3532" s="6">
        <f t="shared" si="221"/>
        <v>125</v>
      </c>
      <c r="S3532" s="7" t="str">
        <f t="shared" si="222"/>
        <v>theater</v>
      </c>
      <c r="T3532" t="str">
        <f t="shared" si="223"/>
        <v>plays</v>
      </c>
      <c r="U3532">
        <f>YEAR(Table1[[#This Row],[Date Created Conversion]])</f>
        <v>2016</v>
      </c>
    </row>
    <row r="3533" spans="1:21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1">
        <f>(((J3533/60)/60)/24)+DATE(1970,1,1)+(-5/24)</f>
        <v>42521.44599537037</v>
      </c>
      <c r="L3533" s="11">
        <f>(((I3533/60)/60)/24)+DATE(1970,1,1)+(-5/24)</f>
        <v>42551.44599537037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0"/>
        <v>1.28</v>
      </c>
      <c r="R3533" s="6">
        <f t="shared" si="221"/>
        <v>49.230769230769234</v>
      </c>
      <c r="S3533" s="7" t="str">
        <f t="shared" si="222"/>
        <v>theater</v>
      </c>
      <c r="T3533" t="str">
        <f t="shared" si="223"/>
        <v>plays</v>
      </c>
      <c r="U3533">
        <f>YEAR(Table1[[#This Row],[Date Created Conversion]])</f>
        <v>2016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1">
        <f>(((J3534/60)/60)/24)+DATE(1970,1,1)+(-5/24)</f>
        <v>41884.391516203701</v>
      </c>
      <c r="L3534" s="11">
        <f>(((I3534/60)/60)/24)+DATE(1970,1,1)+(-5/24)</f>
        <v>41899.957638888889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0"/>
        <v>1.1895833333333334</v>
      </c>
      <c r="R3534" s="6">
        <f t="shared" si="221"/>
        <v>42.296296296296298</v>
      </c>
      <c r="S3534" s="7" t="str">
        <f t="shared" si="222"/>
        <v>theater</v>
      </c>
      <c r="T3534" t="str">
        <f t="shared" si="223"/>
        <v>plays</v>
      </c>
      <c r="U3534">
        <f>YEAR(Table1[[#This Row],[Date Created Conversion]])</f>
        <v>2014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1">
        <f>(((J3535/60)/60)/24)+DATE(1970,1,1)+(-5/24)</f>
        <v>42289.552858796298</v>
      </c>
      <c r="L3535" s="11">
        <f>(((I3535/60)/60)/24)+DATE(1970,1,1)+(-5/24)</f>
        <v>42319.594525462955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0"/>
        <v>1.262</v>
      </c>
      <c r="R3535" s="6">
        <f t="shared" si="221"/>
        <v>78.875</v>
      </c>
      <c r="S3535" s="7" t="str">
        <f t="shared" si="222"/>
        <v>theater</v>
      </c>
      <c r="T3535" t="str">
        <f t="shared" si="223"/>
        <v>plays</v>
      </c>
      <c r="U3535">
        <f>YEAR(Table1[[#This Row],[Date Created Conversion]])</f>
        <v>2015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1">
        <f>(((J3536/60)/60)/24)+DATE(1970,1,1)+(-5/24)</f>
        <v>42243.416932870365</v>
      </c>
      <c r="L3536" s="11">
        <f>(((I3536/60)/60)/24)+DATE(1970,1,1)+(-5/24)</f>
        <v>42278.416932870365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0"/>
        <v>1.5620000000000001</v>
      </c>
      <c r="R3536" s="6">
        <f t="shared" si="221"/>
        <v>38.284313725490193</v>
      </c>
      <c r="S3536" s="7" t="str">
        <f t="shared" si="222"/>
        <v>theater</v>
      </c>
      <c r="T3536" t="str">
        <f t="shared" si="223"/>
        <v>plays</v>
      </c>
      <c r="U3536">
        <f>YEAR(Table1[[#This Row],[Date Created Conversion]])</f>
        <v>2015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1">
        <f>(((J3537/60)/60)/24)+DATE(1970,1,1)+(-5/24)</f>
        <v>42248.431828703695</v>
      </c>
      <c r="L3537" s="11">
        <f>(((I3537/60)/60)/24)+DATE(1970,1,1)+(-5/24)</f>
        <v>42279.541666666664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0"/>
        <v>1.0315000000000001</v>
      </c>
      <c r="R3537" s="6">
        <f t="shared" si="221"/>
        <v>44.847826086956523</v>
      </c>
      <c r="S3537" s="7" t="str">
        <f t="shared" si="222"/>
        <v>theater</v>
      </c>
      <c r="T3537" t="str">
        <f t="shared" si="223"/>
        <v>plays</v>
      </c>
      <c r="U3537">
        <f>YEAR(Table1[[#This Row],[Date Created Conversion]])</f>
        <v>2015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1">
        <f>(((J3538/60)/60)/24)+DATE(1970,1,1)+(-5/24)</f>
        <v>42328.518807870372</v>
      </c>
      <c r="L3538" s="11">
        <f>(((I3538/60)/60)/24)+DATE(1970,1,1)+(-5/24)</f>
        <v>42358.290972222218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0"/>
        <v>1.5333333333333334</v>
      </c>
      <c r="R3538" s="6">
        <f t="shared" si="221"/>
        <v>13.529411764705882</v>
      </c>
      <c r="S3538" s="7" t="str">
        <f t="shared" si="222"/>
        <v>theater</v>
      </c>
      <c r="T3538" t="str">
        <f t="shared" si="223"/>
        <v>plays</v>
      </c>
      <c r="U3538">
        <f>YEAR(Table1[[#This Row],[Date Created Conversion]])</f>
        <v>2015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1">
        <f>(((J3539/60)/60)/24)+DATE(1970,1,1)+(-5/24)</f>
        <v>41923.146018518513</v>
      </c>
      <c r="L3539" s="11">
        <f>(((I3539/60)/60)/24)+DATE(1970,1,1)+(-5/24)</f>
        <v>41960.124305555553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0"/>
        <v>1.8044444444444445</v>
      </c>
      <c r="R3539" s="6">
        <f t="shared" si="221"/>
        <v>43.5</v>
      </c>
      <c r="S3539" s="7" t="str">
        <f t="shared" si="222"/>
        <v>theater</v>
      </c>
      <c r="T3539" t="str">
        <f t="shared" si="223"/>
        <v>plays</v>
      </c>
      <c r="U3539">
        <f>YEAR(Table1[[#This Row],[Date Created Conversion]])</f>
        <v>2014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1">
        <f>(((J3540/60)/60)/24)+DATE(1970,1,1)+(-5/24)</f>
        <v>42571.212268518517</v>
      </c>
      <c r="L3540" s="11">
        <f>(((I3540/60)/60)/24)+DATE(1970,1,1)+(-5/24)</f>
        <v>42599.212268518517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0"/>
        <v>1.2845</v>
      </c>
      <c r="R3540" s="6">
        <f t="shared" si="221"/>
        <v>30.951807228915662</v>
      </c>
      <c r="S3540" s="7" t="str">
        <f t="shared" si="222"/>
        <v>theater</v>
      </c>
      <c r="T3540" t="str">
        <f t="shared" si="223"/>
        <v>plays</v>
      </c>
      <c r="U3540">
        <f>YEAR(Table1[[#This Row],[Date Created Conversion]])</f>
        <v>2016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1">
        <f>(((J3541/60)/60)/24)+DATE(1970,1,1)+(-5/24)</f>
        <v>42600.547708333332</v>
      </c>
      <c r="L3541" s="11">
        <f>(((I3541/60)/60)/24)+DATE(1970,1,1)+(-5/24)</f>
        <v>42621.547708333332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0"/>
        <v>1.1966666666666668</v>
      </c>
      <c r="R3541" s="6">
        <f t="shared" si="221"/>
        <v>55.230769230769234</v>
      </c>
      <c r="S3541" s="7" t="str">
        <f t="shared" si="222"/>
        <v>theater</v>
      </c>
      <c r="T3541" t="str">
        <f t="shared" si="223"/>
        <v>plays</v>
      </c>
      <c r="U3541">
        <f>YEAR(Table1[[#This Row],[Date Created Conversion]])</f>
        <v>2016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1">
        <f>(((J3542/60)/60)/24)+DATE(1970,1,1)+(-5/24)</f>
        <v>42516.795034722221</v>
      </c>
      <c r="L3542" s="11">
        <f>(((I3542/60)/60)/24)+DATE(1970,1,1)+(-5/24)</f>
        <v>42546.795034722221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0"/>
        <v>1.23</v>
      </c>
      <c r="R3542" s="6">
        <f t="shared" si="221"/>
        <v>46.125</v>
      </c>
      <c r="S3542" s="7" t="str">
        <f t="shared" si="222"/>
        <v>theater</v>
      </c>
      <c r="T3542" t="str">
        <f t="shared" si="223"/>
        <v>plays</v>
      </c>
      <c r="U3542">
        <f>YEAR(Table1[[#This Row],[Date Created Conversion]])</f>
        <v>2016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1">
        <f>(((J3543/60)/60)/24)+DATE(1970,1,1)+(-5/24)</f>
        <v>42222.521701388883</v>
      </c>
      <c r="L3543" s="11">
        <f>(((I3543/60)/60)/24)+DATE(1970,1,1)+(-5/24)</f>
        <v>42247.521701388883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0"/>
        <v>1.05</v>
      </c>
      <c r="R3543" s="6">
        <f t="shared" si="221"/>
        <v>39.375</v>
      </c>
      <c r="S3543" s="7" t="str">
        <f t="shared" si="222"/>
        <v>theater</v>
      </c>
      <c r="T3543" t="str">
        <f t="shared" si="223"/>
        <v>plays</v>
      </c>
      <c r="U3543">
        <f>YEAR(Table1[[#This Row],[Date Created Conversion]])</f>
        <v>2015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1">
        <f>(((J3544/60)/60)/24)+DATE(1970,1,1)+(-5/24)</f>
        <v>41829.391458333332</v>
      </c>
      <c r="L3544" s="11">
        <f>(((I3544/60)/60)/24)+DATE(1970,1,1)+(-5/24)</f>
        <v>41889.391458333332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0"/>
        <v>1.0223636363636364</v>
      </c>
      <c r="R3544" s="6">
        <f t="shared" si="221"/>
        <v>66.152941176470591</v>
      </c>
      <c r="S3544" s="7" t="str">
        <f t="shared" si="222"/>
        <v>theater</v>
      </c>
      <c r="T3544" t="str">
        <f t="shared" si="223"/>
        <v>plays</v>
      </c>
      <c r="U3544">
        <f>YEAR(Table1[[#This Row],[Date Created Conversion]])</f>
        <v>2014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1">
        <f>(((J3545/60)/60)/24)+DATE(1970,1,1)+(-5/24)</f>
        <v>42150.546979166662</v>
      </c>
      <c r="L3545" s="11">
        <f>(((I3545/60)/60)/24)+DATE(1970,1,1)+(-5/24)</f>
        <v>42180.546979166662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0"/>
        <v>1.0466666666666666</v>
      </c>
      <c r="R3545" s="6">
        <f t="shared" si="221"/>
        <v>54.137931034482762</v>
      </c>
      <c r="S3545" s="7" t="str">
        <f t="shared" si="222"/>
        <v>theater</v>
      </c>
      <c r="T3545" t="str">
        <f t="shared" si="223"/>
        <v>plays</v>
      </c>
      <c r="U3545">
        <f>YEAR(Table1[[#This Row],[Date Created Conversion]])</f>
        <v>2015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1">
        <f>(((J3546/60)/60)/24)+DATE(1970,1,1)+(-5/24)</f>
        <v>42040.623344907406</v>
      </c>
      <c r="L3546" s="11">
        <f>(((I3546/60)/60)/24)+DATE(1970,1,1)+(-5/24)</f>
        <v>42070.623344907406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0"/>
        <v>1</v>
      </c>
      <c r="R3546" s="6">
        <f t="shared" si="221"/>
        <v>104.16666666666667</v>
      </c>
      <c r="S3546" s="7" t="str">
        <f t="shared" si="222"/>
        <v>theater</v>
      </c>
      <c r="T3546" t="str">
        <f t="shared" si="223"/>
        <v>plays</v>
      </c>
      <c r="U3546">
        <f>YEAR(Table1[[#This Row],[Date Created Conversion]])</f>
        <v>2015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1">
        <f>(((J3547/60)/60)/24)+DATE(1970,1,1)+(-5/24)</f>
        <v>42075.599062499998</v>
      </c>
      <c r="L3547" s="11">
        <f>(((I3547/60)/60)/24)+DATE(1970,1,1)+(-5/24)</f>
        <v>42105.599062499998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0"/>
        <v>1.004</v>
      </c>
      <c r="R3547" s="6">
        <f t="shared" si="221"/>
        <v>31.375</v>
      </c>
      <c r="S3547" s="7" t="str">
        <f t="shared" si="222"/>
        <v>theater</v>
      </c>
      <c r="T3547" t="str">
        <f t="shared" si="223"/>
        <v>plays</v>
      </c>
      <c r="U3547">
        <f>YEAR(Table1[[#This Row],[Date Created Conversion]])</f>
        <v>2015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1">
        <f>(((J3548/60)/60)/24)+DATE(1970,1,1)+(-5/24)</f>
        <v>42073.452361111107</v>
      </c>
      <c r="L3548" s="11">
        <f>(((I3548/60)/60)/24)+DATE(1970,1,1)+(-5/24)</f>
        <v>42094.957638888889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0"/>
        <v>1.0227272727272727</v>
      </c>
      <c r="R3548" s="6">
        <f t="shared" si="221"/>
        <v>59.210526315789473</v>
      </c>
      <c r="S3548" s="7" t="str">
        <f t="shared" si="222"/>
        <v>theater</v>
      </c>
      <c r="T3548" t="str">
        <f t="shared" si="223"/>
        <v>plays</v>
      </c>
      <c r="U3548">
        <f>YEAR(Table1[[#This Row],[Date Created Conversion]])</f>
        <v>2015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1">
        <f>(((J3549/60)/60)/24)+DATE(1970,1,1)+(-5/24)</f>
        <v>42479.870381944442</v>
      </c>
      <c r="L3549" s="11">
        <f>(((I3549/60)/60)/24)+DATE(1970,1,1)+(-5/24)</f>
        <v>42503.957638888889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0"/>
        <v>1.1440928571428572</v>
      </c>
      <c r="R3549" s="6">
        <f t="shared" si="221"/>
        <v>119.17633928571429</v>
      </c>
      <c r="S3549" s="7" t="str">
        <f t="shared" si="222"/>
        <v>theater</v>
      </c>
      <c r="T3549" t="str">
        <f t="shared" si="223"/>
        <v>plays</v>
      </c>
      <c r="U3549">
        <f>YEAR(Table1[[#This Row],[Date Created Conversion]])</f>
        <v>2016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1">
        <f>(((J3550/60)/60)/24)+DATE(1970,1,1)+(-5/24)</f>
        <v>42411.733958333331</v>
      </c>
      <c r="L3550" s="11">
        <f>(((I3550/60)/60)/24)+DATE(1970,1,1)+(-5/24)</f>
        <v>42433.833333333336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0"/>
        <v>1.019047619047619</v>
      </c>
      <c r="R3550" s="6">
        <f t="shared" si="221"/>
        <v>164.61538461538461</v>
      </c>
      <c r="S3550" s="7" t="str">
        <f t="shared" si="222"/>
        <v>theater</v>
      </c>
      <c r="T3550" t="str">
        <f t="shared" si="223"/>
        <v>plays</v>
      </c>
      <c r="U3550">
        <f>YEAR(Table1[[#This Row],[Date Created Conversion]])</f>
        <v>2016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1">
        <f>(((J3551/60)/60)/24)+DATE(1970,1,1)+(-5/24)</f>
        <v>42223.186030092591</v>
      </c>
      <c r="L3551" s="11">
        <f>(((I3551/60)/60)/24)+DATE(1970,1,1)+(-5/24)</f>
        <v>42251.186030092591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0"/>
        <v>1.02</v>
      </c>
      <c r="R3551" s="6">
        <f t="shared" si="221"/>
        <v>24.285714285714285</v>
      </c>
      <c r="S3551" s="7" t="str">
        <f t="shared" si="222"/>
        <v>theater</v>
      </c>
      <c r="T3551" t="str">
        <f t="shared" si="223"/>
        <v>plays</v>
      </c>
      <c r="U3551">
        <f>YEAR(Table1[[#This Row],[Date Created Conversion]])</f>
        <v>2015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1">
        <f>(((J3552/60)/60)/24)+DATE(1970,1,1)+(-5/24)</f>
        <v>42462.685162037036</v>
      </c>
      <c r="L3552" s="11">
        <f>(((I3552/60)/60)/24)+DATE(1970,1,1)+(-5/24)</f>
        <v>42492.685162037036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0"/>
        <v>1.048</v>
      </c>
      <c r="R3552" s="6">
        <f t="shared" si="221"/>
        <v>40.9375</v>
      </c>
      <c r="S3552" s="7" t="str">
        <f t="shared" si="222"/>
        <v>theater</v>
      </c>
      <c r="T3552" t="str">
        <f t="shared" si="223"/>
        <v>plays</v>
      </c>
      <c r="U3552">
        <f>YEAR(Table1[[#This Row],[Date Created Conversion]])</f>
        <v>2016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1">
        <f>(((J3553/60)/60)/24)+DATE(1970,1,1)+(-5/24)</f>
        <v>41753.307523148142</v>
      </c>
      <c r="L3553" s="11">
        <f>(((I3553/60)/60)/24)+DATE(1970,1,1)+(-5/24)</f>
        <v>41781.713194444441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0"/>
        <v>1.0183333333333333</v>
      </c>
      <c r="R3553" s="6">
        <f t="shared" si="221"/>
        <v>61.1</v>
      </c>
      <c r="S3553" s="7" t="str">
        <f t="shared" si="222"/>
        <v>theater</v>
      </c>
      <c r="T3553" t="str">
        <f t="shared" si="223"/>
        <v>plays</v>
      </c>
      <c r="U3553">
        <f>YEAR(Table1[[#This Row],[Date Created Conversion]])</f>
        <v>2014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1">
        <f>(((J3554/60)/60)/24)+DATE(1970,1,1)+(-5/24)</f>
        <v>41788.378749999996</v>
      </c>
      <c r="L3554" s="11">
        <f>(((I3554/60)/60)/24)+DATE(1970,1,1)+(-5/24)</f>
        <v>41818.378749999996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0"/>
        <v>1</v>
      </c>
      <c r="R3554" s="6">
        <f t="shared" si="221"/>
        <v>38.65</v>
      </c>
      <c r="S3554" s="7" t="str">
        <f t="shared" si="222"/>
        <v>theater</v>
      </c>
      <c r="T3554" t="str">
        <f t="shared" si="223"/>
        <v>plays</v>
      </c>
      <c r="U3554">
        <f>YEAR(Table1[[#This Row],[Date Created Conversion]])</f>
        <v>2014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1">
        <f>(((J3555/60)/60)/24)+DATE(1970,1,1)+(-5/24)</f>
        <v>42195.820370370369</v>
      </c>
      <c r="L3555" s="11">
        <f>(((I3555/60)/60)/24)+DATE(1970,1,1)+(-5/24)</f>
        <v>42227.791666666664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0"/>
        <v>1.0627272727272727</v>
      </c>
      <c r="R3555" s="6">
        <f t="shared" si="221"/>
        <v>56.20192307692308</v>
      </c>
      <c r="S3555" s="7" t="str">
        <f t="shared" si="222"/>
        <v>theater</v>
      </c>
      <c r="T3555" t="str">
        <f t="shared" si="223"/>
        <v>plays</v>
      </c>
      <c r="U3555">
        <f>YEAR(Table1[[#This Row],[Date Created Conversion]])</f>
        <v>2015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1">
        <f>(((J3556/60)/60)/24)+DATE(1970,1,1)+(-5/24)</f>
        <v>42015.842118055552</v>
      </c>
      <c r="L3556" s="11">
        <f>(((I3556/60)/60)/24)+DATE(1970,1,1)+(-5/24)</f>
        <v>42046.499999999993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0"/>
        <v>1.1342219999999998</v>
      </c>
      <c r="R3556" s="6">
        <f t="shared" si="221"/>
        <v>107.00207547169811</v>
      </c>
      <c r="S3556" s="7" t="str">
        <f t="shared" si="222"/>
        <v>theater</v>
      </c>
      <c r="T3556" t="str">
        <f t="shared" si="223"/>
        <v>plays</v>
      </c>
      <c r="U3556">
        <f>YEAR(Table1[[#This Row],[Date Created Conversion]])</f>
        <v>2015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1">
        <f>(((J3557/60)/60)/24)+DATE(1970,1,1)+(-5/24)</f>
        <v>42661.233726851853</v>
      </c>
      <c r="L3557" s="11">
        <f>(((I3557/60)/60)/24)+DATE(1970,1,1)+(-5/24)</f>
        <v>42691.27539351851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0"/>
        <v>1</v>
      </c>
      <c r="R3557" s="6">
        <f t="shared" si="221"/>
        <v>171.42857142857142</v>
      </c>
      <c r="S3557" s="7" t="str">
        <f t="shared" si="222"/>
        <v>theater</v>
      </c>
      <c r="T3557" t="str">
        <f t="shared" si="223"/>
        <v>plays</v>
      </c>
      <c r="U3557">
        <f>YEAR(Table1[[#This Row],[Date Created Conversion]])</f>
        <v>2016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1">
        <f>(((J3558/60)/60)/24)+DATE(1970,1,1)+(-5/24)</f>
        <v>41808.441249999996</v>
      </c>
      <c r="L3558" s="11">
        <f>(((I3558/60)/60)/24)+DATE(1970,1,1)+(-5/24)</f>
        <v>41868.441249999996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0"/>
        <v>1.0045454545454546</v>
      </c>
      <c r="R3558" s="6">
        <f t="shared" si="221"/>
        <v>110.5</v>
      </c>
      <c r="S3558" s="7" t="str">
        <f t="shared" si="222"/>
        <v>theater</v>
      </c>
      <c r="T3558" t="str">
        <f t="shared" si="223"/>
        <v>plays</v>
      </c>
      <c r="U3558">
        <f>YEAR(Table1[[#This Row],[Date Created Conversion]])</f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1">
        <f>(((J3559/60)/60)/24)+DATE(1970,1,1)+(-5/24)</f>
        <v>41730.068414351852</v>
      </c>
      <c r="L3559" s="11">
        <f>(((I3559/60)/60)/24)+DATE(1970,1,1)+(-5/24)</f>
        <v>41764.068414351852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0"/>
        <v>1.0003599999999999</v>
      </c>
      <c r="R3559" s="6">
        <f t="shared" si="221"/>
        <v>179.27598566308242</v>
      </c>
      <c r="S3559" s="7" t="str">
        <f t="shared" si="222"/>
        <v>theater</v>
      </c>
      <c r="T3559" t="str">
        <f t="shared" si="223"/>
        <v>plays</v>
      </c>
      <c r="U3559">
        <f>YEAR(Table1[[#This Row],[Date Created Conversion]])</f>
        <v>2014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1">
        <f>(((J3560/60)/60)/24)+DATE(1970,1,1)+(-5/24)</f>
        <v>42139.608506944445</v>
      </c>
      <c r="L3560" s="11">
        <f>(((I3560/60)/60)/24)+DATE(1970,1,1)+(-5/24)</f>
        <v>42181.666666666664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0"/>
        <v>1.44</v>
      </c>
      <c r="R3560" s="6">
        <f t="shared" si="221"/>
        <v>22.90909090909091</v>
      </c>
      <c r="S3560" s="7" t="str">
        <f t="shared" si="222"/>
        <v>theater</v>
      </c>
      <c r="T3560" t="str">
        <f t="shared" si="223"/>
        <v>plays</v>
      </c>
      <c r="U3560">
        <f>YEAR(Table1[[#This Row],[Date Created Conversion]])</f>
        <v>2015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1">
        <f>(((J3561/60)/60)/24)+DATE(1970,1,1)+(-5/24)</f>
        <v>42193.887824074067</v>
      </c>
      <c r="L3561" s="11">
        <f>(((I3561/60)/60)/24)+DATE(1970,1,1)+(-5/24)</f>
        <v>42216.165277777771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0"/>
        <v>1.0349999999999999</v>
      </c>
      <c r="R3561" s="6">
        <f t="shared" si="221"/>
        <v>43.125</v>
      </c>
      <c r="S3561" s="7" t="str">
        <f t="shared" si="222"/>
        <v>theater</v>
      </c>
      <c r="T3561" t="str">
        <f t="shared" si="223"/>
        <v>plays</v>
      </c>
      <c r="U3561">
        <f>YEAR(Table1[[#This Row],[Date Created Conversion]])</f>
        <v>2015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1">
        <f>(((J3562/60)/60)/24)+DATE(1970,1,1)+(-5/24)</f>
        <v>42115.681319444448</v>
      </c>
      <c r="L3562" s="11">
        <f>(((I3562/60)/60)/24)+DATE(1970,1,1)+(-5/24)</f>
        <v>42150.906249999993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0"/>
        <v>1.0843750000000001</v>
      </c>
      <c r="R3562" s="6">
        <f t="shared" si="221"/>
        <v>46.891891891891895</v>
      </c>
      <c r="S3562" s="7" t="str">
        <f t="shared" si="222"/>
        <v>theater</v>
      </c>
      <c r="T3562" t="str">
        <f t="shared" si="223"/>
        <v>plays</v>
      </c>
      <c r="U3562">
        <f>YEAR(Table1[[#This Row],[Date Created Conversion]])</f>
        <v>2015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1">
        <f>(((J3563/60)/60)/24)+DATE(1970,1,1)+(-5/24)</f>
        <v>42203.471967592595</v>
      </c>
      <c r="L3563" s="11">
        <f>(((I3563/60)/60)/24)+DATE(1970,1,1)+(-5/24)</f>
        <v>42221.566666666658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0"/>
        <v>1.024</v>
      </c>
      <c r="R3563" s="6">
        <f t="shared" si="221"/>
        <v>47.407407407407405</v>
      </c>
      <c r="S3563" s="7" t="str">
        <f t="shared" si="222"/>
        <v>theater</v>
      </c>
      <c r="T3563" t="str">
        <f t="shared" si="223"/>
        <v>plays</v>
      </c>
      <c r="U3563">
        <f>YEAR(Table1[[#This Row],[Date Created Conversion]])</f>
        <v>2015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1">
        <f>(((J3564/60)/60)/24)+DATE(1970,1,1)+(-5/24)</f>
        <v>42433.553553240738</v>
      </c>
      <c r="L3564" s="11">
        <f>(((I3564/60)/60)/24)+DATE(1970,1,1)+(-5/24)</f>
        <v>42442.708333333336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0"/>
        <v>1.4888888888888889</v>
      </c>
      <c r="R3564" s="6">
        <f t="shared" si="221"/>
        <v>15.129032258064516</v>
      </c>
      <c r="S3564" s="7" t="str">
        <f t="shared" si="222"/>
        <v>theater</v>
      </c>
      <c r="T3564" t="str">
        <f t="shared" si="223"/>
        <v>plays</v>
      </c>
      <c r="U3564">
        <f>YEAR(Table1[[#This Row],[Date Created Conversion]])</f>
        <v>2016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1">
        <f>(((J3565/60)/60)/24)+DATE(1970,1,1)+(-5/24)</f>
        <v>42555.46361111111</v>
      </c>
      <c r="L3565" s="11">
        <f>(((I3565/60)/60)/24)+DATE(1970,1,1)+(-5/24)</f>
        <v>42583.583333333336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0"/>
        <v>1.0549000000000002</v>
      </c>
      <c r="R3565" s="6">
        <f t="shared" si="221"/>
        <v>21.098000000000003</v>
      </c>
      <c r="S3565" s="7" t="str">
        <f t="shared" si="222"/>
        <v>theater</v>
      </c>
      <c r="T3565" t="str">
        <f t="shared" si="223"/>
        <v>plays</v>
      </c>
      <c r="U3565">
        <f>YEAR(Table1[[#This Row],[Date Created Conversion]])</f>
        <v>2016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1">
        <f>(((J3566/60)/60)/24)+DATE(1970,1,1)+(-5/24)</f>
        <v>42236.414918981485</v>
      </c>
      <c r="L3566" s="11">
        <f>(((I3566/60)/60)/24)+DATE(1970,1,1)+(-5/24)</f>
        <v>42282.458333333336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0"/>
        <v>1.0049999999999999</v>
      </c>
      <c r="R3566" s="6">
        <f t="shared" si="221"/>
        <v>59.117647058823529</v>
      </c>
      <c r="S3566" s="7" t="str">
        <f t="shared" si="222"/>
        <v>theater</v>
      </c>
      <c r="T3566" t="str">
        <f t="shared" si="223"/>
        <v>plays</v>
      </c>
      <c r="U3566">
        <f>YEAR(Table1[[#This Row],[Date Created Conversion]])</f>
        <v>2015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1">
        <f>(((J3567/60)/60)/24)+DATE(1970,1,1)+(-5/24)</f>
        <v>41974.534814814811</v>
      </c>
      <c r="L3567" s="11">
        <f>(((I3567/60)/60)/24)+DATE(1970,1,1)+(-5/24)</f>
        <v>42004.534814814811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0"/>
        <v>1.3055555555555556</v>
      </c>
      <c r="R3567" s="6">
        <f t="shared" si="221"/>
        <v>97.916666666666671</v>
      </c>
      <c r="S3567" s="7" t="str">
        <f t="shared" si="222"/>
        <v>theater</v>
      </c>
      <c r="T3567" t="str">
        <f t="shared" si="223"/>
        <v>plays</v>
      </c>
      <c r="U3567">
        <f>YEAR(Table1[[#This Row],[Date Created Conversion]])</f>
        <v>2014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1">
        <f>(((J3568/60)/60)/24)+DATE(1970,1,1)+(-5/24)</f>
        <v>41997.299571759257</v>
      </c>
      <c r="L3568" s="11">
        <f>(((I3568/60)/60)/24)+DATE(1970,1,1)+(-5/24)</f>
        <v>42027.299571759257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0"/>
        <v>1.0475000000000001</v>
      </c>
      <c r="R3568" s="6">
        <f t="shared" si="221"/>
        <v>55.131578947368418</v>
      </c>
      <c r="S3568" s="7" t="str">
        <f t="shared" si="222"/>
        <v>theater</v>
      </c>
      <c r="T3568" t="str">
        <f t="shared" si="223"/>
        <v>plays</v>
      </c>
      <c r="U3568">
        <f>YEAR(Table1[[#This Row],[Date Created Conversion]])</f>
        <v>2014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1">
        <f>(((J3569/60)/60)/24)+DATE(1970,1,1)+(-5/24)</f>
        <v>42135.602361111109</v>
      </c>
      <c r="L3569" s="11">
        <f>(((I3569/60)/60)/24)+DATE(1970,1,1)+(-5/24)</f>
        <v>42165.602361111109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0"/>
        <v>1.0880000000000001</v>
      </c>
      <c r="R3569" s="6">
        <f t="shared" si="221"/>
        <v>26.536585365853657</v>
      </c>
      <c r="S3569" s="7" t="str">
        <f t="shared" si="222"/>
        <v>theater</v>
      </c>
      <c r="T3569" t="str">
        <f t="shared" si="223"/>
        <v>plays</v>
      </c>
      <c r="U3569">
        <f>YEAR(Table1[[#This Row],[Date Created Conversion]])</f>
        <v>2015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1">
        <f>(((J3570/60)/60)/24)+DATE(1970,1,1)+(-5/24)</f>
        <v>41869.532337962963</v>
      </c>
      <c r="L3570" s="11">
        <f>(((I3570/60)/60)/24)+DATE(1970,1,1)+(-5/24)</f>
        <v>41899.532337962963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0"/>
        <v>1.1100000000000001</v>
      </c>
      <c r="R3570" s="6">
        <f t="shared" si="221"/>
        <v>58.421052631578945</v>
      </c>
      <c r="S3570" s="7" t="str">
        <f t="shared" si="222"/>
        <v>theater</v>
      </c>
      <c r="T3570" t="str">
        <f t="shared" si="223"/>
        <v>plays</v>
      </c>
      <c r="U3570">
        <f>YEAR(Table1[[#This Row],[Date Created Conversion]])</f>
        <v>2014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1">
        <f>(((J3571/60)/60)/24)+DATE(1970,1,1)+(-5/24)</f>
        <v>41982.480277777773</v>
      </c>
      <c r="L3571" s="11">
        <f>(((I3571/60)/60)/24)+DATE(1970,1,1)+(-5/24)</f>
        <v>42012.480277777773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0"/>
        <v>1.0047999999999999</v>
      </c>
      <c r="R3571" s="6">
        <f t="shared" si="221"/>
        <v>122.53658536585365</v>
      </c>
      <c r="S3571" s="7" t="str">
        <f t="shared" si="222"/>
        <v>theater</v>
      </c>
      <c r="T3571" t="str">
        <f t="shared" si="223"/>
        <v>plays</v>
      </c>
      <c r="U3571">
        <f>YEAR(Table1[[#This Row],[Date Created Conversion]])</f>
        <v>2014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1">
        <f>(((J3572/60)/60)/24)+DATE(1970,1,1)+(-5/24)</f>
        <v>41976.123645833337</v>
      </c>
      <c r="L3572" s="11">
        <f>(((I3572/60)/60)/24)+DATE(1970,1,1)+(-5/24)</f>
        <v>42004.083333333336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0"/>
        <v>1.1435</v>
      </c>
      <c r="R3572" s="6">
        <f t="shared" si="221"/>
        <v>87.961538461538467</v>
      </c>
      <c r="S3572" s="7" t="str">
        <f t="shared" si="222"/>
        <v>theater</v>
      </c>
      <c r="T3572" t="str">
        <f t="shared" si="223"/>
        <v>plays</v>
      </c>
      <c r="U3572">
        <f>YEAR(Table1[[#This Row],[Date Created Conversion]])</f>
        <v>2014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1">
        <f>(((J3573/60)/60)/24)+DATE(1970,1,1)+(-5/24)</f>
        <v>41912.650613425925</v>
      </c>
      <c r="L3573" s="11">
        <f>(((I3573/60)/60)/24)+DATE(1970,1,1)+(-5/24)</f>
        <v>41942.650613425925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0"/>
        <v>1.2206666666666666</v>
      </c>
      <c r="R3573" s="6">
        <f t="shared" si="221"/>
        <v>73.239999999999995</v>
      </c>
      <c r="S3573" s="7" t="str">
        <f t="shared" si="222"/>
        <v>theater</v>
      </c>
      <c r="T3573" t="str">
        <f t="shared" si="223"/>
        <v>plays</v>
      </c>
      <c r="U3573">
        <f>YEAR(Table1[[#This Row],[Date Created Conversion]])</f>
        <v>2014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1">
        <f>(((J3574/60)/60)/24)+DATE(1970,1,1)+(-5/24)</f>
        <v>42146.36206018518</v>
      </c>
      <c r="L3574" s="11">
        <f>(((I3574/60)/60)/24)+DATE(1970,1,1)+(-5/24)</f>
        <v>42176.36206018518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0"/>
        <v>1</v>
      </c>
      <c r="R3574" s="6">
        <f t="shared" si="221"/>
        <v>55.555555555555557</v>
      </c>
      <c r="S3574" s="7" t="str">
        <f t="shared" si="222"/>
        <v>theater</v>
      </c>
      <c r="T3574" t="str">
        <f t="shared" si="223"/>
        <v>plays</v>
      </c>
      <c r="U3574">
        <f>YEAR(Table1[[#This Row],[Date Created Conversion]])</f>
        <v>2015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1">
        <f>(((J3575/60)/60)/24)+DATE(1970,1,1)+(-5/24)</f>
        <v>41921.167199074072</v>
      </c>
      <c r="L3575" s="11">
        <f>(((I3575/60)/60)/24)+DATE(1970,1,1)+(-5/24)</f>
        <v>41951.208865740737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0"/>
        <v>1.028</v>
      </c>
      <c r="R3575" s="6">
        <f t="shared" si="221"/>
        <v>39.53846153846154</v>
      </c>
      <c r="S3575" s="7" t="str">
        <f t="shared" si="222"/>
        <v>theater</v>
      </c>
      <c r="T3575" t="str">
        <f t="shared" si="223"/>
        <v>plays</v>
      </c>
      <c r="U3575">
        <f>YEAR(Table1[[#This Row],[Date Created Conversion]])</f>
        <v>2014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1">
        <f>(((J3576/60)/60)/24)+DATE(1970,1,1)+(-5/24)</f>
        <v>41926.734351851846</v>
      </c>
      <c r="L3576" s="11">
        <f>(((I3576/60)/60)/24)+DATE(1970,1,1)+(-5/24)</f>
        <v>41956.776018518511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0"/>
        <v>1.0612068965517241</v>
      </c>
      <c r="R3576" s="6">
        <f t="shared" si="221"/>
        <v>136.77777777777777</v>
      </c>
      <c r="S3576" s="7" t="str">
        <f t="shared" si="222"/>
        <v>theater</v>
      </c>
      <c r="T3576" t="str">
        <f t="shared" si="223"/>
        <v>plays</v>
      </c>
      <c r="U3576">
        <f>YEAR(Table1[[#This Row],[Date Created Conversion]])</f>
        <v>2014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1">
        <f>(((J3577/60)/60)/24)+DATE(1970,1,1)+(-5/24)</f>
        <v>42561.575543981475</v>
      </c>
      <c r="L3577" s="11">
        <f>(((I3577/60)/60)/24)+DATE(1970,1,1)+(-5/24)</f>
        <v>42592.957638888889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0"/>
        <v>1.0133000000000001</v>
      </c>
      <c r="R3577" s="6">
        <f t="shared" si="221"/>
        <v>99.343137254901961</v>
      </c>
      <c r="S3577" s="7" t="str">
        <f t="shared" si="222"/>
        <v>theater</v>
      </c>
      <c r="T3577" t="str">
        <f t="shared" si="223"/>
        <v>plays</v>
      </c>
      <c r="U3577">
        <f>YEAR(Table1[[#This Row],[Date Created Conversion]])</f>
        <v>2016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1">
        <f>(((J3578/60)/60)/24)+DATE(1970,1,1)+(-5/24)</f>
        <v>42649.340902777774</v>
      </c>
      <c r="L3578" s="11">
        <f>(((I3578/60)/60)/24)+DATE(1970,1,1)+(-5/24)</f>
        <v>42709.382569444446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0"/>
        <v>1</v>
      </c>
      <c r="R3578" s="6">
        <f t="shared" si="221"/>
        <v>20</v>
      </c>
      <c r="S3578" s="7" t="str">
        <f t="shared" si="222"/>
        <v>theater</v>
      </c>
      <c r="T3578" t="str">
        <f t="shared" si="223"/>
        <v>plays</v>
      </c>
      <c r="U3578">
        <f>YEAR(Table1[[#This Row],[Date Created Conversion]])</f>
        <v>2016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1">
        <f>(((J3579/60)/60)/24)+DATE(1970,1,1)+(-5/24)</f>
        <v>42093.578506944446</v>
      </c>
      <c r="L3579" s="11">
        <f>(((I3579/60)/60)/24)+DATE(1970,1,1)+(-5/24)</f>
        <v>42120.061111111114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0"/>
        <v>1.3</v>
      </c>
      <c r="R3579" s="6">
        <f t="shared" si="221"/>
        <v>28.888888888888889</v>
      </c>
      <c r="S3579" s="7" t="str">
        <f t="shared" si="222"/>
        <v>theater</v>
      </c>
      <c r="T3579" t="str">
        <f t="shared" si="223"/>
        <v>plays</v>
      </c>
      <c r="U3579">
        <f>YEAR(Table1[[#This Row],[Date Created Conversion]])</f>
        <v>2015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1">
        <f>(((J3580/60)/60)/24)+DATE(1970,1,1)+(-5/24)</f>
        <v>42460.525196759256</v>
      </c>
      <c r="L3580" s="11">
        <f>(((I3580/60)/60)/24)+DATE(1970,1,1)+(-5/24)</f>
        <v>42490.525196759256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0"/>
        <v>1.0001333333333333</v>
      </c>
      <c r="R3580" s="6">
        <f t="shared" si="221"/>
        <v>40.545945945945945</v>
      </c>
      <c r="S3580" s="7" t="str">
        <f t="shared" si="222"/>
        <v>theater</v>
      </c>
      <c r="T3580" t="str">
        <f t="shared" si="223"/>
        <v>plays</v>
      </c>
      <c r="U3580">
        <f>YEAR(Table1[[#This Row],[Date Created Conversion]])</f>
        <v>2016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1">
        <f>(((J3581/60)/60)/24)+DATE(1970,1,1)+(-5/24)</f>
        <v>42430.553888888891</v>
      </c>
      <c r="L3581" s="11">
        <f>(((I3581/60)/60)/24)+DATE(1970,1,1)+(-5/24)</f>
        <v>42460.51222222222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0"/>
        <v>1</v>
      </c>
      <c r="R3581" s="6">
        <f t="shared" si="221"/>
        <v>35.714285714285715</v>
      </c>
      <c r="S3581" s="7" t="str">
        <f t="shared" si="222"/>
        <v>theater</v>
      </c>
      <c r="T3581" t="str">
        <f t="shared" si="223"/>
        <v>plays</v>
      </c>
      <c r="U3581">
        <f>YEAR(Table1[[#This Row],[Date Created Conversion]])</f>
        <v>2016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1">
        <f>(((J3582/60)/60)/24)+DATE(1970,1,1)+(-5/24)</f>
        <v>42025.967847222222</v>
      </c>
      <c r="L3582" s="11">
        <f>(((I3582/60)/60)/24)+DATE(1970,1,1)+(-5/24)</f>
        <v>42063.999305555553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0"/>
        <v>1.1388888888888888</v>
      </c>
      <c r="R3582" s="6">
        <f t="shared" si="221"/>
        <v>37.962962962962962</v>
      </c>
      <c r="S3582" s="7" t="str">
        <f t="shared" si="222"/>
        <v>theater</v>
      </c>
      <c r="T3582" t="str">
        <f t="shared" si="223"/>
        <v>plays</v>
      </c>
      <c r="U3582">
        <f>YEAR(Table1[[#This Row],[Date Created Conversion]])</f>
        <v>2015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1">
        <f>(((J3583/60)/60)/24)+DATE(1970,1,1)+(-5/24)</f>
        <v>41836.26284722222</v>
      </c>
      <c r="L3583" s="11">
        <f>(((I3583/60)/60)/24)+DATE(1970,1,1)+(-5/24)</f>
        <v>41850.26284722222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0"/>
        <v>1</v>
      </c>
      <c r="R3583" s="6">
        <f t="shared" si="221"/>
        <v>33.333333333333336</v>
      </c>
      <c r="S3583" s="7" t="str">
        <f t="shared" si="222"/>
        <v>theater</v>
      </c>
      <c r="T3583" t="str">
        <f t="shared" si="223"/>
        <v>plays</v>
      </c>
      <c r="U3583">
        <f>YEAR(Table1[[#This Row],[Date Created Conversion]])</f>
        <v>2014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1">
        <f>(((J3584/60)/60)/24)+DATE(1970,1,1)+(-5/24)</f>
        <v>42450.887523148143</v>
      </c>
      <c r="L3584" s="11">
        <f>(((I3584/60)/60)/24)+DATE(1970,1,1)+(-5/24)</f>
        <v>42464.887523148143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0"/>
        <v>2.87</v>
      </c>
      <c r="R3584" s="6">
        <f t="shared" si="221"/>
        <v>58.571428571428569</v>
      </c>
      <c r="S3584" s="7" t="str">
        <f t="shared" si="222"/>
        <v>theater</v>
      </c>
      <c r="T3584" t="str">
        <f t="shared" si="223"/>
        <v>plays</v>
      </c>
      <c r="U3584">
        <f>YEAR(Table1[[#This Row],[Date Created Conversion]])</f>
        <v>2016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1">
        <f>(((J3585/60)/60)/24)+DATE(1970,1,1)+(-5/24)</f>
        <v>42418.217650462961</v>
      </c>
      <c r="L3585" s="11">
        <f>(((I3585/60)/60)/24)+DATE(1970,1,1)+(-5/24)</f>
        <v>42478.175983796296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0"/>
        <v>1.085</v>
      </c>
      <c r="R3585" s="6">
        <f t="shared" si="221"/>
        <v>135.625</v>
      </c>
      <c r="S3585" s="7" t="str">
        <f t="shared" si="222"/>
        <v>theater</v>
      </c>
      <c r="T3585" t="str">
        <f t="shared" si="223"/>
        <v>plays</v>
      </c>
      <c r="U3585">
        <f>YEAR(Table1[[#This Row],[Date Created Conversion]])</f>
        <v>2016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1">
        <f>(((J3586/60)/60)/24)+DATE(1970,1,1)+(-5/24)</f>
        <v>42168.108148148145</v>
      </c>
      <c r="L3586" s="11">
        <f>(((I3586/60)/60)/24)+DATE(1970,1,1)+(-5/24)</f>
        <v>42198.108148148145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220"/>
        <v>1.155</v>
      </c>
      <c r="R3586" s="6">
        <f t="shared" si="221"/>
        <v>30.9375</v>
      </c>
      <c r="S3586" s="7" t="str">
        <f t="shared" si="222"/>
        <v>theater</v>
      </c>
      <c r="T3586" t="str">
        <f t="shared" si="223"/>
        <v>plays</v>
      </c>
      <c r="U3586">
        <f>YEAR(Table1[[#This Row],[Date Created Conversion]])</f>
        <v>2015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1">
        <f>(((J3587/60)/60)/24)+DATE(1970,1,1)+(-5/24)</f>
        <v>41964.507986111108</v>
      </c>
      <c r="L3587" s="11">
        <f>(((I3587/60)/60)/24)+DATE(1970,1,1)+(-5/24)</f>
        <v>41994.507986111108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224">E3587/D3587</f>
        <v>1.1911764705882353</v>
      </c>
      <c r="R3587" s="6">
        <f t="shared" ref="R3587:R3650" si="225">E3587/N3587</f>
        <v>176.08695652173913</v>
      </c>
      <c r="S3587" s="7" t="str">
        <f t="shared" ref="S3587:S3650" si="226">LEFT(P3587, SEARCH("/",P3587,1)-1)</f>
        <v>theater</v>
      </c>
      <c r="T3587" t="str">
        <f t="shared" ref="T3587:T3650" si="227">RIGHT(P3587,LEN(P3587)-SEARCH("/",P3587,1))</f>
        <v>plays</v>
      </c>
      <c r="U3587">
        <f>YEAR(Table1[[#This Row],[Date Created Conversion]])</f>
        <v>2014</v>
      </c>
    </row>
    <row r="3588" spans="1:21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1">
        <f>(((J3588/60)/60)/24)+DATE(1970,1,1)+(-5/24)</f>
        <v>42576.489236111105</v>
      </c>
      <c r="L3588" s="11">
        <f>(((I3588/60)/60)/24)+DATE(1970,1,1)+(-5/24)</f>
        <v>42636.489236111105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4"/>
        <v>1.0942666666666667</v>
      </c>
      <c r="R3588" s="6">
        <f t="shared" si="225"/>
        <v>151.9814814814815</v>
      </c>
      <c r="S3588" s="7" t="str">
        <f t="shared" si="226"/>
        <v>theater</v>
      </c>
      <c r="T3588" t="str">
        <f t="shared" si="227"/>
        <v>plays</v>
      </c>
      <c r="U3588">
        <f>YEAR(Table1[[#This Row],[Date Created Conversion]])</f>
        <v>2016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1">
        <f>(((J3589/60)/60)/24)+DATE(1970,1,1)+(-5/24)</f>
        <v>42503.331643518519</v>
      </c>
      <c r="L3589" s="11">
        <f>(((I3589/60)/60)/24)+DATE(1970,1,1)+(-5/24)</f>
        <v>42548.583333333336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4"/>
        <v>1.266</v>
      </c>
      <c r="R3589" s="6">
        <f t="shared" si="225"/>
        <v>22.607142857142858</v>
      </c>
      <c r="S3589" s="7" t="str">
        <f t="shared" si="226"/>
        <v>theater</v>
      </c>
      <c r="T3589" t="str">
        <f t="shared" si="227"/>
        <v>plays</v>
      </c>
      <c r="U3589">
        <f>YEAR(Table1[[#This Row],[Date Created Conversion]])</f>
        <v>2016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1">
        <f>(((J3590/60)/60)/24)+DATE(1970,1,1)+(-5/24)</f>
        <v>42101.620486111111</v>
      </c>
      <c r="L3590" s="11">
        <f>(((I3590/60)/60)/24)+DATE(1970,1,1)+(-5/24)</f>
        <v>42123.749999999993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4"/>
        <v>1.0049999999999999</v>
      </c>
      <c r="R3590" s="6">
        <f t="shared" si="225"/>
        <v>18.272727272727273</v>
      </c>
      <c r="S3590" s="7" t="str">
        <f t="shared" si="226"/>
        <v>theater</v>
      </c>
      <c r="T3590" t="str">
        <f t="shared" si="227"/>
        <v>plays</v>
      </c>
      <c r="U3590">
        <f>YEAR(Table1[[#This Row],[Date Created Conversion]])</f>
        <v>2015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1">
        <f>(((J3591/60)/60)/24)+DATE(1970,1,1)+(-5/24)</f>
        <v>42125.439201388886</v>
      </c>
      <c r="L3591" s="11">
        <f>(((I3591/60)/60)/24)+DATE(1970,1,1)+(-5/24)</f>
        <v>42150.439201388886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4"/>
        <v>1.2749999999999999</v>
      </c>
      <c r="R3591" s="6">
        <f t="shared" si="225"/>
        <v>82.258064516129039</v>
      </c>
      <c r="S3591" s="7" t="str">
        <f t="shared" si="226"/>
        <v>theater</v>
      </c>
      <c r="T3591" t="str">
        <f t="shared" si="227"/>
        <v>plays</v>
      </c>
      <c r="U3591">
        <f>YEAR(Table1[[#This Row],[Date Created Conversion]])</f>
        <v>2015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1">
        <f>(((J3592/60)/60)/24)+DATE(1970,1,1)+(-5/24)</f>
        <v>41902.125393518516</v>
      </c>
      <c r="L3592" s="11">
        <f>(((I3592/60)/60)/24)+DATE(1970,1,1)+(-5/24)</f>
        <v>41932.125393518516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4"/>
        <v>1.0005999999999999</v>
      </c>
      <c r="R3592" s="6">
        <f t="shared" si="225"/>
        <v>68.534246575342465</v>
      </c>
      <c r="S3592" s="7" t="str">
        <f t="shared" si="226"/>
        <v>theater</v>
      </c>
      <c r="T3592" t="str">
        <f t="shared" si="227"/>
        <v>plays</v>
      </c>
      <c r="U3592">
        <f>YEAR(Table1[[#This Row],[Date Created Conversion]])</f>
        <v>2014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1">
        <f>(((J3593/60)/60)/24)+DATE(1970,1,1)+(-5/24)</f>
        <v>42003.74009259259</v>
      </c>
      <c r="L3593" s="11">
        <f>(((I3593/60)/60)/24)+DATE(1970,1,1)+(-5/24)</f>
        <v>42027.999305555553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4"/>
        <v>1.75</v>
      </c>
      <c r="R3593" s="6">
        <f t="shared" si="225"/>
        <v>68.055555555555557</v>
      </c>
      <c r="S3593" s="7" t="str">
        <f t="shared" si="226"/>
        <v>theater</v>
      </c>
      <c r="T3593" t="str">
        <f t="shared" si="227"/>
        <v>plays</v>
      </c>
      <c r="U3593">
        <f>YEAR(Table1[[#This Row],[Date Created Conversion]])</f>
        <v>2014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1">
        <f>(((J3594/60)/60)/24)+DATE(1970,1,1)+(-5/24)</f>
        <v>41988.621608796289</v>
      </c>
      <c r="L3594" s="11">
        <f>(((I3594/60)/60)/24)+DATE(1970,1,1)+(-5/24)</f>
        <v>42045.999305555553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224"/>
        <v>1.2725</v>
      </c>
      <c r="R3594" s="6">
        <f t="shared" si="225"/>
        <v>72.714285714285708</v>
      </c>
      <c r="S3594" s="7" t="str">
        <f t="shared" si="226"/>
        <v>theater</v>
      </c>
      <c r="T3594" t="str">
        <f t="shared" si="227"/>
        <v>plays</v>
      </c>
      <c r="U3594">
        <f>YEAR(Table1[[#This Row],[Date Created Conversion]])</f>
        <v>2014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1">
        <f>(((J3595/60)/60)/24)+DATE(1970,1,1)+(-5/24)</f>
        <v>41974.690266203703</v>
      </c>
      <c r="L3595" s="11">
        <f>(((I3595/60)/60)/24)+DATE(1970,1,1)+(-5/24)</f>
        <v>42009.643055555549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4"/>
        <v>1.1063333333333334</v>
      </c>
      <c r="R3595" s="6">
        <f t="shared" si="225"/>
        <v>77.186046511627907</v>
      </c>
      <c r="S3595" s="7" t="str">
        <f t="shared" si="226"/>
        <v>theater</v>
      </c>
      <c r="T3595" t="str">
        <f t="shared" si="227"/>
        <v>plays</v>
      </c>
      <c r="U3595">
        <f>YEAR(Table1[[#This Row],[Date Created Conversion]])</f>
        <v>2014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1">
        <f>(((J3596/60)/60)/24)+DATE(1970,1,1)+(-5/24)</f>
        <v>42591.858587962961</v>
      </c>
      <c r="L3596" s="11">
        <f>(((I3596/60)/60)/24)+DATE(1970,1,1)+(-5/24)</f>
        <v>42616.858587962961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4"/>
        <v>1.2593749999999999</v>
      </c>
      <c r="R3596" s="6">
        <f t="shared" si="225"/>
        <v>55.972222222222221</v>
      </c>
      <c r="S3596" s="7" t="str">
        <f t="shared" si="226"/>
        <v>theater</v>
      </c>
      <c r="T3596" t="str">
        <f t="shared" si="227"/>
        <v>plays</v>
      </c>
      <c r="U3596">
        <f>YEAR(Table1[[#This Row],[Date Created Conversion]])</f>
        <v>2016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1">
        <f>(((J3597/60)/60)/24)+DATE(1970,1,1)+(-5/24)</f>
        <v>42049.800034722219</v>
      </c>
      <c r="L3597" s="11">
        <f>(((I3597/60)/60)/24)+DATE(1970,1,1)+(-5/24)</f>
        <v>42076.082638888889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4"/>
        <v>1.1850000000000001</v>
      </c>
      <c r="R3597" s="6">
        <f t="shared" si="225"/>
        <v>49.693548387096776</v>
      </c>
      <c r="S3597" s="7" t="str">
        <f t="shared" si="226"/>
        <v>theater</v>
      </c>
      <c r="T3597" t="str">
        <f t="shared" si="227"/>
        <v>plays</v>
      </c>
      <c r="U3597">
        <f>YEAR(Table1[[#This Row],[Date Created Conversion]])</f>
        <v>2015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1">
        <f>(((J3598/60)/60)/24)+DATE(1970,1,1)+(-5/24)</f>
        <v>41856.506736111107</v>
      </c>
      <c r="L3598" s="11">
        <f>(((I3598/60)/60)/24)+DATE(1970,1,1)+(-5/24)</f>
        <v>41877.506736111107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4"/>
        <v>1.0772727272727274</v>
      </c>
      <c r="R3598" s="6">
        <f t="shared" si="225"/>
        <v>79</v>
      </c>
      <c r="S3598" s="7" t="str">
        <f t="shared" si="226"/>
        <v>theater</v>
      </c>
      <c r="T3598" t="str">
        <f t="shared" si="227"/>
        <v>plays</v>
      </c>
      <c r="U3598">
        <f>YEAR(Table1[[#This Row],[Date Created Conversion]])</f>
        <v>2014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1">
        <f>(((J3599/60)/60)/24)+DATE(1970,1,1)+(-5/24)</f>
        <v>42417.377199074072</v>
      </c>
      <c r="L3599" s="11">
        <f>(((I3599/60)/60)/24)+DATE(1970,1,1)+(-5/24)</f>
        <v>42432.040972222218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4"/>
        <v>1.026</v>
      </c>
      <c r="R3599" s="6">
        <f t="shared" si="225"/>
        <v>77.727272727272734</v>
      </c>
      <c r="S3599" s="7" t="str">
        <f t="shared" si="226"/>
        <v>theater</v>
      </c>
      <c r="T3599" t="str">
        <f t="shared" si="227"/>
        <v>plays</v>
      </c>
      <c r="U3599">
        <f>YEAR(Table1[[#This Row],[Date Created Conversion]])</f>
        <v>2016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1">
        <f>(((J3600/60)/60)/24)+DATE(1970,1,1)+(-5/24)</f>
        <v>41866.590532407405</v>
      </c>
      <c r="L3600" s="11">
        <f>(((I3600/60)/60)/24)+DATE(1970,1,1)+(-5/24)</f>
        <v>41884.999305555553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4"/>
        <v>1.101</v>
      </c>
      <c r="R3600" s="6">
        <f t="shared" si="225"/>
        <v>40.777777777777779</v>
      </c>
      <c r="S3600" s="7" t="str">
        <f t="shared" si="226"/>
        <v>theater</v>
      </c>
      <c r="T3600" t="str">
        <f t="shared" si="227"/>
        <v>plays</v>
      </c>
      <c r="U3600">
        <f>YEAR(Table1[[#This Row],[Date Created Conversion]])</f>
        <v>2014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1">
        <f>(((J3601/60)/60)/24)+DATE(1970,1,1)+(-5/24)</f>
        <v>42220.586539351854</v>
      </c>
      <c r="L3601" s="11">
        <f>(((I3601/60)/60)/24)+DATE(1970,1,1)+(-5/24)</f>
        <v>42245.791666666664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4"/>
        <v>2.02</v>
      </c>
      <c r="R3601" s="6">
        <f t="shared" si="225"/>
        <v>59.411764705882355</v>
      </c>
      <c r="S3601" s="7" t="str">
        <f t="shared" si="226"/>
        <v>theater</v>
      </c>
      <c r="T3601" t="str">
        <f t="shared" si="227"/>
        <v>plays</v>
      </c>
      <c r="U3601">
        <f>YEAR(Table1[[#This Row],[Date Created Conversion]])</f>
        <v>2015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1">
        <f>(((J3602/60)/60)/24)+DATE(1970,1,1)+(-5/24)</f>
        <v>42628.640787037039</v>
      </c>
      <c r="L3602" s="11">
        <f>(((I3602/60)/60)/24)+DATE(1970,1,1)+(-5/24)</f>
        <v>42656.640787037039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4"/>
        <v>1.3</v>
      </c>
      <c r="R3602" s="6">
        <f t="shared" si="225"/>
        <v>3.25</v>
      </c>
      <c r="S3602" s="7" t="str">
        <f t="shared" si="226"/>
        <v>theater</v>
      </c>
      <c r="T3602" t="str">
        <f t="shared" si="227"/>
        <v>plays</v>
      </c>
      <c r="U3602">
        <f>YEAR(Table1[[#This Row],[Date Created Conversion]])</f>
        <v>2016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1">
        <f>(((J3603/60)/60)/24)+DATE(1970,1,1)+(-5/24)</f>
        <v>41990.790300925924</v>
      </c>
      <c r="L3603" s="11">
        <f>(((I3603/60)/60)/24)+DATE(1970,1,1)+(-5/24)</f>
        <v>42020.790300925924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4"/>
        <v>1.0435000000000001</v>
      </c>
      <c r="R3603" s="6">
        <f t="shared" si="225"/>
        <v>39.377358490566039</v>
      </c>
      <c r="S3603" s="7" t="str">
        <f t="shared" si="226"/>
        <v>theater</v>
      </c>
      <c r="T3603" t="str">
        <f t="shared" si="227"/>
        <v>plays</v>
      </c>
      <c r="U3603">
        <f>YEAR(Table1[[#This Row],[Date Created Conversion]])</f>
        <v>2014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1">
        <f>(((J3604/60)/60)/24)+DATE(1970,1,1)+(-5/24)</f>
        <v>42447.68609953703</v>
      </c>
      <c r="L3604" s="11">
        <f>(((I3604/60)/60)/24)+DATE(1970,1,1)+(-5/24)</f>
        <v>42507.68609953703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4"/>
        <v>1.0004999999999999</v>
      </c>
      <c r="R3604" s="6">
        <f t="shared" si="225"/>
        <v>81.673469387755105</v>
      </c>
      <c r="S3604" s="7" t="str">
        <f t="shared" si="226"/>
        <v>theater</v>
      </c>
      <c r="T3604" t="str">
        <f t="shared" si="227"/>
        <v>plays</v>
      </c>
      <c r="U3604">
        <f>YEAR(Table1[[#This Row],[Date Created Conversion]])</f>
        <v>2016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1">
        <f>(((J3605/60)/60)/24)+DATE(1970,1,1)+(-5/24)</f>
        <v>42283.656018518515</v>
      </c>
      <c r="L3605" s="11">
        <f>(((I3605/60)/60)/24)+DATE(1970,1,1)+(-5/24)</f>
        <v>42313.697685185187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4"/>
        <v>1.7066666666666668</v>
      </c>
      <c r="R3605" s="6">
        <f t="shared" si="225"/>
        <v>44.912280701754383</v>
      </c>
      <c r="S3605" s="7" t="str">
        <f t="shared" si="226"/>
        <v>theater</v>
      </c>
      <c r="T3605" t="str">
        <f t="shared" si="227"/>
        <v>plays</v>
      </c>
      <c r="U3605">
        <f>YEAR(Table1[[#This Row],[Date Created Conversion]])</f>
        <v>2015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1">
        <f>(((J3606/60)/60)/24)+DATE(1970,1,1)+(-5/24)</f>
        <v>42482.80736111111</v>
      </c>
      <c r="L3606" s="11">
        <f>(((I3606/60)/60)/24)+DATE(1970,1,1)+(-5/24)</f>
        <v>42489.082638888889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4"/>
        <v>1.1283333333333334</v>
      </c>
      <c r="R3606" s="6">
        <f t="shared" si="225"/>
        <v>49.05797101449275</v>
      </c>
      <c r="S3606" s="7" t="str">
        <f t="shared" si="226"/>
        <v>theater</v>
      </c>
      <c r="T3606" t="str">
        <f t="shared" si="227"/>
        <v>plays</v>
      </c>
      <c r="U3606">
        <f>YEAR(Table1[[#This Row],[Date Created Conversion]])</f>
        <v>2016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1">
        <f>(((J3607/60)/60)/24)+DATE(1970,1,1)+(-5/24)</f>
        <v>42383.584791666661</v>
      </c>
      <c r="L3607" s="11">
        <f>(((I3607/60)/60)/24)+DATE(1970,1,1)+(-5/24)</f>
        <v>42413.584791666661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4"/>
        <v>1.84</v>
      </c>
      <c r="R3607" s="6">
        <f t="shared" si="225"/>
        <v>30.666666666666668</v>
      </c>
      <c r="S3607" s="7" t="str">
        <f t="shared" si="226"/>
        <v>theater</v>
      </c>
      <c r="T3607" t="str">
        <f t="shared" si="227"/>
        <v>plays</v>
      </c>
      <c r="U3607">
        <f>YEAR(Table1[[#This Row],[Date Created Conversion]])</f>
        <v>2016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1">
        <f>(((J3608/60)/60)/24)+DATE(1970,1,1)+(-5/24)</f>
        <v>42566.396493055552</v>
      </c>
      <c r="L3608" s="11">
        <f>(((I3608/60)/60)/24)+DATE(1970,1,1)+(-5/24)</f>
        <v>42596.396493055552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4"/>
        <v>1.3026666666666666</v>
      </c>
      <c r="R3608" s="6">
        <f t="shared" si="225"/>
        <v>61.0625</v>
      </c>
      <c r="S3608" s="7" t="str">
        <f t="shared" si="226"/>
        <v>theater</v>
      </c>
      <c r="T3608" t="str">
        <f t="shared" si="227"/>
        <v>plays</v>
      </c>
      <c r="U3608">
        <f>YEAR(Table1[[#This Row],[Date Created Conversion]])</f>
        <v>2016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1">
        <f>(((J3609/60)/60)/24)+DATE(1970,1,1)+(-5/24)</f>
        <v>42338.755578703705</v>
      </c>
      <c r="L3609" s="11">
        <f>(((I3609/60)/60)/24)+DATE(1970,1,1)+(-5/24)</f>
        <v>42352.791666666664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4"/>
        <v>1.0545454545454545</v>
      </c>
      <c r="R3609" s="6">
        <f t="shared" si="225"/>
        <v>29</v>
      </c>
      <c r="S3609" s="7" t="str">
        <f t="shared" si="226"/>
        <v>theater</v>
      </c>
      <c r="T3609" t="str">
        <f t="shared" si="227"/>
        <v>plays</v>
      </c>
      <c r="U3609">
        <f>YEAR(Table1[[#This Row],[Date Created Conversion]])</f>
        <v>2015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1">
        <f>(((J3610/60)/60)/24)+DATE(1970,1,1)+(-5/24)</f>
        <v>42506.50104166667</v>
      </c>
      <c r="L3610" s="11">
        <f>(((I3610/60)/60)/24)+DATE(1970,1,1)+(-5/24)</f>
        <v>42538.374999999993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4"/>
        <v>1</v>
      </c>
      <c r="R3610" s="6">
        <f t="shared" si="225"/>
        <v>29.62962962962963</v>
      </c>
      <c r="S3610" s="7" t="str">
        <f t="shared" si="226"/>
        <v>theater</v>
      </c>
      <c r="T3610" t="str">
        <f t="shared" si="227"/>
        <v>plays</v>
      </c>
      <c r="U3610">
        <f>YEAR(Table1[[#This Row],[Date Created Conversion]])</f>
        <v>2016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1">
        <f>(((J3611/60)/60)/24)+DATE(1970,1,1)+(-5/24)</f>
        <v>42429.783391203695</v>
      </c>
      <c r="L3611" s="11">
        <f>(((I3611/60)/60)/24)+DATE(1970,1,1)+(-5/24)</f>
        <v>42459.741724537038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4"/>
        <v>1.5331632653061225</v>
      </c>
      <c r="R3611" s="6">
        <f t="shared" si="225"/>
        <v>143.0952380952381</v>
      </c>
      <c r="S3611" s="7" t="str">
        <f t="shared" si="226"/>
        <v>theater</v>
      </c>
      <c r="T3611" t="str">
        <f t="shared" si="227"/>
        <v>plays</v>
      </c>
      <c r="U3611">
        <f>YEAR(Table1[[#This Row],[Date Created Conversion]])</f>
        <v>2016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1">
        <f>(((J3612/60)/60)/24)+DATE(1970,1,1)+(-5/24)</f>
        <v>42203.22379629629</v>
      </c>
      <c r="L3612" s="11">
        <f>(((I3612/60)/60)/24)+DATE(1970,1,1)+(-5/24)</f>
        <v>42233.22379629629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4"/>
        <v>1.623</v>
      </c>
      <c r="R3612" s="6">
        <f t="shared" si="225"/>
        <v>52.354838709677416</v>
      </c>
      <c r="S3612" s="7" t="str">
        <f t="shared" si="226"/>
        <v>theater</v>
      </c>
      <c r="T3612" t="str">
        <f t="shared" si="227"/>
        <v>plays</v>
      </c>
      <c r="U3612">
        <f>YEAR(Table1[[#This Row],[Date Created Conversion]])</f>
        <v>2015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1">
        <f>(((J3613/60)/60)/24)+DATE(1970,1,1)+(-5/24)</f>
        <v>42072.162048611113</v>
      </c>
      <c r="L3613" s="11">
        <f>(((I3613/60)/60)/24)+DATE(1970,1,1)+(-5/24)</f>
        <v>42102.162048611113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4"/>
        <v>1.36</v>
      </c>
      <c r="R3613" s="6">
        <f t="shared" si="225"/>
        <v>66.666666666666671</v>
      </c>
      <c r="S3613" s="7" t="str">
        <f t="shared" si="226"/>
        <v>theater</v>
      </c>
      <c r="T3613" t="str">
        <f t="shared" si="227"/>
        <v>plays</v>
      </c>
      <c r="U3613">
        <f>YEAR(Table1[[#This Row],[Date Created Conversion]])</f>
        <v>2015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1">
        <f>(((J3614/60)/60)/24)+DATE(1970,1,1)+(-5/24)</f>
        <v>41789.518645833334</v>
      </c>
      <c r="L3614" s="11">
        <f>(((I3614/60)/60)/24)+DATE(1970,1,1)+(-5/24)</f>
        <v>41799.518645833334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4"/>
        <v>1.444</v>
      </c>
      <c r="R3614" s="6">
        <f t="shared" si="225"/>
        <v>126.66666666666667</v>
      </c>
      <c r="S3614" s="7" t="str">
        <f t="shared" si="226"/>
        <v>theater</v>
      </c>
      <c r="T3614" t="str">
        <f t="shared" si="227"/>
        <v>plays</v>
      </c>
      <c r="U3614">
        <f>YEAR(Table1[[#This Row],[Date Created Conversion]])</f>
        <v>2014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1">
        <f>(((J3615/60)/60)/24)+DATE(1970,1,1)+(-5/24)</f>
        <v>41788.381643518514</v>
      </c>
      <c r="L3615" s="11">
        <f>(((I3615/60)/60)/24)+DATE(1970,1,1)+(-5/24)</f>
        <v>41818.381643518514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4"/>
        <v>1</v>
      </c>
      <c r="R3615" s="6">
        <f t="shared" si="225"/>
        <v>62.5</v>
      </c>
      <c r="S3615" s="7" t="str">
        <f t="shared" si="226"/>
        <v>theater</v>
      </c>
      <c r="T3615" t="str">
        <f t="shared" si="227"/>
        <v>plays</v>
      </c>
      <c r="U3615">
        <f>YEAR(Table1[[#This Row],[Date Created Conversion]])</f>
        <v>2014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1">
        <f>(((J3616/60)/60)/24)+DATE(1970,1,1)+(-5/24)</f>
        <v>42143.833518518521</v>
      </c>
      <c r="L3616" s="11">
        <f>(((I3616/60)/60)/24)+DATE(1970,1,1)+(-5/24)</f>
        <v>42173.833518518521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4"/>
        <v>1.008</v>
      </c>
      <c r="R3616" s="6">
        <f t="shared" si="225"/>
        <v>35.492957746478872</v>
      </c>
      <c r="S3616" s="7" t="str">
        <f t="shared" si="226"/>
        <v>theater</v>
      </c>
      <c r="T3616" t="str">
        <f t="shared" si="227"/>
        <v>plays</v>
      </c>
      <c r="U3616">
        <f>YEAR(Table1[[#This Row],[Date Created Conversion]])</f>
        <v>2015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1">
        <f>(((J3617/60)/60)/24)+DATE(1970,1,1)+(-5/24)</f>
        <v>42318.385370370372</v>
      </c>
      <c r="L3617" s="11">
        <f>(((I3617/60)/60)/24)+DATE(1970,1,1)+(-5/24)</f>
        <v>42348.385370370372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4"/>
        <v>1.0680000000000001</v>
      </c>
      <c r="R3617" s="6">
        <f t="shared" si="225"/>
        <v>37.083333333333336</v>
      </c>
      <c r="S3617" s="7" t="str">
        <f t="shared" si="226"/>
        <v>theater</v>
      </c>
      <c r="T3617" t="str">
        <f t="shared" si="227"/>
        <v>plays</v>
      </c>
      <c r="U3617">
        <f>YEAR(Table1[[#This Row],[Date Created Conversion]])</f>
        <v>2015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1">
        <f>(((J3618/60)/60)/24)+DATE(1970,1,1)+(-5/24)</f>
        <v>42052.741481481477</v>
      </c>
      <c r="L3618" s="11">
        <f>(((I3618/60)/60)/24)+DATE(1970,1,1)+(-5/24)</f>
        <v>42082.699814814812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4"/>
        <v>1.248</v>
      </c>
      <c r="R3618" s="6">
        <f t="shared" si="225"/>
        <v>69.333333333333329</v>
      </c>
      <c r="S3618" s="7" t="str">
        <f t="shared" si="226"/>
        <v>theater</v>
      </c>
      <c r="T3618" t="str">
        <f t="shared" si="227"/>
        <v>plays</v>
      </c>
      <c r="U3618">
        <f>YEAR(Table1[[#This Row],[Date Created Conversion]])</f>
        <v>2015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1">
        <f>(((J3619/60)/60)/24)+DATE(1970,1,1)+(-5/24)</f>
        <v>42779.401956018519</v>
      </c>
      <c r="L3619" s="11">
        <f>(((I3619/60)/60)/24)+DATE(1970,1,1)+(-5/24)</f>
        <v>42793.791666666664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4"/>
        <v>1.1891891891891893</v>
      </c>
      <c r="R3619" s="6">
        <f t="shared" si="225"/>
        <v>17.254901960784313</v>
      </c>
      <c r="S3619" s="7" t="str">
        <f t="shared" si="226"/>
        <v>theater</v>
      </c>
      <c r="T3619" t="str">
        <f t="shared" si="227"/>
        <v>plays</v>
      </c>
      <c r="U3619">
        <f>YEAR(Table1[[#This Row],[Date Created Conversion]])</f>
        <v>2017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1">
        <f>(((J3620/60)/60)/24)+DATE(1970,1,1)+(-5/24)</f>
        <v>42128.419560185182</v>
      </c>
      <c r="L3620" s="11">
        <f>(((I3620/60)/60)/24)+DATE(1970,1,1)+(-5/24)</f>
        <v>42158.419560185182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4"/>
        <v>1.01</v>
      </c>
      <c r="R3620" s="6">
        <f t="shared" si="225"/>
        <v>36.071428571428569</v>
      </c>
      <c r="S3620" s="7" t="str">
        <f t="shared" si="226"/>
        <v>theater</v>
      </c>
      <c r="T3620" t="str">
        <f t="shared" si="227"/>
        <v>plays</v>
      </c>
      <c r="U3620">
        <f>YEAR(Table1[[#This Row],[Date Created Conversion]])</f>
        <v>2015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1">
        <f>(((J3621/60)/60)/24)+DATE(1970,1,1)+(-5/24)</f>
        <v>42660.92391203704</v>
      </c>
      <c r="L3621" s="11">
        <f>(((I3621/60)/60)/24)+DATE(1970,1,1)+(-5/24)</f>
        <v>42693.708333333336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4"/>
        <v>1.1299999999999999</v>
      </c>
      <c r="R3621" s="6">
        <f t="shared" si="225"/>
        <v>66.470588235294116</v>
      </c>
      <c r="S3621" s="7" t="str">
        <f t="shared" si="226"/>
        <v>theater</v>
      </c>
      <c r="T3621" t="str">
        <f t="shared" si="227"/>
        <v>plays</v>
      </c>
      <c r="U3621">
        <f>YEAR(Table1[[#This Row],[Date Created Conversion]])</f>
        <v>2016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1">
        <f>(((J3622/60)/60)/24)+DATE(1970,1,1)+(-5/24)</f>
        <v>42037.72987268518</v>
      </c>
      <c r="L3622" s="11">
        <f>(((I3622/60)/60)/24)+DATE(1970,1,1)+(-5/24)</f>
        <v>42067.958333333336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4"/>
        <v>1.0519047619047619</v>
      </c>
      <c r="R3622" s="6">
        <f t="shared" si="225"/>
        <v>56.065989847715734</v>
      </c>
      <c r="S3622" s="7" t="str">
        <f t="shared" si="226"/>
        <v>theater</v>
      </c>
      <c r="T3622" t="str">
        <f t="shared" si="227"/>
        <v>plays</v>
      </c>
      <c r="U3622">
        <f>YEAR(Table1[[#This Row],[Date Created Conversion]])</f>
        <v>2015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1">
        <f>(((J3623/60)/60)/24)+DATE(1970,1,1)+(-5/24)</f>
        <v>42619.727361111109</v>
      </c>
      <c r="L3623" s="11">
        <f>(((I3623/60)/60)/24)+DATE(1970,1,1)+(-5/24)</f>
        <v>42643.666666666664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4"/>
        <v>1.0973333333333333</v>
      </c>
      <c r="R3623" s="6">
        <f t="shared" si="225"/>
        <v>47.028571428571432</v>
      </c>
      <c r="S3623" s="7" t="str">
        <f t="shared" si="226"/>
        <v>theater</v>
      </c>
      <c r="T3623" t="str">
        <f t="shared" si="227"/>
        <v>plays</v>
      </c>
      <c r="U3623">
        <f>YEAR(Table1[[#This Row],[Date Created Conversion]])</f>
        <v>2016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1">
        <f>(((J3624/60)/60)/24)+DATE(1970,1,1)+(-5/24)</f>
        <v>41877.013553240737</v>
      </c>
      <c r="L3624" s="11">
        <f>(((I3624/60)/60)/24)+DATE(1970,1,1)+(-5/24)</f>
        <v>41909.932638888888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4"/>
        <v>1.00099</v>
      </c>
      <c r="R3624" s="6">
        <f t="shared" si="225"/>
        <v>47.666190476190479</v>
      </c>
      <c r="S3624" s="7" t="str">
        <f t="shared" si="226"/>
        <v>theater</v>
      </c>
      <c r="T3624" t="str">
        <f t="shared" si="227"/>
        <v>plays</v>
      </c>
      <c r="U3624">
        <f>YEAR(Table1[[#This Row],[Date Created Conversion]])</f>
        <v>2014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1">
        <f>(((J3625/60)/60)/24)+DATE(1970,1,1)+(-5/24)</f>
        <v>41828.528587962959</v>
      </c>
      <c r="L3625" s="11">
        <f>(((I3625/60)/60)/24)+DATE(1970,1,1)+(-5/24)</f>
        <v>41846.083333333328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4"/>
        <v>1.2</v>
      </c>
      <c r="R3625" s="6">
        <f t="shared" si="225"/>
        <v>88.235294117647058</v>
      </c>
      <c r="S3625" s="7" t="str">
        <f t="shared" si="226"/>
        <v>theater</v>
      </c>
      <c r="T3625" t="str">
        <f t="shared" si="227"/>
        <v>plays</v>
      </c>
      <c r="U3625">
        <f>YEAR(Table1[[#This Row],[Date Created Conversion]])</f>
        <v>2014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1">
        <f>(((J3626/60)/60)/24)+DATE(1970,1,1)+(-5/24)</f>
        <v>42545.565856481473</v>
      </c>
      <c r="L3626" s="11">
        <f>(((I3626/60)/60)/24)+DATE(1970,1,1)+(-5/24)</f>
        <v>42605.565856481473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4"/>
        <v>1.0493333333333332</v>
      </c>
      <c r="R3626" s="6">
        <f t="shared" si="225"/>
        <v>80.717948717948715</v>
      </c>
      <c r="S3626" s="7" t="str">
        <f t="shared" si="226"/>
        <v>theater</v>
      </c>
      <c r="T3626" t="str">
        <f t="shared" si="227"/>
        <v>plays</v>
      </c>
      <c r="U3626">
        <f>YEAR(Table1[[#This Row],[Date Created Conversion]])</f>
        <v>2016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1">
        <f>(((J3627/60)/60)/24)+DATE(1970,1,1)+(-5/24)</f>
        <v>42157.444178240738</v>
      </c>
      <c r="L3627" s="11">
        <f>(((I3627/60)/60)/24)+DATE(1970,1,1)+(-5/24)</f>
        <v>42187.444178240738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4"/>
        <v>1.0266666666666666</v>
      </c>
      <c r="R3627" s="6">
        <f t="shared" si="225"/>
        <v>39.487179487179489</v>
      </c>
      <c r="S3627" s="7" t="str">
        <f t="shared" si="226"/>
        <v>theater</v>
      </c>
      <c r="T3627" t="str">
        <f t="shared" si="227"/>
        <v>plays</v>
      </c>
      <c r="U3627">
        <f>YEAR(Table1[[#This Row],[Date Created Conversion]])</f>
        <v>2015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1">
        <f>(((J3628/60)/60)/24)+DATE(1970,1,1)+(-5/24)</f>
        <v>41846.458993055552</v>
      </c>
      <c r="L3628" s="11">
        <f>(((I3628/60)/60)/24)+DATE(1970,1,1)+(-5/24)</f>
        <v>41867.458993055552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4"/>
        <v>1.0182500000000001</v>
      </c>
      <c r="R3628" s="6">
        <f t="shared" si="225"/>
        <v>84.854166666666671</v>
      </c>
      <c r="S3628" s="7" t="str">
        <f t="shared" si="226"/>
        <v>theater</v>
      </c>
      <c r="T3628" t="str">
        <f t="shared" si="227"/>
        <v>plays</v>
      </c>
      <c r="U3628">
        <f>YEAR(Table1[[#This Row],[Date Created Conversion]])</f>
        <v>2014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1">
        <f>(((J3629/60)/60)/24)+DATE(1970,1,1)+(-5/24)</f>
        <v>42460.533414351848</v>
      </c>
      <c r="L3629" s="11">
        <f>(((I3629/60)/60)/24)+DATE(1970,1,1)+(-5/24)</f>
        <v>42510.957638888889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4"/>
        <v>1</v>
      </c>
      <c r="R3629" s="6">
        <f t="shared" si="225"/>
        <v>68.965517241379317</v>
      </c>
      <c r="S3629" s="7" t="str">
        <f t="shared" si="226"/>
        <v>theater</v>
      </c>
      <c r="T3629" t="str">
        <f t="shared" si="227"/>
        <v>plays</v>
      </c>
      <c r="U3629">
        <f>YEAR(Table1[[#This Row],[Date Created Conversion]])</f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1">
        <f>(((J3630/60)/60)/24)+DATE(1970,1,1)+(-5/24)</f>
        <v>42291.6249537037</v>
      </c>
      <c r="L3630" s="11">
        <f>(((I3630/60)/60)/24)+DATE(1970,1,1)+(-5/24)</f>
        <v>42351.666620370372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4"/>
        <v>0</v>
      </c>
      <c r="R3630" s="6" t="e">
        <f t="shared" si="225"/>
        <v>#DIV/0!</v>
      </c>
      <c r="S3630" s="7" t="str">
        <f t="shared" si="226"/>
        <v>theater</v>
      </c>
      <c r="T3630" t="str">
        <f t="shared" si="227"/>
        <v>musical</v>
      </c>
      <c r="U3630">
        <f>YEAR(Table1[[#This Row],[Date Created Conversion]])</f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1">
        <f>(((J3631/60)/60)/24)+DATE(1970,1,1)+(-5/24)</f>
        <v>42436.886157407404</v>
      </c>
      <c r="L3631" s="11">
        <f>(((I3631/60)/60)/24)+DATE(1970,1,1)+(-5/24)</f>
        <v>42495.499999999993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4"/>
        <v>1.9999999999999999E-6</v>
      </c>
      <c r="R3631" s="6">
        <f t="shared" si="225"/>
        <v>1</v>
      </c>
      <c r="S3631" s="7" t="str">
        <f t="shared" si="226"/>
        <v>theater</v>
      </c>
      <c r="T3631" t="str">
        <f t="shared" si="227"/>
        <v>musical</v>
      </c>
      <c r="U3631">
        <f>YEAR(Table1[[#This Row],[Date Created Conversion]])</f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1">
        <f>(((J3632/60)/60)/24)+DATE(1970,1,1)+(-5/24)</f>
        <v>41942.638773148145</v>
      </c>
      <c r="L3632" s="11">
        <f>(((I3632/60)/60)/24)+DATE(1970,1,1)+(-5/24)</f>
        <v>41972.680439814816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4"/>
        <v>3.3333333333333332E-4</v>
      </c>
      <c r="R3632" s="6">
        <f t="shared" si="225"/>
        <v>1</v>
      </c>
      <c r="S3632" s="7" t="str">
        <f t="shared" si="226"/>
        <v>theater</v>
      </c>
      <c r="T3632" t="str">
        <f t="shared" si="227"/>
        <v>musical</v>
      </c>
      <c r="U3632">
        <f>YEAR(Table1[[#This Row],[Date Created Conversion]])</f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1">
        <f>(((J3633/60)/60)/24)+DATE(1970,1,1)+(-5/24)</f>
        <v>41880.54510416666</v>
      </c>
      <c r="L3633" s="11">
        <f>(((I3633/60)/60)/24)+DATE(1970,1,1)+(-5/24)</f>
        <v>41904.957638888889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4"/>
        <v>0.51023391812865493</v>
      </c>
      <c r="R3633" s="6">
        <f t="shared" si="225"/>
        <v>147.88135593220338</v>
      </c>
      <c r="S3633" s="7" t="str">
        <f t="shared" si="226"/>
        <v>theater</v>
      </c>
      <c r="T3633" t="str">
        <f t="shared" si="227"/>
        <v>musical</v>
      </c>
      <c r="U3633">
        <f>YEAR(Table1[[#This Row],[Date Created Conversion]])</f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1">
        <f>(((J3634/60)/60)/24)+DATE(1970,1,1)+(-5/24)</f>
        <v>41946.728576388887</v>
      </c>
      <c r="L3634" s="11">
        <f>(((I3634/60)/60)/24)+DATE(1970,1,1)+(-5/24)</f>
        <v>41966.728576388887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4"/>
        <v>0.2</v>
      </c>
      <c r="R3634" s="6">
        <f t="shared" si="225"/>
        <v>100</v>
      </c>
      <c r="S3634" s="7" t="str">
        <f t="shared" si="226"/>
        <v>theater</v>
      </c>
      <c r="T3634" t="str">
        <f t="shared" si="227"/>
        <v>musical</v>
      </c>
      <c r="U3634">
        <f>YEAR(Table1[[#This Row],[Date Created Conversion]])</f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1">
        <f>(((J3635/60)/60)/24)+DATE(1970,1,1)+(-5/24)</f>
        <v>42649.415127314809</v>
      </c>
      <c r="L3635" s="11">
        <f>(((I3635/60)/60)/24)+DATE(1970,1,1)+(-5/24)</f>
        <v>42692.833333333336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4"/>
        <v>0.35239999999999999</v>
      </c>
      <c r="R3635" s="6">
        <f t="shared" si="225"/>
        <v>56.838709677419352</v>
      </c>
      <c r="S3635" s="7" t="str">
        <f t="shared" si="226"/>
        <v>theater</v>
      </c>
      <c r="T3635" t="str">
        <f t="shared" si="227"/>
        <v>musical</v>
      </c>
      <c r="U3635">
        <f>YEAR(Table1[[#This Row],[Date Created Conversion]])</f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1">
        <f>(((J3636/60)/60)/24)+DATE(1970,1,1)+(-5/24)</f>
        <v>42700.958032407405</v>
      </c>
      <c r="L3636" s="11">
        <f>(((I3636/60)/60)/24)+DATE(1970,1,1)+(-5/24)</f>
        <v>42748.957638888889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4"/>
        <v>4.2466666666666666E-2</v>
      </c>
      <c r="R3636" s="6">
        <f t="shared" si="225"/>
        <v>176.94444444444446</v>
      </c>
      <c r="S3636" s="7" t="str">
        <f t="shared" si="226"/>
        <v>theater</v>
      </c>
      <c r="T3636" t="str">
        <f t="shared" si="227"/>
        <v>musical</v>
      </c>
      <c r="U3636">
        <f>YEAR(Table1[[#This Row],[Date Created Conversion]])</f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1">
        <f>(((J3637/60)/60)/24)+DATE(1970,1,1)+(-5/24)</f>
        <v>42450.674490740734</v>
      </c>
      <c r="L3637" s="11">
        <f>(((I3637/60)/60)/24)+DATE(1970,1,1)+(-5/24)</f>
        <v>42480.674490740734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4"/>
        <v>0.36457142857142855</v>
      </c>
      <c r="R3637" s="6">
        <f t="shared" si="225"/>
        <v>127.6</v>
      </c>
      <c r="S3637" s="7" t="str">
        <f t="shared" si="226"/>
        <v>theater</v>
      </c>
      <c r="T3637" t="str">
        <f t="shared" si="227"/>
        <v>musical</v>
      </c>
      <c r="U3637">
        <f>YEAR(Table1[[#This Row],[Date Created Conversion]])</f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1">
        <f>(((J3638/60)/60)/24)+DATE(1970,1,1)+(-5/24)</f>
        <v>42226.486446759263</v>
      </c>
      <c r="L3638" s="11">
        <f>(((I3638/60)/60)/24)+DATE(1970,1,1)+(-5/24)</f>
        <v>42261.486446759263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4"/>
        <v>0</v>
      </c>
      <c r="R3638" s="6" t="e">
        <f t="shared" si="225"/>
        <v>#DIV/0!</v>
      </c>
      <c r="S3638" s="7" t="str">
        <f t="shared" si="226"/>
        <v>theater</v>
      </c>
      <c r="T3638" t="str">
        <f t="shared" si="227"/>
        <v>musical</v>
      </c>
      <c r="U3638">
        <f>YEAR(Table1[[#This Row],[Date Created Conversion]])</f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1">
        <f>(((J3639/60)/60)/24)+DATE(1970,1,1)+(-5/24)</f>
        <v>41975.492303240739</v>
      </c>
      <c r="L3639" s="11">
        <f>(((I3639/60)/60)/24)+DATE(1970,1,1)+(-5/24)</f>
        <v>42005.492303240739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4"/>
        <v>0.30866666666666664</v>
      </c>
      <c r="R3639" s="6">
        <f t="shared" si="225"/>
        <v>66.142857142857139</v>
      </c>
      <c r="S3639" s="7" t="str">
        <f t="shared" si="226"/>
        <v>theater</v>
      </c>
      <c r="T3639" t="str">
        <f t="shared" si="227"/>
        <v>musical</v>
      </c>
      <c r="U3639">
        <f>YEAR(Table1[[#This Row],[Date Created Conversion]])</f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1">
        <f>(((J3640/60)/60)/24)+DATE(1970,1,1)+(-5/24)</f>
        <v>42053.464490740742</v>
      </c>
      <c r="L3640" s="11">
        <f>(((I3640/60)/60)/24)+DATE(1970,1,1)+(-5/24)</f>
        <v>42113.42282407407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4"/>
        <v>6.545454545454546E-2</v>
      </c>
      <c r="R3640" s="6">
        <f t="shared" si="225"/>
        <v>108</v>
      </c>
      <c r="S3640" s="7" t="str">
        <f t="shared" si="226"/>
        <v>theater</v>
      </c>
      <c r="T3640" t="str">
        <f t="shared" si="227"/>
        <v>musical</v>
      </c>
      <c r="U3640">
        <f>YEAR(Table1[[#This Row],[Date Created Conversion]])</f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1">
        <f>(((J3641/60)/60)/24)+DATE(1970,1,1)+(-5/24)</f>
        <v>42590.468819444439</v>
      </c>
      <c r="L3641" s="11">
        <f>(((I3641/60)/60)/24)+DATE(1970,1,1)+(-5/24)</f>
        <v>42650.424305555549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4"/>
        <v>4.0000000000000003E-5</v>
      </c>
      <c r="R3641" s="6">
        <f t="shared" si="225"/>
        <v>1</v>
      </c>
      <c r="S3641" s="7" t="str">
        <f t="shared" si="226"/>
        <v>theater</v>
      </c>
      <c r="T3641" t="str">
        <f t="shared" si="227"/>
        <v>musical</v>
      </c>
      <c r="U3641">
        <f>YEAR(Table1[[#This Row],[Date Created Conversion]])</f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1">
        <f>(((J3642/60)/60)/24)+DATE(1970,1,1)+(-5/24)</f>
        <v>42104.573263888888</v>
      </c>
      <c r="L3642" s="11">
        <f>(((I3642/60)/60)/24)+DATE(1970,1,1)+(-5/24)</f>
        <v>42134.573263888888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4"/>
        <v>5.5E-2</v>
      </c>
      <c r="R3642" s="6">
        <f t="shared" si="225"/>
        <v>18.333333333333332</v>
      </c>
      <c r="S3642" s="7" t="str">
        <f t="shared" si="226"/>
        <v>theater</v>
      </c>
      <c r="T3642" t="str">
        <f t="shared" si="227"/>
        <v>musical</v>
      </c>
      <c r="U3642">
        <f>YEAR(Table1[[#This Row],[Date Created Conversion]])</f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1">
        <f>(((J3643/60)/60)/24)+DATE(1970,1,1)+(-5/24)</f>
        <v>41899.418738425928</v>
      </c>
      <c r="L3643" s="11">
        <f>(((I3643/60)/60)/24)+DATE(1970,1,1)+(-5/24)</f>
        <v>41917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4"/>
        <v>0</v>
      </c>
      <c r="R3643" s="6" t="e">
        <f t="shared" si="225"/>
        <v>#DIV/0!</v>
      </c>
      <c r="S3643" s="7" t="str">
        <f t="shared" si="226"/>
        <v>theater</v>
      </c>
      <c r="T3643" t="str">
        <f t="shared" si="227"/>
        <v>musical</v>
      </c>
      <c r="U3643">
        <f>YEAR(Table1[[#This Row],[Date Created Conversion]])</f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1">
        <f>(((J3644/60)/60)/24)+DATE(1970,1,1)+(-5/24)</f>
        <v>42297.607951388891</v>
      </c>
      <c r="L3644" s="11">
        <f>(((I3644/60)/60)/24)+DATE(1970,1,1)+(-5/24)</f>
        <v>42338.499999999993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4"/>
        <v>2.1428571428571429E-2</v>
      </c>
      <c r="R3644" s="6">
        <f t="shared" si="225"/>
        <v>7.5</v>
      </c>
      <c r="S3644" s="7" t="str">
        <f t="shared" si="226"/>
        <v>theater</v>
      </c>
      <c r="T3644" t="str">
        <f t="shared" si="227"/>
        <v>musical</v>
      </c>
      <c r="U3644">
        <f>YEAR(Table1[[#This Row],[Date Created Conversion]])</f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1">
        <f>(((J3645/60)/60)/24)+DATE(1970,1,1)+(-5/24)</f>
        <v>42284.935636574075</v>
      </c>
      <c r="L3645" s="11">
        <f>(((I3645/60)/60)/24)+DATE(1970,1,1)+(-5/24)</f>
        <v>42324.977303240739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4"/>
        <v>0</v>
      </c>
      <c r="R3645" s="6" t="e">
        <f t="shared" si="225"/>
        <v>#DIV/0!</v>
      </c>
      <c r="S3645" s="7" t="str">
        <f t="shared" si="226"/>
        <v>theater</v>
      </c>
      <c r="T3645" t="str">
        <f t="shared" si="227"/>
        <v>musical</v>
      </c>
      <c r="U3645">
        <f>YEAR(Table1[[#This Row],[Date Created Conversion]])</f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1">
        <f>(((J3646/60)/60)/24)+DATE(1970,1,1)+(-5/24)</f>
        <v>42409.033414351848</v>
      </c>
      <c r="L3646" s="11">
        <f>(((I3646/60)/60)/24)+DATE(1970,1,1)+(-5/24)</f>
        <v>42436.999305555553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4"/>
        <v>0.16420000000000001</v>
      </c>
      <c r="R3646" s="6">
        <f t="shared" si="225"/>
        <v>68.416666666666671</v>
      </c>
      <c r="S3646" s="7" t="str">
        <f t="shared" si="226"/>
        <v>theater</v>
      </c>
      <c r="T3646" t="str">
        <f t="shared" si="227"/>
        <v>musical</v>
      </c>
      <c r="U3646">
        <f>YEAR(Table1[[#This Row],[Date Created Conversion]])</f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1">
        <f>(((J3647/60)/60)/24)+DATE(1970,1,1)+(-5/24)</f>
        <v>42665.762013888881</v>
      </c>
      <c r="L3647" s="11">
        <f>(((I3647/60)/60)/24)+DATE(1970,1,1)+(-5/24)</f>
        <v>42695.803680555553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4"/>
        <v>1E-3</v>
      </c>
      <c r="R3647" s="6">
        <f t="shared" si="225"/>
        <v>1</v>
      </c>
      <c r="S3647" s="7" t="str">
        <f t="shared" si="226"/>
        <v>theater</v>
      </c>
      <c r="T3647" t="str">
        <f t="shared" si="227"/>
        <v>musical</v>
      </c>
      <c r="U3647">
        <f>YEAR(Table1[[#This Row],[Date Created Conversion]])</f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1">
        <f>(((J3648/60)/60)/24)+DATE(1970,1,1)+(-5/24)</f>
        <v>42140.21298611111</v>
      </c>
      <c r="L3648" s="11">
        <f>(((I3648/60)/60)/24)+DATE(1970,1,1)+(-5/24)</f>
        <v>42171.770833333336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4"/>
        <v>4.8099999999999997E-2</v>
      </c>
      <c r="R3648" s="6">
        <f t="shared" si="225"/>
        <v>60.125</v>
      </c>
      <c r="S3648" s="7" t="str">
        <f t="shared" si="226"/>
        <v>theater</v>
      </c>
      <c r="T3648" t="str">
        <f t="shared" si="227"/>
        <v>musical</v>
      </c>
      <c r="U3648">
        <f>YEAR(Table1[[#This Row],[Date Created Conversion]])</f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1">
        <f>(((J3649/60)/60)/24)+DATE(1970,1,1)+(-5/24)</f>
        <v>42598.540821759256</v>
      </c>
      <c r="L3649" s="11">
        <f>(((I3649/60)/60)/24)+DATE(1970,1,1)+(-5/24)</f>
        <v>42643.540821759256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4"/>
        <v>0.06</v>
      </c>
      <c r="R3649" s="6">
        <f t="shared" si="225"/>
        <v>15</v>
      </c>
      <c r="S3649" s="7" t="str">
        <f t="shared" si="226"/>
        <v>theater</v>
      </c>
      <c r="T3649" t="str">
        <f t="shared" si="227"/>
        <v>musical</v>
      </c>
      <c r="U3649">
        <f>YEAR(Table1[[#This Row],[Date Created Conversion]])</f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1">
        <f>(((J3650/60)/60)/24)+DATE(1970,1,1)+(-5/24)</f>
        <v>41887.083854166667</v>
      </c>
      <c r="L3650" s="11">
        <f>(((I3650/60)/60)/24)+DATE(1970,1,1)+(-5/24)</f>
        <v>41917.083854166667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224"/>
        <v>1.003825</v>
      </c>
      <c r="R3650" s="6">
        <f t="shared" si="225"/>
        <v>550.04109589041093</v>
      </c>
      <c r="S3650" s="7" t="str">
        <f t="shared" si="226"/>
        <v>theater</v>
      </c>
      <c r="T3650" t="str">
        <f t="shared" si="227"/>
        <v>plays</v>
      </c>
      <c r="U3650">
        <f>YEAR(Table1[[#This Row],[Date Created Conversion]])</f>
        <v>2014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1">
        <f>(((J3651/60)/60)/24)+DATE(1970,1,1)+(-5/24)</f>
        <v>41780.504560185182</v>
      </c>
      <c r="L3651" s="11">
        <f>(((I3651/60)/60)/24)+DATE(1970,1,1)+(-5/24)</f>
        <v>41806.504560185182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228">E3651/D3651</f>
        <v>1.04</v>
      </c>
      <c r="R3651" s="6">
        <f t="shared" ref="R3651:R3714" si="229">E3651/N3651</f>
        <v>97.5</v>
      </c>
      <c r="S3651" s="7" t="str">
        <f t="shared" ref="S3651:S3714" si="230">LEFT(P3651, SEARCH("/",P3651,1)-1)</f>
        <v>theater</v>
      </c>
      <c r="T3651" t="str">
        <f t="shared" ref="T3651:T3714" si="231">RIGHT(P3651,LEN(P3651)-SEARCH("/",P3651,1))</f>
        <v>plays</v>
      </c>
      <c r="U3651">
        <f>YEAR(Table1[[#This Row],[Date Created Conversion]])</f>
        <v>2014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1">
        <f>(((J3652/60)/60)/24)+DATE(1970,1,1)+(-5/24)</f>
        <v>42381.270648148151</v>
      </c>
      <c r="L3652" s="11">
        <f>(((I3652/60)/60)/24)+DATE(1970,1,1)+(-5/24)</f>
        <v>42402.270648148151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28"/>
        <v>1</v>
      </c>
      <c r="R3652" s="6">
        <f t="shared" si="229"/>
        <v>29.411764705882351</v>
      </c>
      <c r="S3652" s="7" t="str">
        <f t="shared" si="230"/>
        <v>theater</v>
      </c>
      <c r="T3652" t="str">
        <f t="shared" si="231"/>
        <v>plays</v>
      </c>
      <c r="U3652">
        <f>YEAR(Table1[[#This Row],[Date Created Conversion]])</f>
        <v>2016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1">
        <f>(((J3653/60)/60)/24)+DATE(1970,1,1)+(-5/24)</f>
        <v>41828.437986111108</v>
      </c>
      <c r="L3653" s="11">
        <f>(((I3653/60)/60)/24)+DATE(1970,1,1)+(-5/24)</f>
        <v>41861.457638888889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28"/>
        <v>1.04</v>
      </c>
      <c r="R3653" s="6">
        <f t="shared" si="229"/>
        <v>57.777777777777779</v>
      </c>
      <c r="S3653" s="7" t="str">
        <f t="shared" si="230"/>
        <v>theater</v>
      </c>
      <c r="T3653" t="str">
        <f t="shared" si="231"/>
        <v>plays</v>
      </c>
      <c r="U3653">
        <f>YEAR(Table1[[#This Row],[Date Created Conversion]])</f>
        <v>2014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1">
        <f>(((J3654/60)/60)/24)+DATE(1970,1,1)+(-5/24)</f>
        <v>42596.436365740738</v>
      </c>
      <c r="L3654" s="11">
        <f>(((I3654/60)/60)/24)+DATE(1970,1,1)+(-5/24)</f>
        <v>42606.957638888889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28"/>
        <v>2.5066666666666668</v>
      </c>
      <c r="R3654" s="6">
        <f t="shared" si="229"/>
        <v>44.235294117647058</v>
      </c>
      <c r="S3654" s="7" t="str">
        <f t="shared" si="230"/>
        <v>theater</v>
      </c>
      <c r="T3654" t="str">
        <f t="shared" si="231"/>
        <v>plays</v>
      </c>
      <c r="U3654">
        <f>YEAR(Table1[[#This Row],[Date Created Conversion]])</f>
        <v>2016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1">
        <f>(((J3655/60)/60)/24)+DATE(1970,1,1)+(-5/24)</f>
        <v>42191.155173611107</v>
      </c>
      <c r="L3655" s="11">
        <f>(((I3655/60)/60)/24)+DATE(1970,1,1)+(-5/24)</f>
        <v>42221.155173611107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28"/>
        <v>1.0049999999999999</v>
      </c>
      <c r="R3655" s="6">
        <f t="shared" si="229"/>
        <v>60.909090909090907</v>
      </c>
      <c r="S3655" s="7" t="str">
        <f t="shared" si="230"/>
        <v>theater</v>
      </c>
      <c r="T3655" t="str">
        <f t="shared" si="231"/>
        <v>plays</v>
      </c>
      <c r="U3655">
        <f>YEAR(Table1[[#This Row],[Date Created Conversion]])</f>
        <v>2015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1">
        <f>(((J3656/60)/60)/24)+DATE(1970,1,1)+(-5/24)</f>
        <v>42440.20817129629</v>
      </c>
      <c r="L3656" s="11">
        <f>(((I3656/60)/60)/24)+DATE(1970,1,1)+(-5/24)</f>
        <v>42463.499999999993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28"/>
        <v>1.744</v>
      </c>
      <c r="R3656" s="6">
        <f t="shared" si="229"/>
        <v>68.84210526315789</v>
      </c>
      <c r="S3656" s="7" t="str">
        <f t="shared" si="230"/>
        <v>theater</v>
      </c>
      <c r="T3656" t="str">
        <f t="shared" si="231"/>
        <v>plays</v>
      </c>
      <c r="U3656">
        <f>YEAR(Table1[[#This Row],[Date Created Conversion]])</f>
        <v>2016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1">
        <f>(((J3657/60)/60)/24)+DATE(1970,1,1)+(-5/24)</f>
        <v>42173.594884259255</v>
      </c>
      <c r="L3657" s="11">
        <f>(((I3657/60)/60)/24)+DATE(1970,1,1)+(-5/24)</f>
        <v>42203.082638888889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28"/>
        <v>1.1626000000000001</v>
      </c>
      <c r="R3657" s="6">
        <f t="shared" si="229"/>
        <v>73.582278481012665</v>
      </c>
      <c r="S3657" s="7" t="str">
        <f t="shared" si="230"/>
        <v>theater</v>
      </c>
      <c r="T3657" t="str">
        <f t="shared" si="231"/>
        <v>plays</v>
      </c>
      <c r="U3657">
        <f>YEAR(Table1[[#This Row],[Date Created Conversion]])</f>
        <v>2015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1">
        <f>(((J3658/60)/60)/24)+DATE(1970,1,1)+(-5/24)</f>
        <v>42737.70180555556</v>
      </c>
      <c r="L3658" s="11">
        <f>(((I3658/60)/60)/24)+DATE(1970,1,1)+(-5/24)</f>
        <v>42767.749305555553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228"/>
        <v>1.0582</v>
      </c>
      <c r="R3658" s="6">
        <f t="shared" si="229"/>
        <v>115.02173913043478</v>
      </c>
      <c r="S3658" s="7" t="str">
        <f t="shared" si="230"/>
        <v>theater</v>
      </c>
      <c r="T3658" t="str">
        <f t="shared" si="231"/>
        <v>plays</v>
      </c>
      <c r="U3658">
        <f>YEAR(Table1[[#This Row],[Date Created Conversion]])</f>
        <v>2017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1">
        <f>(((J3659/60)/60)/24)+DATE(1970,1,1)+(-5/24)</f>
        <v>42499.421516203707</v>
      </c>
      <c r="L3659" s="11">
        <f>(((I3659/60)/60)/24)+DATE(1970,1,1)+(-5/24)</f>
        <v>42522.695833333331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28"/>
        <v>1.1074999999999999</v>
      </c>
      <c r="R3659" s="6">
        <f t="shared" si="229"/>
        <v>110.75</v>
      </c>
      <c r="S3659" s="7" t="str">
        <f t="shared" si="230"/>
        <v>theater</v>
      </c>
      <c r="T3659" t="str">
        <f t="shared" si="231"/>
        <v>plays</v>
      </c>
      <c r="U3659">
        <f>YEAR(Table1[[#This Row],[Date Created Conversion]])</f>
        <v>2016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1">
        <f>(((J3660/60)/60)/24)+DATE(1970,1,1)+(-5/24)</f>
        <v>41775.650231481479</v>
      </c>
      <c r="L3660" s="11">
        <f>(((I3660/60)/60)/24)+DATE(1970,1,1)+(-5/24)</f>
        <v>41821.957638888889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28"/>
        <v>1.0066666666666666</v>
      </c>
      <c r="R3660" s="6">
        <f t="shared" si="229"/>
        <v>75.5</v>
      </c>
      <c r="S3660" s="7" t="str">
        <f t="shared" si="230"/>
        <v>theater</v>
      </c>
      <c r="T3660" t="str">
        <f t="shared" si="231"/>
        <v>plays</v>
      </c>
      <c r="U3660">
        <f>YEAR(Table1[[#This Row],[Date Created Conversion]])</f>
        <v>2014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1">
        <f>(((J3661/60)/60)/24)+DATE(1970,1,1)+(-5/24)</f>
        <v>42055.068865740737</v>
      </c>
      <c r="L3661" s="11">
        <f>(((I3661/60)/60)/24)+DATE(1970,1,1)+(-5/24)</f>
        <v>42082.402083333327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28"/>
        <v>1.0203333333333333</v>
      </c>
      <c r="R3661" s="6">
        <f t="shared" si="229"/>
        <v>235.46153846153845</v>
      </c>
      <c r="S3661" s="7" t="str">
        <f t="shared" si="230"/>
        <v>theater</v>
      </c>
      <c r="T3661" t="str">
        <f t="shared" si="231"/>
        <v>plays</v>
      </c>
      <c r="U3661">
        <f>YEAR(Table1[[#This Row],[Date Created Conversion]])</f>
        <v>2015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1">
        <f>(((J3662/60)/60)/24)+DATE(1970,1,1)+(-5/24)</f>
        <v>41971.672743055555</v>
      </c>
      <c r="L3662" s="11">
        <f>(((I3662/60)/60)/24)+DATE(1970,1,1)+(-5/24)</f>
        <v>41996.672743055555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28"/>
        <v>1</v>
      </c>
      <c r="R3662" s="6">
        <f t="shared" si="229"/>
        <v>11.363636363636363</v>
      </c>
      <c r="S3662" s="7" t="str">
        <f t="shared" si="230"/>
        <v>theater</v>
      </c>
      <c r="T3662" t="str">
        <f t="shared" si="231"/>
        <v>plays</v>
      </c>
      <c r="U3662">
        <f>YEAR(Table1[[#This Row],[Date Created Conversion]])</f>
        <v>2014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1">
        <f>(((J3663/60)/60)/24)+DATE(1970,1,1)+(-5/24)</f>
        <v>42447.688333333332</v>
      </c>
      <c r="L3663" s="11">
        <f>(((I3663/60)/60)/24)+DATE(1970,1,1)+(-5/24)</f>
        <v>42469.958333333336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28"/>
        <v>1.1100000000000001</v>
      </c>
      <c r="R3663" s="6">
        <f t="shared" si="229"/>
        <v>92.5</v>
      </c>
      <c r="S3663" s="7" t="str">
        <f t="shared" si="230"/>
        <v>theater</v>
      </c>
      <c r="T3663" t="str">
        <f t="shared" si="231"/>
        <v>plays</v>
      </c>
      <c r="U3663">
        <f>YEAR(Table1[[#This Row],[Date Created Conversion]])</f>
        <v>2016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1">
        <f>(((J3664/60)/60)/24)+DATE(1970,1,1)+(-5/24)</f>
        <v>42064.011736111112</v>
      </c>
      <c r="L3664" s="11">
        <f>(((I3664/60)/60)/24)+DATE(1970,1,1)+(-5/24)</f>
        <v>42093.97006944444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28"/>
        <v>1.0142500000000001</v>
      </c>
      <c r="R3664" s="6">
        <f t="shared" si="229"/>
        <v>202.85</v>
      </c>
      <c r="S3664" s="7" t="str">
        <f t="shared" si="230"/>
        <v>theater</v>
      </c>
      <c r="T3664" t="str">
        <f t="shared" si="231"/>
        <v>plays</v>
      </c>
      <c r="U3664">
        <f>YEAR(Table1[[#This Row],[Date Created Conversion]])</f>
        <v>2015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1">
        <f>(((J3665/60)/60)/24)+DATE(1970,1,1)+(-5/24)</f>
        <v>42665.243402777771</v>
      </c>
      <c r="L3665" s="11">
        <f>(((I3665/60)/60)/24)+DATE(1970,1,1)+(-5/24)</f>
        <v>42725.285069444442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28"/>
        <v>1.04</v>
      </c>
      <c r="R3665" s="6">
        <f t="shared" si="229"/>
        <v>26</v>
      </c>
      <c r="S3665" s="7" t="str">
        <f t="shared" si="230"/>
        <v>theater</v>
      </c>
      <c r="T3665" t="str">
        <f t="shared" si="231"/>
        <v>plays</v>
      </c>
      <c r="U3665">
        <f>YEAR(Table1[[#This Row],[Date Created Conversion]])</f>
        <v>2016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1">
        <f>(((J3666/60)/60)/24)+DATE(1970,1,1)+(-5/24)</f>
        <v>42523.04038194444</v>
      </c>
      <c r="L3666" s="11">
        <f>(((I3666/60)/60)/24)+DATE(1970,1,1)+(-5/24)</f>
        <v>42537.04038194444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28"/>
        <v>1.09375</v>
      </c>
      <c r="R3666" s="6">
        <f t="shared" si="229"/>
        <v>46.05263157894737</v>
      </c>
      <c r="S3666" s="7" t="str">
        <f t="shared" si="230"/>
        <v>theater</v>
      </c>
      <c r="T3666" t="str">
        <f t="shared" si="231"/>
        <v>plays</v>
      </c>
      <c r="U3666">
        <f>YEAR(Table1[[#This Row],[Date Created Conversion]])</f>
        <v>2016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1">
        <f>(((J3667/60)/60)/24)+DATE(1970,1,1)+(-5/24)</f>
        <v>42294.59979166666</v>
      </c>
      <c r="L3667" s="11">
        <f>(((I3667/60)/60)/24)+DATE(1970,1,1)+(-5/24)</f>
        <v>42305.620833333327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28"/>
        <v>1.1516129032258065</v>
      </c>
      <c r="R3667" s="6">
        <f t="shared" si="229"/>
        <v>51</v>
      </c>
      <c r="S3667" s="7" t="str">
        <f t="shared" si="230"/>
        <v>theater</v>
      </c>
      <c r="T3667" t="str">
        <f t="shared" si="231"/>
        <v>plays</v>
      </c>
      <c r="U3667">
        <f>YEAR(Table1[[#This Row],[Date Created Conversion]])</f>
        <v>2015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1">
        <f>(((J3668/60)/60)/24)+DATE(1970,1,1)+(-5/24)</f>
        <v>41822.696550925924</v>
      </c>
      <c r="L3668" s="11">
        <f>(((I3668/60)/60)/24)+DATE(1970,1,1)+(-5/24)</f>
        <v>41844.083333333328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28"/>
        <v>1</v>
      </c>
      <c r="R3668" s="6">
        <f t="shared" si="229"/>
        <v>31.578947368421051</v>
      </c>
      <c r="S3668" s="7" t="str">
        <f t="shared" si="230"/>
        <v>theater</v>
      </c>
      <c r="T3668" t="str">
        <f t="shared" si="231"/>
        <v>plays</v>
      </c>
      <c r="U3668">
        <f>YEAR(Table1[[#This Row],[Date Created Conversion]])</f>
        <v>2014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1">
        <f>(((J3669/60)/60)/24)+DATE(1970,1,1)+(-5/24)</f>
        <v>42173.761793981481</v>
      </c>
      <c r="L3669" s="11">
        <f>(((I3669/60)/60)/24)+DATE(1970,1,1)+(-5/24)</f>
        <v>42203.761793981481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28"/>
        <v>1.0317033333333334</v>
      </c>
      <c r="R3669" s="6">
        <f t="shared" si="229"/>
        <v>53.363965517241382</v>
      </c>
      <c r="S3669" s="7" t="str">
        <f t="shared" si="230"/>
        <v>theater</v>
      </c>
      <c r="T3669" t="str">
        <f t="shared" si="231"/>
        <v>plays</v>
      </c>
      <c r="U3669">
        <f>YEAR(Table1[[#This Row],[Date Created Conversion]])</f>
        <v>2015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1">
        <f>(((J3670/60)/60)/24)+DATE(1970,1,1)+(-5/24)</f>
        <v>42185.347824074073</v>
      </c>
      <c r="L3670" s="11">
        <f>(((I3670/60)/60)/24)+DATE(1970,1,1)+(-5/24)</f>
        <v>42208.564583333333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28"/>
        <v>1.0349999999999999</v>
      </c>
      <c r="R3670" s="6">
        <f t="shared" si="229"/>
        <v>36.964285714285715</v>
      </c>
      <c r="S3670" s="7" t="str">
        <f t="shared" si="230"/>
        <v>theater</v>
      </c>
      <c r="T3670" t="str">
        <f t="shared" si="231"/>
        <v>plays</v>
      </c>
      <c r="U3670">
        <f>YEAR(Table1[[#This Row],[Date Created Conversion]])</f>
        <v>2015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1">
        <f>(((J3671/60)/60)/24)+DATE(1970,1,1)+(-5/24)</f>
        <v>42136.466863425921</v>
      </c>
      <c r="L3671" s="11">
        <f>(((I3671/60)/60)/24)+DATE(1970,1,1)+(-5/24)</f>
        <v>42166.466863425921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28"/>
        <v>1.3819999999999999</v>
      </c>
      <c r="R3671" s="6">
        <f t="shared" si="229"/>
        <v>81.294117647058826</v>
      </c>
      <c r="S3671" s="7" t="str">
        <f t="shared" si="230"/>
        <v>theater</v>
      </c>
      <c r="T3671" t="str">
        <f t="shared" si="231"/>
        <v>plays</v>
      </c>
      <c r="U3671">
        <f>YEAR(Table1[[#This Row],[Date Created Conversion]])</f>
        <v>2015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1">
        <f>(((J3672/60)/60)/24)+DATE(1970,1,1)+(-5/24)</f>
        <v>42142.305682870363</v>
      </c>
      <c r="L3672" s="11">
        <f>(((I3672/60)/60)/24)+DATE(1970,1,1)+(-5/24)</f>
        <v>42155.749999999993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28"/>
        <v>1.0954545454545455</v>
      </c>
      <c r="R3672" s="6">
        <f t="shared" si="229"/>
        <v>20.083333333333332</v>
      </c>
      <c r="S3672" s="7" t="str">
        <f t="shared" si="230"/>
        <v>theater</v>
      </c>
      <c r="T3672" t="str">
        <f t="shared" si="231"/>
        <v>plays</v>
      </c>
      <c r="U3672">
        <f>YEAR(Table1[[#This Row],[Date Created Conversion]])</f>
        <v>2015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1">
        <f>(((J3673/60)/60)/24)+DATE(1970,1,1)+(-5/24)</f>
        <v>41820.419756944444</v>
      </c>
      <c r="L3673" s="11">
        <f>(((I3673/60)/60)/24)+DATE(1970,1,1)+(-5/24)</f>
        <v>41840.957638888889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28"/>
        <v>1.0085714285714287</v>
      </c>
      <c r="R3673" s="6">
        <f t="shared" si="229"/>
        <v>88.25</v>
      </c>
      <c r="S3673" s="7" t="str">
        <f t="shared" si="230"/>
        <v>theater</v>
      </c>
      <c r="T3673" t="str">
        <f t="shared" si="231"/>
        <v>plays</v>
      </c>
      <c r="U3673">
        <f>YEAR(Table1[[#This Row],[Date Created Conversion]])</f>
        <v>2014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1">
        <f>(((J3674/60)/60)/24)+DATE(1970,1,1)+(-5/24)</f>
        <v>41878.738240740735</v>
      </c>
      <c r="L3674" s="11">
        <f>(((I3674/60)/60)/24)+DATE(1970,1,1)+(-5/24)</f>
        <v>41908.738240740735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28"/>
        <v>1.0153333333333334</v>
      </c>
      <c r="R3674" s="6">
        <f t="shared" si="229"/>
        <v>53.438596491228068</v>
      </c>
      <c r="S3674" s="7" t="str">
        <f t="shared" si="230"/>
        <v>theater</v>
      </c>
      <c r="T3674" t="str">
        <f t="shared" si="231"/>
        <v>plays</v>
      </c>
      <c r="U3674">
        <f>YEAR(Table1[[#This Row],[Date Created Conversion]])</f>
        <v>2014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1">
        <f>(((J3675/60)/60)/24)+DATE(1970,1,1)+(-5/24)</f>
        <v>41914.086770833332</v>
      </c>
      <c r="L3675" s="11">
        <f>(((I3675/60)/60)/24)+DATE(1970,1,1)+(-5/24)</f>
        <v>41948.327777777777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28"/>
        <v>1.13625</v>
      </c>
      <c r="R3675" s="6">
        <f t="shared" si="229"/>
        <v>39.868421052631582</v>
      </c>
      <c r="S3675" s="7" t="str">
        <f t="shared" si="230"/>
        <v>theater</v>
      </c>
      <c r="T3675" t="str">
        <f t="shared" si="231"/>
        <v>plays</v>
      </c>
      <c r="U3675">
        <f>YEAR(Table1[[#This Row],[Date Created Conversion]])</f>
        <v>2014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1">
        <f>(((J3676/60)/60)/24)+DATE(1970,1,1)+(-5/24)</f>
        <v>42556.664687499993</v>
      </c>
      <c r="L3676" s="11">
        <f>(((I3676/60)/60)/24)+DATE(1970,1,1)+(-5/24)</f>
        <v>42616.664687499993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28"/>
        <v>1</v>
      </c>
      <c r="R3676" s="6">
        <f t="shared" si="229"/>
        <v>145.16129032258064</v>
      </c>
      <c r="S3676" s="7" t="str">
        <f t="shared" si="230"/>
        <v>theater</v>
      </c>
      <c r="T3676" t="str">
        <f t="shared" si="231"/>
        <v>plays</v>
      </c>
      <c r="U3676">
        <f>YEAR(Table1[[#This Row],[Date Created Conversion]])</f>
        <v>2016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1">
        <f>(((J3677/60)/60)/24)+DATE(1970,1,1)+(-5/24)</f>
        <v>42493.388680555552</v>
      </c>
      <c r="L3677" s="11">
        <f>(((I3677/60)/60)/24)+DATE(1970,1,1)+(-5/24)</f>
        <v>42505.749999999993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28"/>
        <v>1.4</v>
      </c>
      <c r="R3677" s="6">
        <f t="shared" si="229"/>
        <v>23.333333333333332</v>
      </c>
      <c r="S3677" s="7" t="str">
        <f t="shared" si="230"/>
        <v>theater</v>
      </c>
      <c r="T3677" t="str">
        <f t="shared" si="231"/>
        <v>plays</v>
      </c>
      <c r="U3677">
        <f>YEAR(Table1[[#This Row],[Date Created Conversion]])</f>
        <v>2016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1">
        <f>(((J3678/60)/60)/24)+DATE(1970,1,1)+(-5/24)</f>
        <v>41876.607453703698</v>
      </c>
      <c r="L3678" s="11">
        <f>(((I3678/60)/60)/24)+DATE(1970,1,1)+(-5/24)</f>
        <v>41894.607453703698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28"/>
        <v>1.2875000000000001</v>
      </c>
      <c r="R3678" s="6">
        <f t="shared" si="229"/>
        <v>64.375</v>
      </c>
      <c r="S3678" s="7" t="str">
        <f t="shared" si="230"/>
        <v>theater</v>
      </c>
      <c r="T3678" t="str">
        <f t="shared" si="231"/>
        <v>plays</v>
      </c>
      <c r="U3678">
        <f>YEAR(Table1[[#This Row],[Date Created Conversion]])</f>
        <v>2014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1">
        <f>(((J3679/60)/60)/24)+DATE(1970,1,1)+(-5/24)</f>
        <v>41802.365949074068</v>
      </c>
      <c r="L3679" s="11">
        <f>(((I3679/60)/60)/24)+DATE(1970,1,1)+(-5/24)</f>
        <v>41822.957638888889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28"/>
        <v>1.0290416666666666</v>
      </c>
      <c r="R3679" s="6">
        <f t="shared" si="229"/>
        <v>62.052763819095475</v>
      </c>
      <c r="S3679" s="7" t="str">
        <f t="shared" si="230"/>
        <v>theater</v>
      </c>
      <c r="T3679" t="str">
        <f t="shared" si="231"/>
        <v>plays</v>
      </c>
      <c r="U3679">
        <f>YEAR(Table1[[#This Row],[Date Created Conversion]])</f>
        <v>2014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1">
        <f>(((J3680/60)/60)/24)+DATE(1970,1,1)+(-5/24)</f>
        <v>42120.322893518511</v>
      </c>
      <c r="L3680" s="11">
        <f>(((I3680/60)/60)/24)+DATE(1970,1,1)+(-5/24)</f>
        <v>42155.322893518511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28"/>
        <v>1.0249999999999999</v>
      </c>
      <c r="R3680" s="6">
        <f t="shared" si="229"/>
        <v>66.129032258064512</v>
      </c>
      <c r="S3680" s="7" t="str">
        <f t="shared" si="230"/>
        <v>theater</v>
      </c>
      <c r="T3680" t="str">
        <f t="shared" si="231"/>
        <v>plays</v>
      </c>
      <c r="U3680">
        <f>YEAR(Table1[[#This Row],[Date Created Conversion]])</f>
        <v>2015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1">
        <f>(((J3681/60)/60)/24)+DATE(1970,1,1)+(-5/24)</f>
        <v>41786.553020833329</v>
      </c>
      <c r="L3681" s="11">
        <f>(((I3681/60)/60)/24)+DATE(1970,1,1)+(-5/24)</f>
        <v>41820.999305555553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28"/>
        <v>1.101</v>
      </c>
      <c r="R3681" s="6">
        <f t="shared" si="229"/>
        <v>73.400000000000006</v>
      </c>
      <c r="S3681" s="7" t="str">
        <f t="shared" si="230"/>
        <v>theater</v>
      </c>
      <c r="T3681" t="str">
        <f t="shared" si="231"/>
        <v>plays</v>
      </c>
      <c r="U3681">
        <f>YEAR(Table1[[#This Row],[Date Created Conversion]])</f>
        <v>2014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1">
        <f>(((J3682/60)/60)/24)+DATE(1970,1,1)+(-5/24)</f>
        <v>42627.245763888881</v>
      </c>
      <c r="L3682" s="11">
        <f>(((I3682/60)/60)/24)+DATE(1970,1,1)+(-5/24)</f>
        <v>42648.245763888881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28"/>
        <v>1.1276666666666666</v>
      </c>
      <c r="R3682" s="6">
        <f t="shared" si="229"/>
        <v>99.5</v>
      </c>
      <c r="S3682" s="7" t="str">
        <f t="shared" si="230"/>
        <v>theater</v>
      </c>
      <c r="T3682" t="str">
        <f t="shared" si="231"/>
        <v>plays</v>
      </c>
      <c r="U3682">
        <f>YEAR(Table1[[#This Row],[Date Created Conversion]])</f>
        <v>2016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1">
        <f>(((J3683/60)/60)/24)+DATE(1970,1,1)+(-5/24)</f>
        <v>42374.443171296291</v>
      </c>
      <c r="L3683" s="11">
        <f>(((I3683/60)/60)/24)+DATE(1970,1,1)+(-5/24)</f>
        <v>42384.443171296291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28"/>
        <v>1.119</v>
      </c>
      <c r="R3683" s="6">
        <f t="shared" si="229"/>
        <v>62.166666666666664</v>
      </c>
      <c r="S3683" s="7" t="str">
        <f t="shared" si="230"/>
        <v>theater</v>
      </c>
      <c r="T3683" t="str">
        <f t="shared" si="231"/>
        <v>plays</v>
      </c>
      <c r="U3683">
        <f>YEAR(Table1[[#This Row],[Date Created Conversion]])</f>
        <v>2016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1">
        <f>(((J3684/60)/60)/24)+DATE(1970,1,1)+(-5/24)</f>
        <v>41772.477060185185</v>
      </c>
      <c r="L3684" s="11">
        <f>(((I3684/60)/60)/24)+DATE(1970,1,1)+(-5/24)</f>
        <v>41806.082638888889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28"/>
        <v>1.3919999999999999</v>
      </c>
      <c r="R3684" s="6">
        <f t="shared" si="229"/>
        <v>62.328358208955223</v>
      </c>
      <c r="S3684" s="7" t="str">
        <f t="shared" si="230"/>
        <v>theater</v>
      </c>
      <c r="T3684" t="str">
        <f t="shared" si="231"/>
        <v>plays</v>
      </c>
      <c r="U3684">
        <f>YEAR(Table1[[#This Row],[Date Created Conversion]])</f>
        <v>2014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1">
        <f>(((J3685/60)/60)/24)+DATE(1970,1,1)+(-5/24)</f>
        <v>42632.908518518518</v>
      </c>
      <c r="L3685" s="11">
        <f>(((I3685/60)/60)/24)+DATE(1970,1,1)+(-5/24)</f>
        <v>42662.908518518518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28"/>
        <v>1.1085714285714285</v>
      </c>
      <c r="R3685" s="6">
        <f t="shared" si="229"/>
        <v>58.787878787878789</v>
      </c>
      <c r="S3685" s="7" t="str">
        <f t="shared" si="230"/>
        <v>theater</v>
      </c>
      <c r="T3685" t="str">
        <f t="shared" si="231"/>
        <v>plays</v>
      </c>
      <c r="U3685">
        <f>YEAR(Table1[[#This Row],[Date Created Conversion]])</f>
        <v>2016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1">
        <f>(((J3686/60)/60)/24)+DATE(1970,1,1)+(-5/24)</f>
        <v>42218.97206018518</v>
      </c>
      <c r="L3686" s="11">
        <f>(((I3686/60)/60)/24)+DATE(1970,1,1)+(-5/24)</f>
        <v>42248.97206018518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28"/>
        <v>1.3906666666666667</v>
      </c>
      <c r="R3686" s="6">
        <f t="shared" si="229"/>
        <v>45.347826086956523</v>
      </c>
      <c r="S3686" s="7" t="str">
        <f t="shared" si="230"/>
        <v>theater</v>
      </c>
      <c r="T3686" t="str">
        <f t="shared" si="231"/>
        <v>plays</v>
      </c>
      <c r="U3686">
        <f>YEAR(Table1[[#This Row],[Date Created Conversion]])</f>
        <v>2015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1">
        <f>(((J3687/60)/60)/24)+DATE(1970,1,1)+(-5/24)</f>
        <v>41753.384942129625</v>
      </c>
      <c r="L3687" s="11">
        <f>(((I3687/60)/60)/24)+DATE(1970,1,1)+(-5/24)</f>
        <v>41778.666666666664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28"/>
        <v>1.0569999999999999</v>
      </c>
      <c r="R3687" s="6">
        <f t="shared" si="229"/>
        <v>41.944444444444443</v>
      </c>
      <c r="S3687" s="7" t="str">
        <f t="shared" si="230"/>
        <v>theater</v>
      </c>
      <c r="T3687" t="str">
        <f t="shared" si="231"/>
        <v>plays</v>
      </c>
      <c r="U3687">
        <f>YEAR(Table1[[#This Row],[Date Created Conversion]])</f>
        <v>2014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1">
        <f>(((J3688/60)/60)/24)+DATE(1970,1,1)+(-5/24)</f>
        <v>42230.454398148147</v>
      </c>
      <c r="L3688" s="11">
        <f>(((I3688/60)/60)/24)+DATE(1970,1,1)+(-5/24)</f>
        <v>42244.957638888889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28"/>
        <v>1.0142857142857142</v>
      </c>
      <c r="R3688" s="6">
        <f t="shared" si="229"/>
        <v>59.166666666666664</v>
      </c>
      <c r="S3688" s="7" t="str">
        <f t="shared" si="230"/>
        <v>theater</v>
      </c>
      <c r="T3688" t="str">
        <f t="shared" si="231"/>
        <v>plays</v>
      </c>
      <c r="U3688">
        <f>YEAR(Table1[[#This Row],[Date Created Conversion]])</f>
        <v>2015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1">
        <f>(((J3689/60)/60)/24)+DATE(1970,1,1)+(-5/24)</f>
        <v>41787.009895833333</v>
      </c>
      <c r="L3689" s="11">
        <f>(((I3689/60)/60)/24)+DATE(1970,1,1)+(-5/24)</f>
        <v>41817.009895833333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28"/>
        <v>1.0024500000000001</v>
      </c>
      <c r="R3689" s="6">
        <f t="shared" si="229"/>
        <v>200.49</v>
      </c>
      <c r="S3689" s="7" t="str">
        <f t="shared" si="230"/>
        <v>theater</v>
      </c>
      <c r="T3689" t="str">
        <f t="shared" si="231"/>
        <v>plays</v>
      </c>
      <c r="U3689">
        <f>YEAR(Table1[[#This Row],[Date Created Conversion]])</f>
        <v>2014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1">
        <f>(((J3690/60)/60)/24)+DATE(1970,1,1)+(-5/24)</f>
        <v>41829.578749999993</v>
      </c>
      <c r="L3690" s="11">
        <f>(((I3690/60)/60)/24)+DATE(1970,1,1)+(-5/24)</f>
        <v>41859.578749999993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28"/>
        <v>1.0916666666666666</v>
      </c>
      <c r="R3690" s="6">
        <f t="shared" si="229"/>
        <v>83.974358974358978</v>
      </c>
      <c r="S3690" s="7" t="str">
        <f t="shared" si="230"/>
        <v>theater</v>
      </c>
      <c r="T3690" t="str">
        <f t="shared" si="231"/>
        <v>plays</v>
      </c>
      <c r="U3690">
        <f>YEAR(Table1[[#This Row],[Date Created Conversion]])</f>
        <v>2014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1">
        <f>(((J3691/60)/60)/24)+DATE(1970,1,1)+(-5/24)</f>
        <v>42147.61850694444</v>
      </c>
      <c r="L3691" s="11">
        <f>(((I3691/60)/60)/24)+DATE(1970,1,1)+(-5/24)</f>
        <v>42176.725694444445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28"/>
        <v>1.1833333333333333</v>
      </c>
      <c r="R3691" s="6">
        <f t="shared" si="229"/>
        <v>57.258064516129032</v>
      </c>
      <c r="S3691" s="7" t="str">
        <f t="shared" si="230"/>
        <v>theater</v>
      </c>
      <c r="T3691" t="str">
        <f t="shared" si="231"/>
        <v>plays</v>
      </c>
      <c r="U3691">
        <f>YEAR(Table1[[#This Row],[Date Created Conversion]])</f>
        <v>2015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1">
        <f>(((J3692/60)/60)/24)+DATE(1970,1,1)+(-5/24)</f>
        <v>41940.389849537038</v>
      </c>
      <c r="L3692" s="11">
        <f>(((I3692/60)/60)/24)+DATE(1970,1,1)+(-5/24)</f>
        <v>41970.431516203702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28"/>
        <v>1.2</v>
      </c>
      <c r="R3692" s="6">
        <f t="shared" si="229"/>
        <v>58.064516129032256</v>
      </c>
      <c r="S3692" s="7" t="str">
        <f t="shared" si="230"/>
        <v>theater</v>
      </c>
      <c r="T3692" t="str">
        <f t="shared" si="231"/>
        <v>plays</v>
      </c>
      <c r="U3692">
        <f>YEAR(Table1[[#This Row],[Date Created Conversion]])</f>
        <v>2014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1">
        <f>(((J3693/60)/60)/24)+DATE(1970,1,1)+(-5/24)</f>
        <v>42020.492233796293</v>
      </c>
      <c r="L3693" s="11">
        <f>(((I3693/60)/60)/24)+DATE(1970,1,1)+(-5/24)</f>
        <v>42064.999305555553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28"/>
        <v>1.2796000000000001</v>
      </c>
      <c r="R3693" s="6">
        <f t="shared" si="229"/>
        <v>186.80291970802921</v>
      </c>
      <c r="S3693" s="7" t="str">
        <f t="shared" si="230"/>
        <v>theater</v>
      </c>
      <c r="T3693" t="str">
        <f t="shared" si="231"/>
        <v>plays</v>
      </c>
      <c r="U3693">
        <f>YEAR(Table1[[#This Row],[Date Created Conversion]])</f>
        <v>2015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1">
        <f>(((J3694/60)/60)/24)+DATE(1970,1,1)+(-5/24)</f>
        <v>41891.756701388884</v>
      </c>
      <c r="L3694" s="11">
        <f>(((I3694/60)/60)/24)+DATE(1970,1,1)+(-5/24)</f>
        <v>41900.791666666664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28"/>
        <v>1.26</v>
      </c>
      <c r="R3694" s="6">
        <f t="shared" si="229"/>
        <v>74.117647058823536</v>
      </c>
      <c r="S3694" s="7" t="str">
        <f t="shared" si="230"/>
        <v>theater</v>
      </c>
      <c r="T3694" t="str">
        <f t="shared" si="231"/>
        <v>plays</v>
      </c>
      <c r="U3694">
        <f>YEAR(Table1[[#This Row],[Date Created Conversion]])</f>
        <v>2014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1">
        <f>(((J3695/60)/60)/24)+DATE(1970,1,1)+(-5/24)</f>
        <v>42308.98297453703</v>
      </c>
      <c r="L3695" s="11">
        <f>(((I3695/60)/60)/24)+DATE(1970,1,1)+(-5/24)</f>
        <v>42338.729166666664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28"/>
        <v>1.2912912912912913</v>
      </c>
      <c r="R3695" s="6">
        <f t="shared" si="229"/>
        <v>30.714285714285715</v>
      </c>
      <c r="S3695" s="7" t="str">
        <f t="shared" si="230"/>
        <v>theater</v>
      </c>
      <c r="T3695" t="str">
        <f t="shared" si="231"/>
        <v>plays</v>
      </c>
      <c r="U3695">
        <f>YEAR(Table1[[#This Row],[Date Created Conversion]])</f>
        <v>2015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1">
        <f>(((J3696/60)/60)/24)+DATE(1970,1,1)+(-5/24)</f>
        <v>42489.925543981481</v>
      </c>
      <c r="L3696" s="11">
        <f>(((I3696/60)/60)/24)+DATE(1970,1,1)+(-5/24)</f>
        <v>42526.874999999993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28"/>
        <v>1.0742857142857143</v>
      </c>
      <c r="R3696" s="6">
        <f t="shared" si="229"/>
        <v>62.666666666666664</v>
      </c>
      <c r="S3696" s="7" t="str">
        <f t="shared" si="230"/>
        <v>theater</v>
      </c>
      <c r="T3696" t="str">
        <f t="shared" si="231"/>
        <v>plays</v>
      </c>
      <c r="U3696">
        <f>YEAR(Table1[[#This Row],[Date Created Conversion]])</f>
        <v>2016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1">
        <f>(((J3697/60)/60)/24)+DATE(1970,1,1)+(-5/24)</f>
        <v>41995.662152777775</v>
      </c>
      <c r="L3697" s="11">
        <f>(((I3697/60)/60)/24)+DATE(1970,1,1)+(-5/24)</f>
        <v>42015.662152777775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28"/>
        <v>1.00125</v>
      </c>
      <c r="R3697" s="6">
        <f t="shared" si="229"/>
        <v>121.36363636363636</v>
      </c>
      <c r="S3697" s="7" t="str">
        <f t="shared" si="230"/>
        <v>theater</v>
      </c>
      <c r="T3697" t="str">
        <f t="shared" si="231"/>
        <v>plays</v>
      </c>
      <c r="U3697">
        <f>YEAR(Table1[[#This Row],[Date Created Conversion]])</f>
        <v>2014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1">
        <f>(((J3698/60)/60)/24)+DATE(1970,1,1)+(-5/24)</f>
        <v>41988.408749999995</v>
      </c>
      <c r="L3698" s="11">
        <f>(((I3698/60)/60)/24)+DATE(1970,1,1)+(-5/24)</f>
        <v>42048.408749999995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28"/>
        <v>1.55</v>
      </c>
      <c r="R3698" s="6">
        <f t="shared" si="229"/>
        <v>39.743589743589745</v>
      </c>
      <c r="S3698" s="7" t="str">
        <f t="shared" si="230"/>
        <v>theater</v>
      </c>
      <c r="T3698" t="str">
        <f t="shared" si="231"/>
        <v>plays</v>
      </c>
      <c r="U3698">
        <f>YEAR(Table1[[#This Row],[Date Created Conversion]])</f>
        <v>2014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1">
        <f>(((J3699/60)/60)/24)+DATE(1970,1,1)+(-5/24)</f>
        <v>42479.2575</v>
      </c>
      <c r="L3699" s="11">
        <f>(((I3699/60)/60)/24)+DATE(1970,1,1)+(-5/24)</f>
        <v>42500.2575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28"/>
        <v>1.08</v>
      </c>
      <c r="R3699" s="6">
        <f t="shared" si="229"/>
        <v>72</v>
      </c>
      <c r="S3699" s="7" t="str">
        <f t="shared" si="230"/>
        <v>theater</v>
      </c>
      <c r="T3699" t="str">
        <f t="shared" si="231"/>
        <v>plays</v>
      </c>
      <c r="U3699">
        <f>YEAR(Table1[[#This Row],[Date Created Conversion]])</f>
        <v>2016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1">
        <f>(((J3700/60)/60)/24)+DATE(1970,1,1)+(-5/24)</f>
        <v>42401.598229166666</v>
      </c>
      <c r="L3700" s="11">
        <f>(((I3700/60)/60)/24)+DATE(1970,1,1)+(-5/24)</f>
        <v>42431.598229166666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28"/>
        <v>1.1052</v>
      </c>
      <c r="R3700" s="6">
        <f t="shared" si="229"/>
        <v>40.632352941176471</v>
      </c>
      <c r="S3700" s="7" t="str">
        <f t="shared" si="230"/>
        <v>theater</v>
      </c>
      <c r="T3700" t="str">
        <f t="shared" si="231"/>
        <v>plays</v>
      </c>
      <c r="U3700">
        <f>YEAR(Table1[[#This Row],[Date Created Conversion]])</f>
        <v>2016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1">
        <f>(((J3701/60)/60)/24)+DATE(1970,1,1)+(-5/24)</f>
        <v>41897.393703703703</v>
      </c>
      <c r="L3701" s="11">
        <f>(((I3701/60)/60)/24)+DATE(1970,1,1)+(-5/24)</f>
        <v>41927.393703703703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28"/>
        <v>1.008</v>
      </c>
      <c r="R3701" s="6">
        <f t="shared" si="229"/>
        <v>63</v>
      </c>
      <c r="S3701" s="7" t="str">
        <f t="shared" si="230"/>
        <v>theater</v>
      </c>
      <c r="T3701" t="str">
        <f t="shared" si="231"/>
        <v>plays</v>
      </c>
      <c r="U3701">
        <f>YEAR(Table1[[#This Row],[Date Created Conversion]])</f>
        <v>2014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1">
        <f>(((J3702/60)/60)/24)+DATE(1970,1,1)+(-5/24)</f>
        <v>41882.37731481481</v>
      </c>
      <c r="L3702" s="11">
        <f>(((I3702/60)/60)/24)+DATE(1970,1,1)+(-5/24)</f>
        <v>41912.458333333328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28"/>
        <v>1.212</v>
      </c>
      <c r="R3702" s="6">
        <f t="shared" si="229"/>
        <v>33.666666666666664</v>
      </c>
      <c r="S3702" s="7" t="str">
        <f t="shared" si="230"/>
        <v>theater</v>
      </c>
      <c r="T3702" t="str">
        <f t="shared" si="231"/>
        <v>plays</v>
      </c>
      <c r="U3702">
        <f>YEAR(Table1[[#This Row],[Date Created Conversion]])</f>
        <v>2014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1">
        <f>(((J3703/60)/60)/24)+DATE(1970,1,1)+(-5/24)</f>
        <v>42129.333252314813</v>
      </c>
      <c r="L3703" s="11">
        <f>(((I3703/60)/60)/24)+DATE(1970,1,1)+(-5/24)</f>
        <v>42159.333252314813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28"/>
        <v>1.0033333333333334</v>
      </c>
      <c r="R3703" s="6">
        <f t="shared" si="229"/>
        <v>38.589743589743591</v>
      </c>
      <c r="S3703" s="7" t="str">
        <f t="shared" si="230"/>
        <v>theater</v>
      </c>
      <c r="T3703" t="str">
        <f t="shared" si="231"/>
        <v>plays</v>
      </c>
      <c r="U3703">
        <f>YEAR(Table1[[#This Row],[Date Created Conversion]])</f>
        <v>2015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1">
        <f>(((J3704/60)/60)/24)+DATE(1970,1,1)+(-5/24)</f>
        <v>42524.329675925925</v>
      </c>
      <c r="L3704" s="11">
        <f>(((I3704/60)/60)/24)+DATE(1970,1,1)+(-5/24)</f>
        <v>42561.749305555553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28"/>
        <v>1.0916666666666666</v>
      </c>
      <c r="R3704" s="6">
        <f t="shared" si="229"/>
        <v>155.95238095238096</v>
      </c>
      <c r="S3704" s="7" t="str">
        <f t="shared" si="230"/>
        <v>theater</v>
      </c>
      <c r="T3704" t="str">
        <f t="shared" si="231"/>
        <v>plays</v>
      </c>
      <c r="U3704">
        <f>YEAR(Table1[[#This Row],[Date Created Conversion]])</f>
        <v>2016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1">
        <f>(((J3705/60)/60)/24)+DATE(1970,1,1)+(-5/24)</f>
        <v>42556.296157407407</v>
      </c>
      <c r="L3705" s="11">
        <f>(((I3705/60)/60)/24)+DATE(1970,1,1)+(-5/24)</f>
        <v>42595.082638888889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28"/>
        <v>1.2342857142857142</v>
      </c>
      <c r="R3705" s="6">
        <f t="shared" si="229"/>
        <v>43.2</v>
      </c>
      <c r="S3705" s="7" t="str">
        <f t="shared" si="230"/>
        <v>theater</v>
      </c>
      <c r="T3705" t="str">
        <f t="shared" si="231"/>
        <v>plays</v>
      </c>
      <c r="U3705">
        <f>YEAR(Table1[[#This Row],[Date Created Conversion]])</f>
        <v>2016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1">
        <f>(((J3706/60)/60)/24)+DATE(1970,1,1)+(-5/24)</f>
        <v>42461.481412037036</v>
      </c>
      <c r="L3706" s="11">
        <f>(((I3706/60)/60)/24)+DATE(1970,1,1)+(-5/24)</f>
        <v>42521.481412037036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28"/>
        <v>1.3633666666666666</v>
      </c>
      <c r="R3706" s="6">
        <f t="shared" si="229"/>
        <v>15.148518518518518</v>
      </c>
      <c r="S3706" s="7" t="str">
        <f t="shared" si="230"/>
        <v>theater</v>
      </c>
      <c r="T3706" t="str">
        <f t="shared" si="231"/>
        <v>plays</v>
      </c>
      <c r="U3706">
        <f>YEAR(Table1[[#This Row],[Date Created Conversion]])</f>
        <v>2016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1">
        <f>(((J3707/60)/60)/24)+DATE(1970,1,1)+(-5/24)</f>
        <v>41792.334652777776</v>
      </c>
      <c r="L3707" s="11">
        <f>(((I3707/60)/60)/24)+DATE(1970,1,1)+(-5/24)</f>
        <v>41813.541666666664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28"/>
        <v>1.0346657233816767</v>
      </c>
      <c r="R3707" s="6">
        <f t="shared" si="229"/>
        <v>83.571428571428569</v>
      </c>
      <c r="S3707" s="7" t="str">
        <f t="shared" si="230"/>
        <v>theater</v>
      </c>
      <c r="T3707" t="str">
        <f t="shared" si="231"/>
        <v>plays</v>
      </c>
      <c r="U3707">
        <f>YEAR(Table1[[#This Row],[Date Created Conversion]])</f>
        <v>2014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1">
        <f>(((J3708/60)/60)/24)+DATE(1970,1,1)+(-5/24)</f>
        <v>41879.705428240741</v>
      </c>
      <c r="L3708" s="11">
        <f>(((I3708/60)/60)/24)+DATE(1970,1,1)+(-5/24)</f>
        <v>41894.705428240741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28"/>
        <v>1.2133333333333334</v>
      </c>
      <c r="R3708" s="6">
        <f t="shared" si="229"/>
        <v>140</v>
      </c>
      <c r="S3708" s="7" t="str">
        <f t="shared" si="230"/>
        <v>theater</v>
      </c>
      <c r="T3708" t="str">
        <f t="shared" si="231"/>
        <v>plays</v>
      </c>
      <c r="U3708">
        <f>YEAR(Table1[[#This Row],[Date Created Conversion]])</f>
        <v>2014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1">
        <f>(((J3709/60)/60)/24)+DATE(1970,1,1)+(-5/24)</f>
        <v>42551.840023148143</v>
      </c>
      <c r="L3709" s="11">
        <f>(((I3709/60)/60)/24)+DATE(1970,1,1)+(-5/24)</f>
        <v>42573.018055555549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28"/>
        <v>1.86</v>
      </c>
      <c r="R3709" s="6">
        <f t="shared" si="229"/>
        <v>80.869565217391298</v>
      </c>
      <c r="S3709" s="7" t="str">
        <f t="shared" si="230"/>
        <v>theater</v>
      </c>
      <c r="T3709" t="str">
        <f t="shared" si="231"/>
        <v>plays</v>
      </c>
      <c r="U3709">
        <f>YEAR(Table1[[#This Row],[Date Created Conversion]])</f>
        <v>2016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1">
        <f>(((J3710/60)/60)/24)+DATE(1970,1,1)+(-5/24)</f>
        <v>41809.933865740735</v>
      </c>
      <c r="L3710" s="11">
        <f>(((I3710/60)/60)/24)+DATE(1970,1,1)+(-5/24)</f>
        <v>41823.933865740735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28"/>
        <v>3</v>
      </c>
      <c r="R3710" s="6">
        <f t="shared" si="229"/>
        <v>53.846153846153847</v>
      </c>
      <c r="S3710" s="7" t="str">
        <f t="shared" si="230"/>
        <v>theater</v>
      </c>
      <c r="T3710" t="str">
        <f t="shared" si="231"/>
        <v>plays</v>
      </c>
      <c r="U3710">
        <f>YEAR(Table1[[#This Row],[Date Created Conversion]])</f>
        <v>2014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1">
        <f>(((J3711/60)/60)/24)+DATE(1970,1,1)+(-5/24)</f>
        <v>41785.499374999999</v>
      </c>
      <c r="L3711" s="11">
        <f>(((I3711/60)/60)/24)+DATE(1970,1,1)+(-5/24)</f>
        <v>41815.499374999999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28"/>
        <v>1.0825</v>
      </c>
      <c r="R3711" s="6">
        <f t="shared" si="229"/>
        <v>30.928571428571427</v>
      </c>
      <c r="S3711" s="7" t="str">
        <f t="shared" si="230"/>
        <v>theater</v>
      </c>
      <c r="T3711" t="str">
        <f t="shared" si="231"/>
        <v>plays</v>
      </c>
      <c r="U3711">
        <f>YEAR(Table1[[#This Row],[Date Created Conversion]])</f>
        <v>2014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1">
        <f>(((J3712/60)/60)/24)+DATE(1970,1,1)+(-5/24)</f>
        <v>42072.367916666662</v>
      </c>
      <c r="L3712" s="11">
        <f>(((I3712/60)/60)/24)+DATE(1970,1,1)+(-5/24)</f>
        <v>42097.367916666662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28"/>
        <v>1.4115384615384616</v>
      </c>
      <c r="R3712" s="6">
        <f t="shared" si="229"/>
        <v>67.962962962962962</v>
      </c>
      <c r="S3712" s="7" t="str">
        <f t="shared" si="230"/>
        <v>theater</v>
      </c>
      <c r="T3712" t="str">
        <f t="shared" si="231"/>
        <v>plays</v>
      </c>
      <c r="U3712">
        <f>YEAR(Table1[[#This Row],[Date Created Conversion]])</f>
        <v>2015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1">
        <f>(((J3713/60)/60)/24)+DATE(1970,1,1)+(-5/24)</f>
        <v>41779.5158912037</v>
      </c>
      <c r="L3713" s="11">
        <f>(((I3713/60)/60)/24)+DATE(1970,1,1)+(-5/24)</f>
        <v>41805.458333333328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28"/>
        <v>1.1399999999999999</v>
      </c>
      <c r="R3713" s="6">
        <f t="shared" si="229"/>
        <v>27.142857142857142</v>
      </c>
      <c r="S3713" s="7" t="str">
        <f t="shared" si="230"/>
        <v>theater</v>
      </c>
      <c r="T3713" t="str">
        <f t="shared" si="231"/>
        <v>plays</v>
      </c>
      <c r="U3713">
        <f>YEAR(Table1[[#This Row],[Date Created Conversion]])</f>
        <v>2014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1">
        <f>(((J3714/60)/60)/24)+DATE(1970,1,1)+(-5/24)</f>
        <v>42133.963738425926</v>
      </c>
      <c r="L3714" s="11">
        <f>(((I3714/60)/60)/24)+DATE(1970,1,1)+(-5/24)</f>
        <v>42155.082638888889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228"/>
        <v>1.5373333333333334</v>
      </c>
      <c r="R3714" s="6">
        <f t="shared" si="229"/>
        <v>110.86538461538461</v>
      </c>
      <c r="S3714" s="7" t="str">
        <f t="shared" si="230"/>
        <v>theater</v>
      </c>
      <c r="T3714" t="str">
        <f t="shared" si="231"/>
        <v>plays</v>
      </c>
      <c r="U3714">
        <f>YEAR(Table1[[#This Row],[Date Created Conversion]])</f>
        <v>2015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1">
        <f>(((J3715/60)/60)/24)+DATE(1970,1,1)+(-5/24)</f>
        <v>42505.529699074068</v>
      </c>
      <c r="L3715" s="11">
        <f>(((I3715/60)/60)/24)+DATE(1970,1,1)+(-5/24)</f>
        <v>42525.529699074068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232">E3715/D3715</f>
        <v>1.0149999999999999</v>
      </c>
      <c r="R3715" s="6">
        <f t="shared" ref="R3715:R3778" si="233">E3715/N3715</f>
        <v>106.84210526315789</v>
      </c>
      <c r="S3715" s="7" t="str">
        <f t="shared" ref="S3715:S3778" si="234">LEFT(P3715, SEARCH("/",P3715,1)-1)</f>
        <v>theater</v>
      </c>
      <c r="T3715" t="str">
        <f t="shared" ref="T3715:T3778" si="235">RIGHT(P3715,LEN(P3715)-SEARCH("/",P3715,1))</f>
        <v>plays</v>
      </c>
      <c r="U3715">
        <f>YEAR(Table1[[#This Row],[Date Created Conversion]])</f>
        <v>2016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1">
        <f>(((J3716/60)/60)/24)+DATE(1970,1,1)+(-5/24)</f>
        <v>42118.347997685189</v>
      </c>
      <c r="L3716" s="11">
        <f>(((I3716/60)/60)/24)+DATE(1970,1,1)+(-5/24)</f>
        <v>42149.957638888889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2"/>
        <v>1.0235000000000001</v>
      </c>
      <c r="R3716" s="6">
        <f t="shared" si="233"/>
        <v>105.51546391752578</v>
      </c>
      <c r="S3716" s="7" t="str">
        <f t="shared" si="234"/>
        <v>theater</v>
      </c>
      <c r="T3716" t="str">
        <f t="shared" si="235"/>
        <v>plays</v>
      </c>
      <c r="U3716">
        <f>YEAR(Table1[[#This Row],[Date Created Conversion]])</f>
        <v>2015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1">
        <f>(((J3717/60)/60)/24)+DATE(1970,1,1)+(-5/24)</f>
        <v>42036.787256944437</v>
      </c>
      <c r="L3717" s="11">
        <f>(((I3717/60)/60)/24)+DATE(1970,1,1)+(-5/24)</f>
        <v>42094.327777777777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2"/>
        <v>1.0257142857142858</v>
      </c>
      <c r="R3717" s="6">
        <f t="shared" si="233"/>
        <v>132.96296296296296</v>
      </c>
      <c r="S3717" s="7" t="str">
        <f t="shared" si="234"/>
        <v>theater</v>
      </c>
      <c r="T3717" t="str">
        <f t="shared" si="235"/>
        <v>plays</v>
      </c>
      <c r="U3717">
        <f>YEAR(Table1[[#This Row],[Date Created Conversion]])</f>
        <v>2015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1">
        <f>(((J3718/60)/60)/24)+DATE(1970,1,1)+(-5/24)</f>
        <v>42360.679502314808</v>
      </c>
      <c r="L3718" s="11">
        <f>(((I3718/60)/60)/24)+DATE(1970,1,1)+(-5/24)</f>
        <v>42390.679502314808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2"/>
        <v>1.5575000000000001</v>
      </c>
      <c r="R3718" s="6">
        <f t="shared" si="233"/>
        <v>51.916666666666664</v>
      </c>
      <c r="S3718" s="7" t="str">
        <f t="shared" si="234"/>
        <v>theater</v>
      </c>
      <c r="T3718" t="str">
        <f t="shared" si="235"/>
        <v>plays</v>
      </c>
      <c r="U3718">
        <f>YEAR(Table1[[#This Row],[Date Created Conversion]])</f>
        <v>2015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1">
        <f>(((J3719/60)/60)/24)+DATE(1970,1,1)+(-5/24)</f>
        <v>42102.657974537033</v>
      </c>
      <c r="L3719" s="11">
        <f>(((I3719/60)/60)/24)+DATE(1970,1,1)+(-5/24)</f>
        <v>42133.657974537033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2"/>
        <v>1.0075000000000001</v>
      </c>
      <c r="R3719" s="6">
        <f t="shared" si="233"/>
        <v>310</v>
      </c>
      <c r="S3719" s="7" t="str">
        <f t="shared" si="234"/>
        <v>theater</v>
      </c>
      <c r="T3719" t="str">
        <f t="shared" si="235"/>
        <v>plays</v>
      </c>
      <c r="U3719">
        <f>YEAR(Table1[[#This Row],[Date Created Conversion]])</f>
        <v>2015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1">
        <f>(((J3720/60)/60)/24)+DATE(1970,1,1)+(-5/24)</f>
        <v>42032.507812499993</v>
      </c>
      <c r="L3720" s="11">
        <f>(((I3720/60)/60)/24)+DATE(1970,1,1)+(-5/24)</f>
        <v>42062.507812499993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2"/>
        <v>2.3940000000000001</v>
      </c>
      <c r="R3720" s="6">
        <f t="shared" si="233"/>
        <v>26.021739130434781</v>
      </c>
      <c r="S3720" s="7" t="str">
        <f t="shared" si="234"/>
        <v>theater</v>
      </c>
      <c r="T3720" t="str">
        <f t="shared" si="235"/>
        <v>plays</v>
      </c>
      <c r="U3720">
        <f>YEAR(Table1[[#This Row],[Date Created Conversion]])</f>
        <v>2015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1">
        <f>(((J3721/60)/60)/24)+DATE(1970,1,1)+(-5/24)</f>
        <v>42147.521597222221</v>
      </c>
      <c r="L3721" s="11">
        <f>(((I3721/60)/60)/24)+DATE(1970,1,1)+(-5/24)</f>
        <v>42177.521597222221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2"/>
        <v>2.1</v>
      </c>
      <c r="R3721" s="6">
        <f t="shared" si="233"/>
        <v>105</v>
      </c>
      <c r="S3721" s="7" t="str">
        <f t="shared" si="234"/>
        <v>theater</v>
      </c>
      <c r="T3721" t="str">
        <f t="shared" si="235"/>
        <v>plays</v>
      </c>
      <c r="U3721">
        <f>YEAR(Table1[[#This Row],[Date Created Conversion]])</f>
        <v>2015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1">
        <f>(((J3722/60)/60)/24)+DATE(1970,1,1)+(-5/24)</f>
        <v>42165.784791666665</v>
      </c>
      <c r="L3722" s="11">
        <f>(((I3722/60)/60)/24)+DATE(1970,1,1)+(-5/24)</f>
        <v>42187.784791666665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232"/>
        <v>1.0451515151515152</v>
      </c>
      <c r="R3722" s="6">
        <f t="shared" si="233"/>
        <v>86.224999999999994</v>
      </c>
      <c r="S3722" s="7" t="str">
        <f t="shared" si="234"/>
        <v>theater</v>
      </c>
      <c r="T3722" t="str">
        <f t="shared" si="235"/>
        <v>plays</v>
      </c>
      <c r="U3722">
        <f>YEAR(Table1[[#This Row],[Date Created Conversion]])</f>
        <v>2015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1">
        <f>(((J3723/60)/60)/24)+DATE(1970,1,1)+(-5/24)</f>
        <v>41927.727824074071</v>
      </c>
      <c r="L3723" s="11">
        <f>(((I3723/60)/60)/24)+DATE(1970,1,1)+(-5/24)</f>
        <v>41948.769490740735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2"/>
        <v>1.008</v>
      </c>
      <c r="R3723" s="6">
        <f t="shared" si="233"/>
        <v>114.54545454545455</v>
      </c>
      <c r="S3723" s="7" t="str">
        <f t="shared" si="234"/>
        <v>theater</v>
      </c>
      <c r="T3723" t="str">
        <f t="shared" si="235"/>
        <v>plays</v>
      </c>
      <c r="U3723">
        <f>YEAR(Table1[[#This Row],[Date Created Conversion]])</f>
        <v>2014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1">
        <f>(((J3724/60)/60)/24)+DATE(1970,1,1)+(-5/24)</f>
        <v>42381.463506944441</v>
      </c>
      <c r="L3724" s="11">
        <f>(((I3724/60)/60)/24)+DATE(1970,1,1)+(-5/24)</f>
        <v>42411.749305555553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2"/>
        <v>1.1120000000000001</v>
      </c>
      <c r="R3724" s="6">
        <f t="shared" si="233"/>
        <v>47.657142857142858</v>
      </c>
      <c r="S3724" s="7" t="str">
        <f t="shared" si="234"/>
        <v>theater</v>
      </c>
      <c r="T3724" t="str">
        <f t="shared" si="235"/>
        <v>plays</v>
      </c>
      <c r="U3724">
        <f>YEAR(Table1[[#This Row],[Date Created Conversion]])</f>
        <v>2016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1">
        <f>(((J3725/60)/60)/24)+DATE(1970,1,1)+(-5/24)</f>
        <v>41943.544699074075</v>
      </c>
      <c r="L3725" s="11">
        <f>(((I3725/60)/60)/24)+DATE(1970,1,1)+(-5/24)</f>
        <v>41973.586365740739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2"/>
        <v>1.0204444444444445</v>
      </c>
      <c r="R3725" s="6">
        <f t="shared" si="233"/>
        <v>72.888888888888886</v>
      </c>
      <c r="S3725" s="7" t="str">
        <f t="shared" si="234"/>
        <v>theater</v>
      </c>
      <c r="T3725" t="str">
        <f t="shared" si="235"/>
        <v>plays</v>
      </c>
      <c r="U3725">
        <f>YEAR(Table1[[#This Row],[Date Created Conversion]])</f>
        <v>2014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1">
        <f>(((J3726/60)/60)/24)+DATE(1970,1,1)+(-5/24)</f>
        <v>42465.283101851855</v>
      </c>
      <c r="L3726" s="11">
        <f>(((I3726/60)/60)/24)+DATE(1970,1,1)+(-5/24)</f>
        <v>42494.749999999993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2"/>
        <v>1.0254767441860466</v>
      </c>
      <c r="R3726" s="6">
        <f t="shared" si="233"/>
        <v>49.545505617977533</v>
      </c>
      <c r="S3726" s="7" t="str">
        <f t="shared" si="234"/>
        <v>theater</v>
      </c>
      <c r="T3726" t="str">
        <f t="shared" si="235"/>
        <v>plays</v>
      </c>
      <c r="U3726">
        <f>YEAR(Table1[[#This Row],[Date Created Conversion]])</f>
        <v>2016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1">
        <f>(((J3727/60)/60)/24)+DATE(1970,1,1)+(-5/24)</f>
        <v>42401.736886574072</v>
      </c>
      <c r="L3727" s="11">
        <f>(((I3727/60)/60)/24)+DATE(1970,1,1)+(-5/24)</f>
        <v>42418.687499999993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2"/>
        <v>1.27</v>
      </c>
      <c r="R3727" s="6">
        <f t="shared" si="233"/>
        <v>25.4</v>
      </c>
      <c r="S3727" s="7" t="str">
        <f t="shared" si="234"/>
        <v>theater</v>
      </c>
      <c r="T3727" t="str">
        <f t="shared" si="235"/>
        <v>plays</v>
      </c>
      <c r="U3727">
        <f>YEAR(Table1[[#This Row],[Date Created Conversion]])</f>
        <v>2016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1">
        <f>(((J3728/60)/60)/24)+DATE(1970,1,1)+(-5/24)</f>
        <v>42461.932534722226</v>
      </c>
      <c r="L3728" s="11">
        <f>(((I3728/60)/60)/24)+DATE(1970,1,1)+(-5/24)</f>
        <v>42489.666666666664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2"/>
        <v>3.3870588235294119</v>
      </c>
      <c r="R3728" s="6">
        <f t="shared" si="233"/>
        <v>62.586956521739133</v>
      </c>
      <c r="S3728" s="7" t="str">
        <f t="shared" si="234"/>
        <v>theater</v>
      </c>
      <c r="T3728" t="str">
        <f t="shared" si="235"/>
        <v>plays</v>
      </c>
      <c r="U3728">
        <f>YEAR(Table1[[#This Row],[Date Created Conversion]])</f>
        <v>2016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1">
        <f>(((J3729/60)/60)/24)+DATE(1970,1,1)+(-5/24)</f>
        <v>42632.139976851853</v>
      </c>
      <c r="L3729" s="11">
        <f>(((I3729/60)/60)/24)+DATE(1970,1,1)+(-5/24)</f>
        <v>42662.996527777774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2"/>
        <v>1.0075000000000001</v>
      </c>
      <c r="R3729" s="6">
        <f t="shared" si="233"/>
        <v>61.060606060606062</v>
      </c>
      <c r="S3729" s="7" t="str">
        <f t="shared" si="234"/>
        <v>theater</v>
      </c>
      <c r="T3729" t="str">
        <f t="shared" si="235"/>
        <v>plays</v>
      </c>
      <c r="U3729">
        <f>YEAR(Table1[[#This Row],[Date Created Conversion]])</f>
        <v>2016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1">
        <f>(((J3730/60)/60)/24)+DATE(1970,1,1)+(-5/24)</f>
        <v>42204.962685185186</v>
      </c>
      <c r="L3730" s="11">
        <f>(((I3730/60)/60)/24)+DATE(1970,1,1)+(-5/24)</f>
        <v>42234.962685185186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2"/>
        <v>9.3100000000000002E-2</v>
      </c>
      <c r="R3730" s="6">
        <f t="shared" si="233"/>
        <v>60.064516129032256</v>
      </c>
      <c r="S3730" s="7" t="str">
        <f t="shared" si="234"/>
        <v>theater</v>
      </c>
      <c r="T3730" t="str">
        <f t="shared" si="235"/>
        <v>plays</v>
      </c>
      <c r="U3730">
        <f>YEAR(Table1[[#This Row],[Date Created Conversion]])</f>
        <v>2015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1">
        <f>(((J3731/60)/60)/24)+DATE(1970,1,1)+(-5/24)</f>
        <v>42040.996666666666</v>
      </c>
      <c r="L3731" s="11">
        <f>(((I3731/60)/60)/24)+DATE(1970,1,1)+(-5/24)</f>
        <v>42085.954999999994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2"/>
        <v>7.2400000000000006E-2</v>
      </c>
      <c r="R3731" s="6">
        <f t="shared" si="233"/>
        <v>72.400000000000006</v>
      </c>
      <c r="S3731" s="7" t="str">
        <f t="shared" si="234"/>
        <v>theater</v>
      </c>
      <c r="T3731" t="str">
        <f t="shared" si="235"/>
        <v>plays</v>
      </c>
      <c r="U3731">
        <f>YEAR(Table1[[#This Row],[Date Created Conversion]])</f>
        <v>2015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1">
        <f>(((J3732/60)/60)/24)+DATE(1970,1,1)+(-5/24)</f>
        <v>42203.46943287037</v>
      </c>
      <c r="L3732" s="11">
        <f>(((I3732/60)/60)/24)+DATE(1970,1,1)+(-5/24)</f>
        <v>42233.46943287037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2"/>
        <v>0.1</v>
      </c>
      <c r="R3732" s="6">
        <f t="shared" si="233"/>
        <v>100</v>
      </c>
      <c r="S3732" s="7" t="str">
        <f t="shared" si="234"/>
        <v>theater</v>
      </c>
      <c r="T3732" t="str">
        <f t="shared" si="235"/>
        <v>plays</v>
      </c>
      <c r="U3732">
        <f>YEAR(Table1[[#This Row],[Date Created Conversion]])</f>
        <v>2015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1">
        <f>(((J3733/60)/60)/24)+DATE(1970,1,1)+(-5/24)</f>
        <v>41983.544513888883</v>
      </c>
      <c r="L3733" s="11">
        <f>(((I3733/60)/60)/24)+DATE(1970,1,1)+(-5/24)</f>
        <v>42013.932638888888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2"/>
        <v>0.11272727272727273</v>
      </c>
      <c r="R3733" s="6">
        <f t="shared" si="233"/>
        <v>51.666666666666664</v>
      </c>
      <c r="S3733" s="7" t="str">
        <f t="shared" si="234"/>
        <v>theater</v>
      </c>
      <c r="T3733" t="str">
        <f t="shared" si="235"/>
        <v>plays</v>
      </c>
      <c r="U3733">
        <f>YEAR(Table1[[#This Row],[Date Created Conversion]])</f>
        <v>2014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1">
        <f>(((J3734/60)/60)/24)+DATE(1970,1,1)+(-5/24)</f>
        <v>41968.469131944446</v>
      </c>
      <c r="L3734" s="11">
        <f>(((I3734/60)/60)/24)+DATE(1970,1,1)+(-5/24)</f>
        <v>42028.291666666664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2"/>
        <v>0.15411764705882353</v>
      </c>
      <c r="R3734" s="6">
        <f t="shared" si="233"/>
        <v>32.75</v>
      </c>
      <c r="S3734" s="7" t="str">
        <f t="shared" si="234"/>
        <v>theater</v>
      </c>
      <c r="T3734" t="str">
        <f t="shared" si="235"/>
        <v>plays</v>
      </c>
      <c r="U3734">
        <f>YEAR(Table1[[#This Row],[Date Created Conversion]])</f>
        <v>2014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1">
        <f>(((J3735/60)/60)/24)+DATE(1970,1,1)+(-5/24)</f>
        <v>42102.816064814811</v>
      </c>
      <c r="L3735" s="11">
        <f>(((I3735/60)/60)/24)+DATE(1970,1,1)+(-5/24)</f>
        <v>42112.729166666664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2"/>
        <v>0</v>
      </c>
      <c r="R3735" s="6" t="e">
        <f t="shared" si="233"/>
        <v>#DIV/0!</v>
      </c>
      <c r="S3735" s="7" t="str">
        <f t="shared" si="234"/>
        <v>theater</v>
      </c>
      <c r="T3735" t="str">
        <f t="shared" si="235"/>
        <v>plays</v>
      </c>
      <c r="U3735">
        <f>YEAR(Table1[[#This Row],[Date Created Conversion]])</f>
        <v>2015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1">
        <f>(((J3736/60)/60)/24)+DATE(1970,1,1)+(-5/24)</f>
        <v>42089.693240740737</v>
      </c>
      <c r="L3736" s="11">
        <f>(((I3736/60)/60)/24)+DATE(1970,1,1)+(-5/24)</f>
        <v>42149.693240740737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2"/>
        <v>0.28466666666666668</v>
      </c>
      <c r="R3736" s="6">
        <f t="shared" si="233"/>
        <v>61</v>
      </c>
      <c r="S3736" s="7" t="str">
        <f t="shared" si="234"/>
        <v>theater</v>
      </c>
      <c r="T3736" t="str">
        <f t="shared" si="235"/>
        <v>plays</v>
      </c>
      <c r="U3736">
        <f>YEAR(Table1[[#This Row],[Date Created Conversion]])</f>
        <v>2015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1">
        <f>(((J3737/60)/60)/24)+DATE(1970,1,1)+(-5/24)</f>
        <v>42122.484826388885</v>
      </c>
      <c r="L3737" s="11">
        <f>(((I3737/60)/60)/24)+DATE(1970,1,1)+(-5/24)</f>
        <v>42152.484826388885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2"/>
        <v>0.13333333333333333</v>
      </c>
      <c r="R3737" s="6">
        <f t="shared" si="233"/>
        <v>10</v>
      </c>
      <c r="S3737" s="7" t="str">
        <f t="shared" si="234"/>
        <v>theater</v>
      </c>
      <c r="T3737" t="str">
        <f t="shared" si="235"/>
        <v>plays</v>
      </c>
      <c r="U3737">
        <f>YEAR(Table1[[#This Row],[Date Created Conversion]])</f>
        <v>2015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1">
        <f>(((J3738/60)/60)/24)+DATE(1970,1,1)+(-5/24)</f>
        <v>42048.503391203696</v>
      </c>
      <c r="L3738" s="11">
        <f>(((I3738/60)/60)/24)+DATE(1970,1,1)+(-5/24)</f>
        <v>42086.541666666664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2"/>
        <v>6.6666666666666671E-3</v>
      </c>
      <c r="R3738" s="6">
        <f t="shared" si="233"/>
        <v>10</v>
      </c>
      <c r="S3738" s="7" t="str">
        <f t="shared" si="234"/>
        <v>theater</v>
      </c>
      <c r="T3738" t="str">
        <f t="shared" si="235"/>
        <v>plays</v>
      </c>
      <c r="U3738">
        <f>YEAR(Table1[[#This Row],[Date Created Conversion]])</f>
        <v>2015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1">
        <f>(((J3739/60)/60)/24)+DATE(1970,1,1)+(-5/24)</f>
        <v>42297.482673611106</v>
      </c>
      <c r="L3739" s="11">
        <f>(((I3739/60)/60)/24)+DATE(1970,1,1)+(-5/24)</f>
        <v>42320.082638888889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2"/>
        <v>0.21428571428571427</v>
      </c>
      <c r="R3739" s="6">
        <f t="shared" si="233"/>
        <v>37.5</v>
      </c>
      <c r="S3739" s="7" t="str">
        <f t="shared" si="234"/>
        <v>theater</v>
      </c>
      <c r="T3739" t="str">
        <f t="shared" si="235"/>
        <v>plays</v>
      </c>
      <c r="U3739">
        <f>YEAR(Table1[[#This Row],[Date Created Conversion]])</f>
        <v>2015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1">
        <f>(((J3740/60)/60)/24)+DATE(1970,1,1)+(-5/24)</f>
        <v>41813.730381944442</v>
      </c>
      <c r="L3740" s="11">
        <f>(((I3740/60)/60)/24)+DATE(1970,1,1)+(-5/24)</f>
        <v>41835.708333333328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2"/>
        <v>0.18</v>
      </c>
      <c r="R3740" s="6">
        <f t="shared" si="233"/>
        <v>45</v>
      </c>
      <c r="S3740" s="7" t="str">
        <f t="shared" si="234"/>
        <v>theater</v>
      </c>
      <c r="T3740" t="str">
        <f t="shared" si="235"/>
        <v>plays</v>
      </c>
      <c r="U3740">
        <f>YEAR(Table1[[#This Row],[Date Created Conversion]])</f>
        <v>2014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1">
        <f>(((J3741/60)/60)/24)+DATE(1970,1,1)+(-5/24)</f>
        <v>42548.241527777776</v>
      </c>
      <c r="L3741" s="11">
        <f>(((I3741/60)/60)/24)+DATE(1970,1,1)+(-5/24)</f>
        <v>42568.241527777776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2"/>
        <v>0.20125000000000001</v>
      </c>
      <c r="R3741" s="6">
        <f t="shared" si="233"/>
        <v>100.625</v>
      </c>
      <c r="S3741" s="7" t="str">
        <f t="shared" si="234"/>
        <v>theater</v>
      </c>
      <c r="T3741" t="str">
        <f t="shared" si="235"/>
        <v>plays</v>
      </c>
      <c r="U3741">
        <f>YEAR(Table1[[#This Row],[Date Created Conversion]])</f>
        <v>2016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1">
        <f>(((J3742/60)/60)/24)+DATE(1970,1,1)+(-5/24)</f>
        <v>41832.881423611107</v>
      </c>
      <c r="L3742" s="11">
        <f>(((I3742/60)/60)/24)+DATE(1970,1,1)+(-5/24)</f>
        <v>41862.870810185181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2"/>
        <v>0.17899999999999999</v>
      </c>
      <c r="R3742" s="6">
        <f t="shared" si="233"/>
        <v>25.571428571428573</v>
      </c>
      <c r="S3742" s="7" t="str">
        <f t="shared" si="234"/>
        <v>theater</v>
      </c>
      <c r="T3742" t="str">
        <f t="shared" si="235"/>
        <v>plays</v>
      </c>
      <c r="U3742">
        <f>YEAR(Table1[[#This Row],[Date Created Conversion]])</f>
        <v>2014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1">
        <f>(((J3743/60)/60)/24)+DATE(1970,1,1)+(-5/24)</f>
        <v>42325.712384259255</v>
      </c>
      <c r="L3743" s="11">
        <f>(((I3743/60)/60)/24)+DATE(1970,1,1)+(-5/24)</f>
        <v>42355.712384259255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2"/>
        <v>0</v>
      </c>
      <c r="R3743" s="6" t="e">
        <f t="shared" si="233"/>
        <v>#DIV/0!</v>
      </c>
      <c r="S3743" s="7" t="str">
        <f t="shared" si="234"/>
        <v>theater</v>
      </c>
      <c r="T3743" t="str">
        <f t="shared" si="235"/>
        <v>plays</v>
      </c>
      <c r="U3743">
        <f>YEAR(Table1[[#This Row],[Date Created Conversion]])</f>
        <v>2015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1">
        <f>(((J3744/60)/60)/24)+DATE(1970,1,1)+(-5/24)</f>
        <v>41858.006296296291</v>
      </c>
      <c r="L3744" s="11">
        <f>(((I3744/60)/60)/24)+DATE(1970,1,1)+(-5/24)</f>
        <v>41888.006296296291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2"/>
        <v>0.02</v>
      </c>
      <c r="R3744" s="6">
        <f t="shared" si="233"/>
        <v>25</v>
      </c>
      <c r="S3744" s="7" t="str">
        <f t="shared" si="234"/>
        <v>theater</v>
      </c>
      <c r="T3744" t="str">
        <f t="shared" si="235"/>
        <v>plays</v>
      </c>
      <c r="U3744">
        <f>YEAR(Table1[[#This Row],[Date Created Conversion]])</f>
        <v>2014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1">
        <f>(((J3745/60)/60)/24)+DATE(1970,1,1)+(-5/24)</f>
        <v>41793.501898148148</v>
      </c>
      <c r="L3745" s="11">
        <f>(((I3745/60)/60)/24)+DATE(1970,1,1)+(-5/24)</f>
        <v>41823.501898148148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2"/>
        <v>0</v>
      </c>
      <c r="R3745" s="6" t="e">
        <f t="shared" si="233"/>
        <v>#DIV/0!</v>
      </c>
      <c r="S3745" s="7" t="str">
        <f t="shared" si="234"/>
        <v>theater</v>
      </c>
      <c r="T3745" t="str">
        <f t="shared" si="235"/>
        <v>plays</v>
      </c>
      <c r="U3745">
        <f>YEAR(Table1[[#This Row],[Date Created Conversion]])</f>
        <v>2014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1">
        <f>(((J3746/60)/60)/24)+DATE(1970,1,1)+(-5/24)</f>
        <v>41793.605925925927</v>
      </c>
      <c r="L3746" s="11">
        <f>(((I3746/60)/60)/24)+DATE(1970,1,1)+(-5/24)</f>
        <v>41824.957638888889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2"/>
        <v>0</v>
      </c>
      <c r="R3746" s="6" t="e">
        <f t="shared" si="233"/>
        <v>#DIV/0!</v>
      </c>
      <c r="S3746" s="7" t="str">
        <f t="shared" si="234"/>
        <v>theater</v>
      </c>
      <c r="T3746" t="str">
        <f t="shared" si="235"/>
        <v>plays</v>
      </c>
      <c r="U3746">
        <f>YEAR(Table1[[#This Row],[Date Created Conversion]])</f>
        <v>2014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1">
        <f>(((J3747/60)/60)/24)+DATE(1970,1,1)+(-5/24)</f>
        <v>41831.489606481482</v>
      </c>
      <c r="L3747" s="11">
        <f>(((I3747/60)/60)/24)+DATE(1970,1,1)+(-5/24)</f>
        <v>41861.489606481482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2"/>
        <v>0.1</v>
      </c>
      <c r="R3747" s="6">
        <f t="shared" si="233"/>
        <v>10</v>
      </c>
      <c r="S3747" s="7" t="str">
        <f t="shared" si="234"/>
        <v>theater</v>
      </c>
      <c r="T3747" t="str">
        <f t="shared" si="235"/>
        <v>plays</v>
      </c>
      <c r="U3747">
        <f>YEAR(Table1[[#This Row],[Date Created Conversion]])</f>
        <v>2014</v>
      </c>
    </row>
    <row r="3748" spans="1:21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1">
        <f>(((J3748/60)/60)/24)+DATE(1970,1,1)+(-5/24)</f>
        <v>42621.18100694444</v>
      </c>
      <c r="L3748" s="11">
        <f>(((I3748/60)/60)/24)+DATE(1970,1,1)+(-5/24)</f>
        <v>42651.18100694444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2"/>
        <v>2.3764705882352941E-2</v>
      </c>
      <c r="R3748" s="6">
        <f t="shared" si="233"/>
        <v>202</v>
      </c>
      <c r="S3748" s="7" t="str">
        <f t="shared" si="234"/>
        <v>theater</v>
      </c>
      <c r="T3748" t="str">
        <f t="shared" si="235"/>
        <v>plays</v>
      </c>
      <c r="U3748">
        <f>YEAR(Table1[[#This Row],[Date Created Conversion]])</f>
        <v>2016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1">
        <f>(((J3749/60)/60)/24)+DATE(1970,1,1)+(-5/24)</f>
        <v>42164.091388888883</v>
      </c>
      <c r="L3749" s="11">
        <f>(((I3749/60)/60)/24)+DATE(1970,1,1)+(-5/24)</f>
        <v>42190.749305555553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2"/>
        <v>0.01</v>
      </c>
      <c r="R3749" s="6">
        <f t="shared" si="233"/>
        <v>25</v>
      </c>
      <c r="S3749" s="7" t="str">
        <f t="shared" si="234"/>
        <v>theater</v>
      </c>
      <c r="T3749" t="str">
        <f t="shared" si="235"/>
        <v>plays</v>
      </c>
      <c r="U3749">
        <f>YEAR(Table1[[#This Row],[Date Created Conversion]])</f>
        <v>2015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1">
        <f>(((J3750/60)/60)/24)+DATE(1970,1,1)+(-5/24)</f>
        <v>42395.498101851852</v>
      </c>
      <c r="L3750" s="11">
        <f>(((I3750/60)/60)/24)+DATE(1970,1,1)+(-5/24)</f>
        <v>42416.040972222218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2"/>
        <v>1.0351999999999999</v>
      </c>
      <c r="R3750" s="6">
        <f t="shared" si="233"/>
        <v>99.538461538461533</v>
      </c>
      <c r="S3750" s="7" t="str">
        <f t="shared" si="234"/>
        <v>theater</v>
      </c>
      <c r="T3750" t="str">
        <f t="shared" si="235"/>
        <v>musical</v>
      </c>
      <c r="U3750">
        <f>YEAR(Table1[[#This Row],[Date Created Conversion]])</f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1">
        <f>(((J3751/60)/60)/24)+DATE(1970,1,1)+(-5/24)</f>
        <v>42457.918842592589</v>
      </c>
      <c r="L3751" s="11">
        <f>(((I3751/60)/60)/24)+DATE(1970,1,1)+(-5/24)</f>
        <v>42488.957638888889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2"/>
        <v>1.05</v>
      </c>
      <c r="R3751" s="6">
        <f t="shared" si="233"/>
        <v>75</v>
      </c>
      <c r="S3751" s="7" t="str">
        <f t="shared" si="234"/>
        <v>theater</v>
      </c>
      <c r="T3751" t="str">
        <f t="shared" si="235"/>
        <v>musical</v>
      </c>
      <c r="U3751">
        <f>YEAR(Table1[[#This Row],[Date Created Conversion]])</f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1">
        <f>(((J3752/60)/60)/24)+DATE(1970,1,1)+(-5/24)</f>
        <v>42016.773240740738</v>
      </c>
      <c r="L3752" s="11">
        <f>(((I3752/60)/60)/24)+DATE(1970,1,1)+(-5/24)</f>
        <v>42045.124305555553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2"/>
        <v>1.0044999999999999</v>
      </c>
      <c r="R3752" s="6">
        <f t="shared" si="233"/>
        <v>215.25</v>
      </c>
      <c r="S3752" s="7" t="str">
        <f t="shared" si="234"/>
        <v>theater</v>
      </c>
      <c r="T3752" t="str">
        <f t="shared" si="235"/>
        <v>musical</v>
      </c>
      <c r="U3752">
        <f>YEAR(Table1[[#This Row],[Date Created Conversion]])</f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1">
        <f>(((J3753/60)/60)/24)+DATE(1970,1,1)+(-5/24)</f>
        <v>42402.827233796292</v>
      </c>
      <c r="L3753" s="11">
        <f>(((I3753/60)/60)/24)+DATE(1970,1,1)+(-5/24)</f>
        <v>42462.78556712962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2"/>
        <v>1.3260000000000001</v>
      </c>
      <c r="R3753" s="6">
        <f t="shared" si="233"/>
        <v>120.54545454545455</v>
      </c>
      <c r="S3753" s="7" t="str">
        <f t="shared" si="234"/>
        <v>theater</v>
      </c>
      <c r="T3753" t="str">
        <f t="shared" si="235"/>
        <v>musical</v>
      </c>
      <c r="U3753">
        <f>YEAR(Table1[[#This Row],[Date Created Conversion]])</f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1">
        <f>(((J3754/60)/60)/24)+DATE(1970,1,1)+(-5/24)</f>
        <v>42619.594155092585</v>
      </c>
      <c r="L3754" s="11">
        <f>(((I3754/60)/60)/24)+DATE(1970,1,1)+(-5/24)</f>
        <v>42659.666666666664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2"/>
        <v>1.1299999999999999</v>
      </c>
      <c r="R3754" s="6">
        <f t="shared" si="233"/>
        <v>37.666666666666664</v>
      </c>
      <c r="S3754" s="7" t="str">
        <f t="shared" si="234"/>
        <v>theater</v>
      </c>
      <c r="T3754" t="str">
        <f t="shared" si="235"/>
        <v>musical</v>
      </c>
      <c r="U3754">
        <f>YEAR(Table1[[#This Row],[Date Created Conversion]])</f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1">
        <f>(((J3755/60)/60)/24)+DATE(1970,1,1)+(-5/24)</f>
        <v>42128.615740740737</v>
      </c>
      <c r="L3755" s="11">
        <f>(((I3755/60)/60)/24)+DATE(1970,1,1)+(-5/24)</f>
        <v>42157.791666666664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2"/>
        <v>1.0334000000000001</v>
      </c>
      <c r="R3755" s="6">
        <f t="shared" si="233"/>
        <v>172.23333333333332</v>
      </c>
      <c r="S3755" s="7" t="str">
        <f t="shared" si="234"/>
        <v>theater</v>
      </c>
      <c r="T3755" t="str">
        <f t="shared" si="235"/>
        <v>musical</v>
      </c>
      <c r="U3755">
        <f>YEAR(Table1[[#This Row],[Date Created Conversion]])</f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1">
        <f>(((J3756/60)/60)/24)+DATE(1970,1,1)+(-5/24)</f>
        <v>41808.67288194444</v>
      </c>
      <c r="L3756" s="11">
        <f>(((I3756/60)/60)/24)+DATE(1970,1,1)+(-5/24)</f>
        <v>41845.999305555553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2"/>
        <v>1.2</v>
      </c>
      <c r="R3756" s="6">
        <f t="shared" si="233"/>
        <v>111.11111111111111</v>
      </c>
      <c r="S3756" s="7" t="str">
        <f t="shared" si="234"/>
        <v>theater</v>
      </c>
      <c r="T3756" t="str">
        <f t="shared" si="235"/>
        <v>musical</v>
      </c>
      <c r="U3756">
        <f>YEAR(Table1[[#This Row],[Date Created Conversion]])</f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1">
        <f>(((J3757/60)/60)/24)+DATE(1970,1,1)+(-5/24)</f>
        <v>42445.658645833326</v>
      </c>
      <c r="L3757" s="11">
        <f>(((I3757/60)/60)/24)+DATE(1970,1,1)+(-5/24)</f>
        <v>42475.658645833326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2"/>
        <v>1.2963636363636364</v>
      </c>
      <c r="R3757" s="6">
        <f t="shared" si="233"/>
        <v>25.464285714285715</v>
      </c>
      <c r="S3757" s="7" t="str">
        <f t="shared" si="234"/>
        <v>theater</v>
      </c>
      <c r="T3757" t="str">
        <f t="shared" si="235"/>
        <v>musical</v>
      </c>
      <c r="U3757">
        <f>YEAR(Table1[[#This Row],[Date Created Conversion]])</f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1">
        <f>(((J3758/60)/60)/24)+DATE(1970,1,1)+(-5/24)</f>
        <v>41771.606458333328</v>
      </c>
      <c r="L3758" s="11">
        <f>(((I3758/60)/60)/24)+DATE(1970,1,1)+(-5/24)</f>
        <v>41801.606458333328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2"/>
        <v>1.0111111111111111</v>
      </c>
      <c r="R3758" s="6">
        <f t="shared" si="233"/>
        <v>267.64705882352939</v>
      </c>
      <c r="S3758" s="7" t="str">
        <f t="shared" si="234"/>
        <v>theater</v>
      </c>
      <c r="T3758" t="str">
        <f t="shared" si="235"/>
        <v>musical</v>
      </c>
      <c r="U3758">
        <f>YEAR(Table1[[#This Row],[Date Created Conversion]])</f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1">
        <f>(((J3759/60)/60)/24)+DATE(1970,1,1)+(-5/24)</f>
        <v>41954.642534722218</v>
      </c>
      <c r="L3759" s="11">
        <f>(((I3759/60)/60)/24)+DATE(1970,1,1)+(-5/24)</f>
        <v>41974.642534722218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2"/>
        <v>1.0851428571428572</v>
      </c>
      <c r="R3759" s="6">
        <f t="shared" si="233"/>
        <v>75.959999999999994</v>
      </c>
      <c r="S3759" s="7" t="str">
        <f t="shared" si="234"/>
        <v>theater</v>
      </c>
      <c r="T3759" t="str">
        <f t="shared" si="235"/>
        <v>musical</v>
      </c>
      <c r="U3759">
        <f>YEAR(Table1[[#This Row],[Date Created Conversion]])</f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1">
        <f>(((J3760/60)/60)/24)+DATE(1970,1,1)+(-5/24)</f>
        <v>41747.26317129629</v>
      </c>
      <c r="L3760" s="11">
        <f>(((I3760/60)/60)/24)+DATE(1970,1,1)+(-5/24)</f>
        <v>41778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2"/>
        <v>1.0233333333333334</v>
      </c>
      <c r="R3760" s="6">
        <f t="shared" si="233"/>
        <v>59.03846153846154</v>
      </c>
      <c r="S3760" s="7" t="str">
        <f t="shared" si="234"/>
        <v>theater</v>
      </c>
      <c r="T3760" t="str">
        <f t="shared" si="235"/>
        <v>musical</v>
      </c>
      <c r="U3760">
        <f>YEAR(Table1[[#This Row],[Date Created Conversion]])</f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1">
        <f>(((J3761/60)/60)/24)+DATE(1970,1,1)+(-5/24)</f>
        <v>42181.899918981479</v>
      </c>
      <c r="L3761" s="11">
        <f>(((I3761/60)/60)/24)+DATE(1970,1,1)+(-5/24)</f>
        <v>42241.899918981479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2"/>
        <v>1.1024425000000002</v>
      </c>
      <c r="R3761" s="6">
        <f t="shared" si="233"/>
        <v>50.111022727272733</v>
      </c>
      <c r="S3761" s="7" t="str">
        <f t="shared" si="234"/>
        <v>theater</v>
      </c>
      <c r="T3761" t="str">
        <f t="shared" si="235"/>
        <v>musical</v>
      </c>
      <c r="U3761">
        <f>YEAR(Table1[[#This Row],[Date Created Conversion]])</f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1">
        <f>(((J3762/60)/60)/24)+DATE(1970,1,1)+(-5/24)</f>
        <v>41739.316967592589</v>
      </c>
      <c r="L3762" s="11">
        <f>(((I3762/60)/60)/24)+DATE(1970,1,1)+(-5/24)</f>
        <v>41764.316967592589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2"/>
        <v>1.010154</v>
      </c>
      <c r="R3762" s="6">
        <f t="shared" si="233"/>
        <v>55.502967032967035</v>
      </c>
      <c r="S3762" s="7" t="str">
        <f t="shared" si="234"/>
        <v>theater</v>
      </c>
      <c r="T3762" t="str">
        <f t="shared" si="235"/>
        <v>musical</v>
      </c>
      <c r="U3762">
        <f>YEAR(Table1[[#This Row],[Date Created Conversion]])</f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1">
        <f>(((J3763/60)/60)/24)+DATE(1970,1,1)+(-5/24)</f>
        <v>42173.258530092593</v>
      </c>
      <c r="L3763" s="11">
        <f>(((I3763/60)/60)/24)+DATE(1970,1,1)+(-5/24)</f>
        <v>42226.749999999993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2"/>
        <v>1</v>
      </c>
      <c r="R3763" s="6">
        <f t="shared" si="233"/>
        <v>166.66666666666666</v>
      </c>
      <c r="S3763" s="7" t="str">
        <f t="shared" si="234"/>
        <v>theater</v>
      </c>
      <c r="T3763" t="str">
        <f t="shared" si="235"/>
        <v>musical</v>
      </c>
      <c r="U3763">
        <f>YEAR(Table1[[#This Row],[Date Created Conversion]])</f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1">
        <f>(((J3764/60)/60)/24)+DATE(1970,1,1)+(-5/24)</f>
        <v>42193.605196759258</v>
      </c>
      <c r="L3764" s="11">
        <f>(((I3764/60)/60)/24)+DATE(1970,1,1)+(-5/24)</f>
        <v>42218.605196759258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2"/>
        <v>1.0624</v>
      </c>
      <c r="R3764" s="6">
        <f t="shared" si="233"/>
        <v>47.428571428571431</v>
      </c>
      <c r="S3764" s="7" t="str">
        <f t="shared" si="234"/>
        <v>theater</v>
      </c>
      <c r="T3764" t="str">
        <f t="shared" si="235"/>
        <v>musical</v>
      </c>
      <c r="U3764">
        <f>YEAR(Table1[[#This Row],[Date Created Conversion]])</f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1">
        <f>(((J3765/60)/60)/24)+DATE(1970,1,1)+(-5/24)</f>
        <v>42065.541967592588</v>
      </c>
      <c r="L3765" s="11">
        <f>(((I3765/60)/60)/24)+DATE(1970,1,1)+(-5/24)</f>
        <v>42095.500300925924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2"/>
        <v>1</v>
      </c>
      <c r="R3765" s="6">
        <f t="shared" si="233"/>
        <v>64.935064935064929</v>
      </c>
      <c r="S3765" s="7" t="str">
        <f t="shared" si="234"/>
        <v>theater</v>
      </c>
      <c r="T3765" t="str">
        <f t="shared" si="235"/>
        <v>musical</v>
      </c>
      <c r="U3765">
        <f>YEAR(Table1[[#This Row],[Date Created Conversion]])</f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1">
        <f>(((J3766/60)/60)/24)+DATE(1970,1,1)+(-5/24)</f>
        <v>42499.634629629632</v>
      </c>
      <c r="L3766" s="11">
        <f>(((I3766/60)/60)/24)+DATE(1970,1,1)+(-5/24)</f>
        <v>42518.816666666658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2"/>
        <v>1</v>
      </c>
      <c r="R3766" s="6">
        <f t="shared" si="233"/>
        <v>55.555555555555557</v>
      </c>
      <c r="S3766" s="7" t="str">
        <f t="shared" si="234"/>
        <v>theater</v>
      </c>
      <c r="T3766" t="str">
        <f t="shared" si="235"/>
        <v>musical</v>
      </c>
      <c r="U3766">
        <f>YEAR(Table1[[#This Row],[Date Created Conversion]])</f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1">
        <f>(((J3767/60)/60)/24)+DATE(1970,1,1)+(-5/24)</f>
        <v>41820.568078703705</v>
      </c>
      <c r="L3767" s="11">
        <f>(((I3767/60)/60)/24)+DATE(1970,1,1)+(-5/24)</f>
        <v>41850.568078703705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2"/>
        <v>1.1345714285714286</v>
      </c>
      <c r="R3767" s="6">
        <f t="shared" si="233"/>
        <v>74.224299065420567</v>
      </c>
      <c r="S3767" s="7" t="str">
        <f t="shared" si="234"/>
        <v>theater</v>
      </c>
      <c r="T3767" t="str">
        <f t="shared" si="235"/>
        <v>musical</v>
      </c>
      <c r="U3767">
        <f>YEAR(Table1[[#This Row],[Date Created Conversion]])</f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1">
        <f>(((J3768/60)/60)/24)+DATE(1970,1,1)+(-5/24)</f>
        <v>41787.958854166667</v>
      </c>
      <c r="L3768" s="11">
        <f>(((I3768/60)/60)/24)+DATE(1970,1,1)+(-5/24)</f>
        <v>41822.958854166667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2"/>
        <v>1.0265010000000001</v>
      </c>
      <c r="R3768" s="6">
        <f t="shared" si="233"/>
        <v>106.9271875</v>
      </c>
      <c r="S3768" s="7" t="str">
        <f t="shared" si="234"/>
        <v>theater</v>
      </c>
      <c r="T3768" t="str">
        <f t="shared" si="235"/>
        <v>musical</v>
      </c>
      <c r="U3768">
        <f>YEAR(Table1[[#This Row],[Date Created Conversion]])</f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1">
        <f>(((J3769/60)/60)/24)+DATE(1970,1,1)+(-5/24)</f>
        <v>42049.811307870368</v>
      </c>
      <c r="L3769" s="11">
        <f>(((I3769/60)/60)/24)+DATE(1970,1,1)+(-5/24)</f>
        <v>42063.999305555553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2"/>
        <v>1.1675</v>
      </c>
      <c r="R3769" s="6">
        <f t="shared" si="233"/>
        <v>41.696428571428569</v>
      </c>
      <c r="S3769" s="7" t="str">
        <f t="shared" si="234"/>
        <v>theater</v>
      </c>
      <c r="T3769" t="str">
        <f t="shared" si="235"/>
        <v>musical</v>
      </c>
      <c r="U3769">
        <f>YEAR(Table1[[#This Row],[Date Created Conversion]])</f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1">
        <f>(((J3770/60)/60)/24)+DATE(1970,1,1)+(-5/24)</f>
        <v>41772.519560185181</v>
      </c>
      <c r="L3770" s="11">
        <f>(((I3770/60)/60)/24)+DATE(1970,1,1)+(-5/24)</f>
        <v>41802.519560185181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2"/>
        <v>1.0765274999999999</v>
      </c>
      <c r="R3770" s="6">
        <f t="shared" si="233"/>
        <v>74.243275862068955</v>
      </c>
      <c r="S3770" s="7" t="str">
        <f t="shared" si="234"/>
        <v>theater</v>
      </c>
      <c r="T3770" t="str">
        <f t="shared" si="235"/>
        <v>musical</v>
      </c>
      <c r="U3770">
        <f>YEAR(Table1[[#This Row],[Date Created Conversion]])</f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1">
        <f>(((J3771/60)/60)/24)+DATE(1970,1,1)+(-5/24)</f>
        <v>42445.389803240738</v>
      </c>
      <c r="L3771" s="11">
        <f>(((I3771/60)/60)/24)+DATE(1970,1,1)+(-5/24)</f>
        <v>42475.389803240738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2"/>
        <v>1</v>
      </c>
      <c r="R3771" s="6">
        <f t="shared" si="233"/>
        <v>73.333333333333329</v>
      </c>
      <c r="S3771" s="7" t="str">
        <f t="shared" si="234"/>
        <v>theater</v>
      </c>
      <c r="T3771" t="str">
        <f t="shared" si="235"/>
        <v>musical</v>
      </c>
      <c r="U3771">
        <f>YEAR(Table1[[#This Row],[Date Created Conversion]])</f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1">
        <f>(((J3772/60)/60)/24)+DATE(1970,1,1)+(-5/24)</f>
        <v>42138.722337962965</v>
      </c>
      <c r="L3772" s="11">
        <f>(((I3772/60)/60)/24)+DATE(1970,1,1)+(-5/24)</f>
        <v>42168.722337962965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2"/>
        <v>1</v>
      </c>
      <c r="R3772" s="6">
        <f t="shared" si="233"/>
        <v>100</v>
      </c>
      <c r="S3772" s="7" t="str">
        <f t="shared" si="234"/>
        <v>theater</v>
      </c>
      <c r="T3772" t="str">
        <f t="shared" si="235"/>
        <v>musical</v>
      </c>
      <c r="U3772">
        <f>YEAR(Table1[[#This Row],[Date Created Conversion]])</f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1">
        <f>(((J3773/60)/60)/24)+DATE(1970,1,1)+(-5/24)</f>
        <v>42493.64875</v>
      </c>
      <c r="L3773" s="11">
        <f>(((I3773/60)/60)/24)+DATE(1970,1,1)+(-5/24)</f>
        <v>42507.791666666664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2"/>
        <v>1.46</v>
      </c>
      <c r="R3773" s="6">
        <f t="shared" si="233"/>
        <v>38.421052631578945</v>
      </c>
      <c r="S3773" s="7" t="str">
        <f t="shared" si="234"/>
        <v>theater</v>
      </c>
      <c r="T3773" t="str">
        <f t="shared" si="235"/>
        <v>musical</v>
      </c>
      <c r="U3773">
        <f>YEAR(Table1[[#This Row],[Date Created Conversion]])</f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1">
        <f>(((J3774/60)/60)/24)+DATE(1970,1,1)+(-5/24)</f>
        <v>42682.408634259256</v>
      </c>
      <c r="L3774" s="11">
        <f>(((I3774/60)/60)/24)+DATE(1970,1,1)+(-5/24)</f>
        <v>42703.041666666664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2"/>
        <v>1.1020000000000001</v>
      </c>
      <c r="R3774" s="6">
        <f t="shared" si="233"/>
        <v>166.96969696969697</v>
      </c>
      <c r="S3774" s="7" t="str">
        <f t="shared" si="234"/>
        <v>theater</v>
      </c>
      <c r="T3774" t="str">
        <f t="shared" si="235"/>
        <v>musical</v>
      </c>
      <c r="U3774">
        <f>YEAR(Table1[[#This Row],[Date Created Conversion]])</f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1">
        <f>(((J3775/60)/60)/24)+DATE(1970,1,1)+(-5/24)</f>
        <v>42655.79684027777</v>
      </c>
      <c r="L3775" s="11">
        <f>(((I3775/60)/60)/24)+DATE(1970,1,1)+(-5/24)</f>
        <v>42688.880555555552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2"/>
        <v>1.0820000000000001</v>
      </c>
      <c r="R3775" s="6">
        <f t="shared" si="233"/>
        <v>94.912280701754383</v>
      </c>
      <c r="S3775" s="7" t="str">
        <f t="shared" si="234"/>
        <v>theater</v>
      </c>
      <c r="T3775" t="str">
        <f t="shared" si="235"/>
        <v>musical</v>
      </c>
      <c r="U3775">
        <f>YEAR(Table1[[#This Row],[Date Created Conversion]])</f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1">
        <f>(((J3776/60)/60)/24)+DATE(1970,1,1)+(-5/24)</f>
        <v>42087.583969907406</v>
      </c>
      <c r="L3776" s="11">
        <f>(((I3776/60)/60)/24)+DATE(1970,1,1)+(-5/24)</f>
        <v>42103.583969907406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2"/>
        <v>1</v>
      </c>
      <c r="R3776" s="6">
        <f t="shared" si="233"/>
        <v>100</v>
      </c>
      <c r="S3776" s="7" t="str">
        <f t="shared" si="234"/>
        <v>theater</v>
      </c>
      <c r="T3776" t="str">
        <f t="shared" si="235"/>
        <v>musical</v>
      </c>
      <c r="U3776">
        <f>YEAR(Table1[[#This Row],[Date Created Conversion]])</f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1">
        <f>(((J3777/60)/60)/24)+DATE(1970,1,1)+(-5/24)</f>
        <v>42075.734293981477</v>
      </c>
      <c r="L3777" s="11">
        <f>(((I3777/60)/60)/24)+DATE(1970,1,1)+(-5/24)</f>
        <v>42102.958333333336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2"/>
        <v>1.0024999999999999</v>
      </c>
      <c r="R3777" s="6">
        <f t="shared" si="233"/>
        <v>143.21428571428572</v>
      </c>
      <c r="S3777" s="7" t="str">
        <f t="shared" si="234"/>
        <v>theater</v>
      </c>
      <c r="T3777" t="str">
        <f t="shared" si="235"/>
        <v>musical</v>
      </c>
      <c r="U3777">
        <f>YEAR(Table1[[#This Row],[Date Created Conversion]])</f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1">
        <f>(((J3778/60)/60)/24)+DATE(1970,1,1)+(-5/24)</f>
        <v>41814.159467592588</v>
      </c>
      <c r="L3778" s="11">
        <f>(((I3778/60)/60)/24)+DATE(1970,1,1)+(-5/24)</f>
        <v>41851.833333333328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232"/>
        <v>1.0671250000000001</v>
      </c>
      <c r="R3778" s="6">
        <f t="shared" si="233"/>
        <v>90.819148936170208</v>
      </c>
      <c r="S3778" s="7" t="str">
        <f t="shared" si="234"/>
        <v>theater</v>
      </c>
      <c r="T3778" t="str">
        <f t="shared" si="235"/>
        <v>musical</v>
      </c>
      <c r="U3778">
        <f>YEAR(Table1[[#This Row],[Date Created Conversion]])</f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1">
        <f>(((J3779/60)/60)/24)+DATE(1970,1,1)+(-5/24)</f>
        <v>41886.903020833335</v>
      </c>
      <c r="L3779" s="11">
        <f>(((I3779/60)/60)/24)+DATE(1970,1,1)+(-5/24)</f>
        <v>41908.958333333328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236">E3779/D3779</f>
        <v>1.4319999999999999</v>
      </c>
      <c r="R3779" s="6">
        <f t="shared" ref="R3779:R3842" si="237">E3779/N3779</f>
        <v>48.542372881355931</v>
      </c>
      <c r="S3779" s="7" t="str">
        <f t="shared" ref="S3779:S3842" si="238">LEFT(P3779, SEARCH("/",P3779,1)-1)</f>
        <v>theater</v>
      </c>
      <c r="T3779" t="str">
        <f t="shared" ref="T3779:T3842" si="239">RIGHT(P3779,LEN(P3779)-SEARCH("/",P3779,1))</f>
        <v>musical</v>
      </c>
      <c r="U3779">
        <f>YEAR(Table1[[#This Row],[Date Created Conversion]])</f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1">
        <f>(((J3780/60)/60)/24)+DATE(1970,1,1)+(-5/24)</f>
        <v>41989.610879629625</v>
      </c>
      <c r="L3780" s="11">
        <f>(((I3780/60)/60)/24)+DATE(1970,1,1)+(-5/24)</f>
        <v>42049.610879629625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6"/>
        <v>1.0504166666666668</v>
      </c>
      <c r="R3780" s="6">
        <f t="shared" si="237"/>
        <v>70.027777777777771</v>
      </c>
      <c r="S3780" s="7" t="str">
        <f t="shared" si="238"/>
        <v>theater</v>
      </c>
      <c r="T3780" t="str">
        <f t="shared" si="239"/>
        <v>musical</v>
      </c>
      <c r="U3780">
        <f>YEAR(Table1[[#This Row],[Date Created Conversion]])</f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1">
        <f>(((J3781/60)/60)/24)+DATE(1970,1,1)+(-5/24)</f>
        <v>42425.527083333327</v>
      </c>
      <c r="L3781" s="11">
        <f>(((I3781/60)/60)/24)+DATE(1970,1,1)+(-5/24)</f>
        <v>42455.48541666667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6"/>
        <v>1.0398000000000001</v>
      </c>
      <c r="R3781" s="6">
        <f t="shared" si="237"/>
        <v>135.62608695652173</v>
      </c>
      <c r="S3781" s="7" t="str">
        <f t="shared" si="238"/>
        <v>theater</v>
      </c>
      <c r="T3781" t="str">
        <f t="shared" si="239"/>
        <v>musical</v>
      </c>
      <c r="U3781">
        <f>YEAR(Table1[[#This Row],[Date Created Conversion]])</f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1">
        <f>(((J3782/60)/60)/24)+DATE(1970,1,1)+(-5/24)</f>
        <v>42166.011400462965</v>
      </c>
      <c r="L3782" s="11">
        <f>(((I3782/60)/60)/24)+DATE(1970,1,1)+(-5/24)</f>
        <v>42198.629166666658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6"/>
        <v>1.2</v>
      </c>
      <c r="R3782" s="6">
        <f t="shared" si="237"/>
        <v>100</v>
      </c>
      <c r="S3782" s="7" t="str">
        <f t="shared" si="238"/>
        <v>theater</v>
      </c>
      <c r="T3782" t="str">
        <f t="shared" si="239"/>
        <v>musical</v>
      </c>
      <c r="U3782">
        <f>YEAR(Table1[[#This Row],[Date Created Conversion]])</f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1">
        <f>(((J3783/60)/60)/24)+DATE(1970,1,1)+(-5/24)</f>
        <v>41865.674594907403</v>
      </c>
      <c r="L3783" s="11">
        <f>(((I3783/60)/60)/24)+DATE(1970,1,1)+(-5/24)</f>
        <v>41890.674594907403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6"/>
        <v>1.0966666666666667</v>
      </c>
      <c r="R3783" s="6">
        <f t="shared" si="237"/>
        <v>94.90384615384616</v>
      </c>
      <c r="S3783" s="7" t="str">
        <f t="shared" si="238"/>
        <v>theater</v>
      </c>
      <c r="T3783" t="str">
        <f t="shared" si="239"/>
        <v>musical</v>
      </c>
      <c r="U3783">
        <f>YEAR(Table1[[#This Row],[Date Created Conversion]])</f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1">
        <f>(((J3784/60)/60)/24)+DATE(1970,1,1)+(-5/24)</f>
        <v>42546.653900462967</v>
      </c>
      <c r="L3784" s="11">
        <f>(((I3784/60)/60)/24)+DATE(1970,1,1)+(-5/24)</f>
        <v>42575.749999999993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6"/>
        <v>1.0175000000000001</v>
      </c>
      <c r="R3784" s="6">
        <f t="shared" si="237"/>
        <v>75.370370370370367</v>
      </c>
      <c r="S3784" s="7" t="str">
        <f t="shared" si="238"/>
        <v>theater</v>
      </c>
      <c r="T3784" t="str">
        <f t="shared" si="239"/>
        <v>musical</v>
      </c>
      <c r="U3784">
        <f>YEAR(Table1[[#This Row],[Date Created Conversion]])</f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1">
        <f>(((J3785/60)/60)/24)+DATE(1970,1,1)+(-5/24)</f>
        <v>42419.931944444441</v>
      </c>
      <c r="L3785" s="11">
        <f>(((I3785/60)/60)/24)+DATE(1970,1,1)+(-5/24)</f>
        <v>42444.458333333336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6"/>
        <v>1.2891666666666666</v>
      </c>
      <c r="R3785" s="6">
        <f t="shared" si="237"/>
        <v>64.458333333333329</v>
      </c>
      <c r="S3785" s="7" t="str">
        <f t="shared" si="238"/>
        <v>theater</v>
      </c>
      <c r="T3785" t="str">
        <f t="shared" si="239"/>
        <v>musical</v>
      </c>
      <c r="U3785">
        <f>YEAR(Table1[[#This Row],[Date Created Conversion]])</f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1">
        <f>(((J3786/60)/60)/24)+DATE(1970,1,1)+(-5/24)</f>
        <v>42531.772361111107</v>
      </c>
      <c r="L3786" s="11">
        <f>(((I3786/60)/60)/24)+DATE(1970,1,1)+(-5/24)</f>
        <v>42561.772361111107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236"/>
        <v>1.1499999999999999</v>
      </c>
      <c r="R3786" s="6">
        <f t="shared" si="237"/>
        <v>115</v>
      </c>
      <c r="S3786" s="7" t="str">
        <f t="shared" si="238"/>
        <v>theater</v>
      </c>
      <c r="T3786" t="str">
        <f t="shared" si="239"/>
        <v>musical</v>
      </c>
      <c r="U3786">
        <f>YEAR(Table1[[#This Row],[Date Created Conversion]])</f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1">
        <f>(((J3787/60)/60)/24)+DATE(1970,1,1)+(-5/24)</f>
        <v>42548.430196759255</v>
      </c>
      <c r="L3787" s="11">
        <f>(((I3787/60)/60)/24)+DATE(1970,1,1)+(-5/24)</f>
        <v>42584.210416666661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36"/>
        <v>1.5075000000000001</v>
      </c>
      <c r="R3787" s="6">
        <f t="shared" si="237"/>
        <v>100.5</v>
      </c>
      <c r="S3787" s="7" t="str">
        <f t="shared" si="238"/>
        <v>theater</v>
      </c>
      <c r="T3787" t="str">
        <f t="shared" si="239"/>
        <v>musical</v>
      </c>
      <c r="U3787">
        <f>YEAR(Table1[[#This Row],[Date Created Conversion]])</f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1">
        <f>(((J3788/60)/60)/24)+DATE(1970,1,1)+(-5/24)</f>
        <v>42486.829571759255</v>
      </c>
      <c r="L3788" s="11">
        <f>(((I3788/60)/60)/24)+DATE(1970,1,1)+(-5/24)</f>
        <v>42516.829571759255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36"/>
        <v>1.1096666666666666</v>
      </c>
      <c r="R3788" s="6">
        <f t="shared" si="237"/>
        <v>93.774647887323937</v>
      </c>
      <c r="S3788" s="7" t="str">
        <f t="shared" si="238"/>
        <v>theater</v>
      </c>
      <c r="T3788" t="str">
        <f t="shared" si="239"/>
        <v>musical</v>
      </c>
      <c r="U3788">
        <f>YEAR(Table1[[#This Row],[Date Created Conversion]])</f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1">
        <f>(((J3789/60)/60)/24)+DATE(1970,1,1)+(-5/24)</f>
        <v>42167.326458333329</v>
      </c>
      <c r="L3789" s="11">
        <f>(((I3789/60)/60)/24)+DATE(1970,1,1)+(-5/24)</f>
        <v>42195.957638888889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36"/>
        <v>1.0028571428571429</v>
      </c>
      <c r="R3789" s="6">
        <f t="shared" si="237"/>
        <v>35.1</v>
      </c>
      <c r="S3789" s="7" t="str">
        <f t="shared" si="238"/>
        <v>theater</v>
      </c>
      <c r="T3789" t="str">
        <f t="shared" si="239"/>
        <v>musical</v>
      </c>
      <c r="U3789">
        <f>YEAR(Table1[[#This Row],[Date Created Conversion]])</f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1">
        <f>(((J3790/60)/60)/24)+DATE(1970,1,1)+(-5/24)</f>
        <v>42333.487488425926</v>
      </c>
      <c r="L3790" s="11">
        <f>(((I3790/60)/60)/24)+DATE(1970,1,1)+(-5/24)</f>
        <v>42361.470833333333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36"/>
        <v>6.6666666666666671E-3</v>
      </c>
      <c r="R3790" s="6">
        <f t="shared" si="237"/>
        <v>500</v>
      </c>
      <c r="S3790" s="7" t="str">
        <f t="shared" si="238"/>
        <v>theater</v>
      </c>
      <c r="T3790" t="str">
        <f t="shared" si="239"/>
        <v>musical</v>
      </c>
      <c r="U3790">
        <f>YEAR(Table1[[#This Row],[Date Created Conversion]])</f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1">
        <f>(((J3791/60)/60)/24)+DATE(1970,1,1)+(-5/24)</f>
        <v>42138.590486111112</v>
      </c>
      <c r="L3791" s="11">
        <f>(((I3791/60)/60)/24)+DATE(1970,1,1)+(-5/24)</f>
        <v>42170.590486111112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36"/>
        <v>3.267605633802817E-2</v>
      </c>
      <c r="R3791" s="6">
        <f t="shared" si="237"/>
        <v>29</v>
      </c>
      <c r="S3791" s="7" t="str">
        <f t="shared" si="238"/>
        <v>theater</v>
      </c>
      <c r="T3791" t="str">
        <f t="shared" si="239"/>
        <v>musical</v>
      </c>
      <c r="U3791">
        <f>YEAR(Table1[[#This Row],[Date Created Conversion]])</f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1">
        <f>(((J3792/60)/60)/24)+DATE(1970,1,1)+(-5/24)</f>
        <v>42666.458599537036</v>
      </c>
      <c r="L3792" s="11">
        <f>(((I3792/60)/60)/24)+DATE(1970,1,1)+(-5/24)</f>
        <v>42696.5002662037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36"/>
        <v>0</v>
      </c>
      <c r="R3792" s="6" t="e">
        <f t="shared" si="237"/>
        <v>#DIV/0!</v>
      </c>
      <c r="S3792" s="7" t="str">
        <f t="shared" si="238"/>
        <v>theater</v>
      </c>
      <c r="T3792" t="str">
        <f t="shared" si="239"/>
        <v>musical</v>
      </c>
      <c r="U3792">
        <f>YEAR(Table1[[#This Row],[Date Created Conversion]])</f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1">
        <f>(((J3793/60)/60)/24)+DATE(1970,1,1)+(-5/24)</f>
        <v>41766.4837037037</v>
      </c>
      <c r="L3793" s="11">
        <f>(((I3793/60)/60)/24)+DATE(1970,1,1)+(-5/24)</f>
        <v>41826.4837037037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36"/>
        <v>0</v>
      </c>
      <c r="R3793" s="6" t="e">
        <f t="shared" si="237"/>
        <v>#DIV/0!</v>
      </c>
      <c r="S3793" s="7" t="str">
        <f t="shared" si="238"/>
        <v>theater</v>
      </c>
      <c r="T3793" t="str">
        <f t="shared" si="239"/>
        <v>musical</v>
      </c>
      <c r="U3793">
        <f>YEAR(Table1[[#This Row],[Date Created Conversion]])</f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1">
        <f>(((J3794/60)/60)/24)+DATE(1970,1,1)+(-5/24)</f>
        <v>42170.238680555551</v>
      </c>
      <c r="L3794" s="11">
        <f>(((I3794/60)/60)/24)+DATE(1970,1,1)+(-5/24)</f>
        <v>42200.238680555551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36"/>
        <v>2.8E-3</v>
      </c>
      <c r="R3794" s="6">
        <f t="shared" si="237"/>
        <v>17.5</v>
      </c>
      <c r="S3794" s="7" t="str">
        <f t="shared" si="238"/>
        <v>theater</v>
      </c>
      <c r="T3794" t="str">
        <f t="shared" si="239"/>
        <v>musical</v>
      </c>
      <c r="U3794">
        <f>YEAR(Table1[[#This Row],[Date Created Conversion]])</f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1">
        <f>(((J3795/60)/60)/24)+DATE(1970,1,1)+(-5/24)</f>
        <v>41968.73065972222</v>
      </c>
      <c r="L3795" s="11">
        <f>(((I3795/60)/60)/24)+DATE(1970,1,1)+(-5/24)</f>
        <v>41989.73065972222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36"/>
        <v>0.59657142857142853</v>
      </c>
      <c r="R3795" s="6">
        <f t="shared" si="237"/>
        <v>174</v>
      </c>
      <c r="S3795" s="7" t="str">
        <f t="shared" si="238"/>
        <v>theater</v>
      </c>
      <c r="T3795" t="str">
        <f t="shared" si="239"/>
        <v>musical</v>
      </c>
      <c r="U3795">
        <f>YEAR(Table1[[#This Row],[Date Created Conversion]])</f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1">
        <f>(((J3796/60)/60)/24)+DATE(1970,1,1)+(-5/24)</f>
        <v>42132.372152777774</v>
      </c>
      <c r="L3796" s="11">
        <f>(((I3796/60)/60)/24)+DATE(1970,1,1)+(-5/24)</f>
        <v>42162.372152777774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36"/>
        <v>0.01</v>
      </c>
      <c r="R3796" s="6">
        <f t="shared" si="237"/>
        <v>50</v>
      </c>
      <c r="S3796" s="7" t="str">
        <f t="shared" si="238"/>
        <v>theater</v>
      </c>
      <c r="T3796" t="str">
        <f t="shared" si="239"/>
        <v>musical</v>
      </c>
      <c r="U3796">
        <f>YEAR(Table1[[#This Row],[Date Created Conversion]])</f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1">
        <f>(((J3797/60)/60)/24)+DATE(1970,1,1)+(-5/24)</f>
        <v>42201.227893518517</v>
      </c>
      <c r="L3797" s="11">
        <f>(((I3797/60)/60)/24)+DATE(1970,1,1)+(-5/24)</f>
        <v>42244.729166666664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36"/>
        <v>1.6666666666666666E-2</v>
      </c>
      <c r="R3797" s="6">
        <f t="shared" si="237"/>
        <v>5</v>
      </c>
      <c r="S3797" s="7" t="str">
        <f t="shared" si="238"/>
        <v>theater</v>
      </c>
      <c r="T3797" t="str">
        <f t="shared" si="239"/>
        <v>musical</v>
      </c>
      <c r="U3797">
        <f>YEAR(Table1[[#This Row],[Date Created Conversion]])</f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1">
        <f>(((J3798/60)/60)/24)+DATE(1970,1,1)+(-5/24)</f>
        <v>42688.821250000001</v>
      </c>
      <c r="L3798" s="11">
        <f>(((I3798/60)/60)/24)+DATE(1970,1,1)+(-5/24)</f>
        <v>42748.821250000001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36"/>
        <v>4.4444444444444447E-5</v>
      </c>
      <c r="R3798" s="6">
        <f t="shared" si="237"/>
        <v>1</v>
      </c>
      <c r="S3798" s="7" t="str">
        <f t="shared" si="238"/>
        <v>theater</v>
      </c>
      <c r="T3798" t="str">
        <f t="shared" si="239"/>
        <v>musical</v>
      </c>
      <c r="U3798">
        <f>YEAR(Table1[[#This Row],[Date Created Conversion]])</f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1">
        <f>(((J3799/60)/60)/24)+DATE(1970,1,1)+(-5/24)</f>
        <v>42084.673206018517</v>
      </c>
      <c r="L3799" s="11">
        <f>(((I3799/60)/60)/24)+DATE(1970,1,1)+(-5/24)</f>
        <v>42114.673206018517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36"/>
        <v>0.89666666666666661</v>
      </c>
      <c r="R3799" s="6">
        <f t="shared" si="237"/>
        <v>145.40540540540542</v>
      </c>
      <c r="S3799" s="7" t="str">
        <f t="shared" si="238"/>
        <v>theater</v>
      </c>
      <c r="T3799" t="str">
        <f t="shared" si="239"/>
        <v>musical</v>
      </c>
      <c r="U3799">
        <f>YEAR(Table1[[#This Row],[Date Created Conversion]])</f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1">
        <f>(((J3800/60)/60)/24)+DATE(1970,1,1)+(-5/24)</f>
        <v>41831.514444444445</v>
      </c>
      <c r="L3800" s="11">
        <f>(((I3800/60)/60)/24)+DATE(1970,1,1)+(-5/24)</f>
        <v>41861.514444444445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36"/>
        <v>1.4642857142857143E-2</v>
      </c>
      <c r="R3800" s="6">
        <f t="shared" si="237"/>
        <v>205</v>
      </c>
      <c r="S3800" s="7" t="str">
        <f t="shared" si="238"/>
        <v>theater</v>
      </c>
      <c r="T3800" t="str">
        <f t="shared" si="239"/>
        <v>musical</v>
      </c>
      <c r="U3800">
        <f>YEAR(Table1[[#This Row],[Date Created Conversion]])</f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1">
        <f>(((J3801/60)/60)/24)+DATE(1970,1,1)+(-5/24)</f>
        <v>42410.722719907404</v>
      </c>
      <c r="L3801" s="11">
        <f>(((I3801/60)/60)/24)+DATE(1970,1,1)+(-5/24)</f>
        <v>42440.722719907404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36"/>
        <v>4.02E-2</v>
      </c>
      <c r="R3801" s="6">
        <f t="shared" si="237"/>
        <v>100.5</v>
      </c>
      <c r="S3801" s="7" t="str">
        <f t="shared" si="238"/>
        <v>theater</v>
      </c>
      <c r="T3801" t="str">
        <f t="shared" si="239"/>
        <v>musical</v>
      </c>
      <c r="U3801">
        <f>YEAR(Table1[[#This Row],[Date Created Conversion]])</f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1">
        <f>(((J3802/60)/60)/24)+DATE(1970,1,1)+(-5/24)</f>
        <v>41982.528738425921</v>
      </c>
      <c r="L3802" s="11">
        <f>(((I3802/60)/60)/24)+DATE(1970,1,1)+(-5/24)</f>
        <v>42014.999305555553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36"/>
        <v>4.0045454545454544E-2</v>
      </c>
      <c r="R3802" s="6">
        <f t="shared" si="237"/>
        <v>55.0625</v>
      </c>
      <c r="S3802" s="7" t="str">
        <f t="shared" si="238"/>
        <v>theater</v>
      </c>
      <c r="T3802" t="str">
        <f t="shared" si="239"/>
        <v>musical</v>
      </c>
      <c r="U3802">
        <f>YEAR(Table1[[#This Row],[Date Created Conversion]])</f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1">
        <f>(((J3803/60)/60)/24)+DATE(1970,1,1)+(-5/24)</f>
        <v>41975.467777777776</v>
      </c>
      <c r="L3803" s="11">
        <f>(((I3803/60)/60)/24)+DATE(1970,1,1)+(-5/24)</f>
        <v>42006.467777777776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36"/>
        <v>8.5199999999999998E-2</v>
      </c>
      <c r="R3803" s="6">
        <f t="shared" si="237"/>
        <v>47.333333333333336</v>
      </c>
      <c r="S3803" s="7" t="str">
        <f t="shared" si="238"/>
        <v>theater</v>
      </c>
      <c r="T3803" t="str">
        <f t="shared" si="239"/>
        <v>musical</v>
      </c>
      <c r="U3803">
        <f>YEAR(Table1[[#This Row],[Date Created Conversion]])</f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1">
        <f>(((J3804/60)/60)/24)+DATE(1970,1,1)+(-5/24)</f>
        <v>42268.917893518512</v>
      </c>
      <c r="L3804" s="11">
        <f>(((I3804/60)/60)/24)+DATE(1970,1,1)+(-5/24)</f>
        <v>42298.917893518512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36"/>
        <v>0</v>
      </c>
      <c r="R3804" s="6" t="e">
        <f t="shared" si="237"/>
        <v>#DIV/0!</v>
      </c>
      <c r="S3804" s="7" t="str">
        <f t="shared" si="238"/>
        <v>theater</v>
      </c>
      <c r="T3804" t="str">
        <f t="shared" si="239"/>
        <v>musical</v>
      </c>
      <c r="U3804">
        <f>YEAR(Table1[[#This Row],[Date Created Conversion]])</f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1">
        <f>(((J3805/60)/60)/24)+DATE(1970,1,1)+(-5/24)</f>
        <v>42403.763518518514</v>
      </c>
      <c r="L3805" s="11">
        <f>(((I3805/60)/60)/24)+DATE(1970,1,1)+(-5/24)</f>
        <v>42433.763518518514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36"/>
        <v>0.19650000000000001</v>
      </c>
      <c r="R3805" s="6">
        <f t="shared" si="237"/>
        <v>58.95</v>
      </c>
      <c r="S3805" s="7" t="str">
        <f t="shared" si="238"/>
        <v>theater</v>
      </c>
      <c r="T3805" t="str">
        <f t="shared" si="239"/>
        <v>musical</v>
      </c>
      <c r="U3805">
        <f>YEAR(Table1[[#This Row],[Date Created Conversion]])</f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1">
        <f>(((J3806/60)/60)/24)+DATE(1970,1,1)+(-5/24)</f>
        <v>42526.801203703704</v>
      </c>
      <c r="L3806" s="11">
        <f>(((I3806/60)/60)/24)+DATE(1970,1,1)+(-5/24)</f>
        <v>42582.083333333336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36"/>
        <v>0</v>
      </c>
      <c r="R3806" s="6" t="e">
        <f t="shared" si="237"/>
        <v>#DIV/0!</v>
      </c>
      <c r="S3806" s="7" t="str">
        <f t="shared" si="238"/>
        <v>theater</v>
      </c>
      <c r="T3806" t="str">
        <f t="shared" si="239"/>
        <v>musical</v>
      </c>
      <c r="U3806">
        <f>YEAR(Table1[[#This Row],[Date Created Conversion]])</f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1">
        <f>(((J3807/60)/60)/24)+DATE(1970,1,1)+(-5/24)</f>
        <v>41849.678703703699</v>
      </c>
      <c r="L3807" s="11">
        <f>(((I3807/60)/60)/24)+DATE(1970,1,1)+(-5/24)</f>
        <v>41909.678703703699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36"/>
        <v>2.0000000000000002E-5</v>
      </c>
      <c r="R3807" s="6">
        <f t="shared" si="237"/>
        <v>1.5</v>
      </c>
      <c r="S3807" s="7" t="str">
        <f t="shared" si="238"/>
        <v>theater</v>
      </c>
      <c r="T3807" t="str">
        <f t="shared" si="239"/>
        <v>musical</v>
      </c>
      <c r="U3807">
        <f>YEAR(Table1[[#This Row],[Date Created Conversion]])</f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1">
        <f>(((J3808/60)/60)/24)+DATE(1970,1,1)+(-5/24)</f>
        <v>41799.050706018512</v>
      </c>
      <c r="L3808" s="11">
        <f>(((I3808/60)/60)/24)+DATE(1970,1,1)+(-5/24)</f>
        <v>41819.050706018512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36"/>
        <v>6.6666666666666664E-4</v>
      </c>
      <c r="R3808" s="6">
        <f t="shared" si="237"/>
        <v>5</v>
      </c>
      <c r="S3808" s="7" t="str">
        <f t="shared" si="238"/>
        <v>theater</v>
      </c>
      <c r="T3808" t="str">
        <f t="shared" si="239"/>
        <v>musical</v>
      </c>
      <c r="U3808">
        <f>YEAR(Table1[[#This Row],[Date Created Conversion]])</f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1">
        <f>(((J3809/60)/60)/24)+DATE(1970,1,1)+(-5/24)</f>
        <v>42090.700682870367</v>
      </c>
      <c r="L3809" s="11">
        <f>(((I3809/60)/60)/24)+DATE(1970,1,1)+(-5/24)</f>
        <v>42097.700682870367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36"/>
        <v>0.30333333333333334</v>
      </c>
      <c r="R3809" s="6">
        <f t="shared" si="237"/>
        <v>50.555555555555557</v>
      </c>
      <c r="S3809" s="7" t="str">
        <f t="shared" si="238"/>
        <v>theater</v>
      </c>
      <c r="T3809" t="str">
        <f t="shared" si="239"/>
        <v>musical</v>
      </c>
      <c r="U3809">
        <f>YEAR(Table1[[#This Row],[Date Created Conversion]])</f>
        <v>2015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1">
        <f>(((J3810/60)/60)/24)+DATE(1970,1,1)+(-5/24)</f>
        <v>42059.24559027778</v>
      </c>
      <c r="L3810" s="11">
        <f>(((I3810/60)/60)/24)+DATE(1970,1,1)+(-5/24)</f>
        <v>42119.203923611109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36"/>
        <v>1</v>
      </c>
      <c r="R3810" s="6">
        <f t="shared" si="237"/>
        <v>41.666666666666664</v>
      </c>
      <c r="S3810" s="7" t="str">
        <f t="shared" si="238"/>
        <v>theater</v>
      </c>
      <c r="T3810" t="str">
        <f t="shared" si="239"/>
        <v>plays</v>
      </c>
      <c r="U3810">
        <f>YEAR(Table1[[#This Row],[Date Created Conversion]])</f>
        <v>2015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1">
        <f>(((J3811/60)/60)/24)+DATE(1970,1,1)+(-5/24)</f>
        <v>41800.318368055552</v>
      </c>
      <c r="L3811" s="11">
        <f>(((I3811/60)/60)/24)+DATE(1970,1,1)+(-5/24)</f>
        <v>41850.75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36"/>
        <v>1.0125</v>
      </c>
      <c r="R3811" s="6">
        <f t="shared" si="237"/>
        <v>53.289473684210527</v>
      </c>
      <c r="S3811" s="7" t="str">
        <f t="shared" si="238"/>
        <v>theater</v>
      </c>
      <c r="T3811" t="str">
        <f t="shared" si="239"/>
        <v>plays</v>
      </c>
      <c r="U3811">
        <f>YEAR(Table1[[#This Row],[Date Created Conversion]])</f>
        <v>2014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1">
        <f>(((J3812/60)/60)/24)+DATE(1970,1,1)+(-5/24)</f>
        <v>42054.640717592592</v>
      </c>
      <c r="L3812" s="11">
        <f>(((I3812/60)/60)/24)+DATE(1970,1,1)+(-5/24)</f>
        <v>42084.599050925921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36"/>
        <v>1.2173333333333334</v>
      </c>
      <c r="R3812" s="6">
        <f t="shared" si="237"/>
        <v>70.230769230769226</v>
      </c>
      <c r="S3812" s="7" t="str">
        <f t="shared" si="238"/>
        <v>theater</v>
      </c>
      <c r="T3812" t="str">
        <f t="shared" si="239"/>
        <v>plays</v>
      </c>
      <c r="U3812">
        <f>YEAR(Table1[[#This Row],[Date Created Conversion]])</f>
        <v>2015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1">
        <f>(((J3813/60)/60)/24)+DATE(1970,1,1)+(-5/24)</f>
        <v>42487.418668981474</v>
      </c>
      <c r="L3813" s="11">
        <f>(((I3813/60)/60)/24)+DATE(1970,1,1)+(-5/24)</f>
        <v>42521.249999999993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36"/>
        <v>3.3</v>
      </c>
      <c r="R3813" s="6">
        <f t="shared" si="237"/>
        <v>43.421052631578945</v>
      </c>
      <c r="S3813" s="7" t="str">
        <f t="shared" si="238"/>
        <v>theater</v>
      </c>
      <c r="T3813" t="str">
        <f t="shared" si="239"/>
        <v>plays</v>
      </c>
      <c r="U3813">
        <f>YEAR(Table1[[#This Row],[Date Created Conversion]])</f>
        <v>2016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1">
        <f>(((J3814/60)/60)/24)+DATE(1970,1,1)+(-5/24)</f>
        <v>42109.542916666665</v>
      </c>
      <c r="L3814" s="11">
        <f>(((I3814/60)/60)/24)+DATE(1970,1,1)+(-5/24)</f>
        <v>42155.957638888889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36"/>
        <v>1.0954999999999999</v>
      </c>
      <c r="R3814" s="6">
        <f t="shared" si="237"/>
        <v>199.18181818181819</v>
      </c>
      <c r="S3814" s="7" t="str">
        <f t="shared" si="238"/>
        <v>theater</v>
      </c>
      <c r="T3814" t="str">
        <f t="shared" si="239"/>
        <v>plays</v>
      </c>
      <c r="U3814">
        <f>YEAR(Table1[[#This Row],[Date Created Conversion]])</f>
        <v>2015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1">
        <f>(((J3815/60)/60)/24)+DATE(1970,1,1)+(-5/24)</f>
        <v>42497.067372685182</v>
      </c>
      <c r="L3815" s="11">
        <f>(((I3815/60)/60)/24)+DATE(1970,1,1)+(-5/24)</f>
        <v>42535.696527777771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36"/>
        <v>1.0095190476190474</v>
      </c>
      <c r="R3815" s="6">
        <f t="shared" si="237"/>
        <v>78.518148148148143</v>
      </c>
      <c r="S3815" s="7" t="str">
        <f t="shared" si="238"/>
        <v>theater</v>
      </c>
      <c r="T3815" t="str">
        <f t="shared" si="239"/>
        <v>plays</v>
      </c>
      <c r="U3815">
        <f>YEAR(Table1[[#This Row],[Date Created Conversion]])</f>
        <v>2016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1">
        <f>(((J3816/60)/60)/24)+DATE(1970,1,1)+(-5/24)</f>
        <v>42058.695740740739</v>
      </c>
      <c r="L3816" s="11">
        <f>(((I3816/60)/60)/24)+DATE(1970,1,1)+(-5/24)</f>
        <v>42094.957638888889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36"/>
        <v>1.4013333333333333</v>
      </c>
      <c r="R3816" s="6">
        <f t="shared" si="237"/>
        <v>61.823529411764703</v>
      </c>
      <c r="S3816" s="7" t="str">
        <f t="shared" si="238"/>
        <v>theater</v>
      </c>
      <c r="T3816" t="str">
        <f t="shared" si="239"/>
        <v>plays</v>
      </c>
      <c r="U3816">
        <f>YEAR(Table1[[#This Row],[Date Created Conversion]])</f>
        <v>2015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1">
        <f>(((J3817/60)/60)/24)+DATE(1970,1,1)+(-5/24)</f>
        <v>42207.051585648143</v>
      </c>
      <c r="L3817" s="11">
        <f>(((I3817/60)/60)/24)+DATE(1970,1,1)+(-5/24)</f>
        <v>42236.749999999993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36"/>
        <v>1.0000100000000001</v>
      </c>
      <c r="R3817" s="6">
        <f t="shared" si="237"/>
        <v>50.000500000000002</v>
      </c>
      <c r="S3817" s="7" t="str">
        <f t="shared" si="238"/>
        <v>theater</v>
      </c>
      <c r="T3817" t="str">
        <f t="shared" si="239"/>
        <v>plays</v>
      </c>
      <c r="U3817">
        <f>YEAR(Table1[[#This Row],[Date Created Conversion]])</f>
        <v>2015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1">
        <f>(((J3818/60)/60)/24)+DATE(1970,1,1)+(-5/24)</f>
        <v>41807.481747685182</v>
      </c>
      <c r="L3818" s="11">
        <f>(((I3818/60)/60)/24)+DATE(1970,1,1)+(-5/24)</f>
        <v>41837.481747685182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36"/>
        <v>1.19238</v>
      </c>
      <c r="R3818" s="6">
        <f t="shared" si="237"/>
        <v>48.339729729729726</v>
      </c>
      <c r="S3818" s="7" t="str">
        <f t="shared" si="238"/>
        <v>theater</v>
      </c>
      <c r="T3818" t="str">
        <f t="shared" si="239"/>
        <v>plays</v>
      </c>
      <c r="U3818">
        <f>YEAR(Table1[[#This Row],[Date Created Conversion]])</f>
        <v>2014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1">
        <f>(((J3819/60)/60)/24)+DATE(1970,1,1)+(-5/24)</f>
        <v>42284.488611111105</v>
      </c>
      <c r="L3819" s="11">
        <f>(((I3819/60)/60)/24)+DATE(1970,1,1)+(-5/24)</f>
        <v>42300.957638888889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36"/>
        <v>1.0725</v>
      </c>
      <c r="R3819" s="6">
        <f t="shared" si="237"/>
        <v>107.25</v>
      </c>
      <c r="S3819" s="7" t="str">
        <f t="shared" si="238"/>
        <v>theater</v>
      </c>
      <c r="T3819" t="str">
        <f t="shared" si="239"/>
        <v>plays</v>
      </c>
      <c r="U3819">
        <f>YEAR(Table1[[#This Row],[Date Created Conversion]])</f>
        <v>2015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1">
        <f>(((J3820/60)/60)/24)+DATE(1970,1,1)+(-5/24)</f>
        <v>42045.634050925924</v>
      </c>
      <c r="L3820" s="11">
        <f>(((I3820/60)/60)/24)+DATE(1970,1,1)+(-5/24)</f>
        <v>42075.592384259253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36"/>
        <v>2.2799999999999998</v>
      </c>
      <c r="R3820" s="6">
        <f t="shared" si="237"/>
        <v>57</v>
      </c>
      <c r="S3820" s="7" t="str">
        <f t="shared" si="238"/>
        <v>theater</v>
      </c>
      <c r="T3820" t="str">
        <f t="shared" si="239"/>
        <v>plays</v>
      </c>
      <c r="U3820">
        <f>YEAR(Table1[[#This Row],[Date Created Conversion]])</f>
        <v>2015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1">
        <f>(((J3821/60)/60)/24)+DATE(1970,1,1)+(-5/24)</f>
        <v>42184.001203703701</v>
      </c>
      <c r="L3821" s="11">
        <f>(((I3821/60)/60)/24)+DATE(1970,1,1)+(-5/24)</f>
        <v>42202.668055555558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36"/>
        <v>1.0640000000000001</v>
      </c>
      <c r="R3821" s="6">
        <f t="shared" si="237"/>
        <v>40.92307692307692</v>
      </c>
      <c r="S3821" s="7" t="str">
        <f t="shared" si="238"/>
        <v>theater</v>
      </c>
      <c r="T3821" t="str">
        <f t="shared" si="239"/>
        <v>plays</v>
      </c>
      <c r="U3821">
        <f>YEAR(Table1[[#This Row],[Date Created Conversion]])</f>
        <v>2015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1">
        <f>(((J3822/60)/60)/24)+DATE(1970,1,1)+(-5/24)</f>
        <v>42160.443483796298</v>
      </c>
      <c r="L3822" s="11">
        <f>(((I3822/60)/60)/24)+DATE(1970,1,1)+(-5/24)</f>
        <v>42190.443483796298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36"/>
        <v>1.4333333333333333</v>
      </c>
      <c r="R3822" s="6">
        <f t="shared" si="237"/>
        <v>21.5</v>
      </c>
      <c r="S3822" s="7" t="str">
        <f t="shared" si="238"/>
        <v>theater</v>
      </c>
      <c r="T3822" t="str">
        <f t="shared" si="239"/>
        <v>plays</v>
      </c>
      <c r="U3822">
        <f>YEAR(Table1[[#This Row],[Date Created Conversion]])</f>
        <v>2015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1">
        <f>(((J3823/60)/60)/24)+DATE(1970,1,1)+(-5/24)</f>
        <v>42340.972303240742</v>
      </c>
      <c r="L3823" s="11">
        <f>(((I3823/60)/60)/24)+DATE(1970,1,1)+(-5/24)</f>
        <v>42372.972303240742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36"/>
        <v>1.0454285714285714</v>
      </c>
      <c r="R3823" s="6">
        <f t="shared" si="237"/>
        <v>79.543478260869563</v>
      </c>
      <c r="S3823" s="7" t="str">
        <f t="shared" si="238"/>
        <v>theater</v>
      </c>
      <c r="T3823" t="str">
        <f t="shared" si="239"/>
        <v>plays</v>
      </c>
      <c r="U3823">
        <f>YEAR(Table1[[#This Row],[Date Created Conversion]])</f>
        <v>2015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1">
        <f>(((J3824/60)/60)/24)+DATE(1970,1,1)+(-5/24)</f>
        <v>42329.629826388882</v>
      </c>
      <c r="L3824" s="11">
        <f>(((I3824/60)/60)/24)+DATE(1970,1,1)+(-5/24)</f>
        <v>42388.749305555553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36"/>
        <v>1.1002000000000001</v>
      </c>
      <c r="R3824" s="6">
        <f t="shared" si="237"/>
        <v>72.381578947368425</v>
      </c>
      <c r="S3824" s="7" t="str">
        <f t="shared" si="238"/>
        <v>theater</v>
      </c>
      <c r="T3824" t="str">
        <f t="shared" si="239"/>
        <v>plays</v>
      </c>
      <c r="U3824">
        <f>YEAR(Table1[[#This Row],[Date Created Conversion]])</f>
        <v>2015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1">
        <f>(((J3825/60)/60)/24)+DATE(1970,1,1)+(-5/24)</f>
        <v>42170.701898148145</v>
      </c>
      <c r="L3825" s="11">
        <f>(((I3825/60)/60)/24)+DATE(1970,1,1)+(-5/24)</f>
        <v>42204.957638888889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36"/>
        <v>1.06</v>
      </c>
      <c r="R3825" s="6">
        <f t="shared" si="237"/>
        <v>64.634146341463421</v>
      </c>
      <c r="S3825" s="7" t="str">
        <f t="shared" si="238"/>
        <v>theater</v>
      </c>
      <c r="T3825" t="str">
        <f t="shared" si="239"/>
        <v>plays</v>
      </c>
      <c r="U3825">
        <f>YEAR(Table1[[#This Row],[Date Created Conversion]])</f>
        <v>2015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1">
        <f>(((J3826/60)/60)/24)+DATE(1970,1,1)+(-5/24)</f>
        <v>42571.417858796289</v>
      </c>
      <c r="L3826" s="11">
        <f>(((I3826/60)/60)/24)+DATE(1970,1,1)+(-5/24)</f>
        <v>42583.361805555549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36"/>
        <v>1.08</v>
      </c>
      <c r="R3826" s="6">
        <f t="shared" si="237"/>
        <v>38.571428571428569</v>
      </c>
      <c r="S3826" s="7" t="str">
        <f t="shared" si="238"/>
        <v>theater</v>
      </c>
      <c r="T3826" t="str">
        <f t="shared" si="239"/>
        <v>plays</v>
      </c>
      <c r="U3826">
        <f>YEAR(Table1[[#This Row],[Date Created Conversion]])</f>
        <v>2016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1">
        <f>(((J3827/60)/60)/24)+DATE(1970,1,1)+(-5/24)</f>
        <v>42150.861273148148</v>
      </c>
      <c r="L3827" s="11">
        <f>(((I3827/60)/60)/24)+DATE(1970,1,1)+(-5/24)</f>
        <v>42171.861273148148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36"/>
        <v>1.0542</v>
      </c>
      <c r="R3827" s="6">
        <f t="shared" si="237"/>
        <v>107.57142857142857</v>
      </c>
      <c r="S3827" s="7" t="str">
        <f t="shared" si="238"/>
        <v>theater</v>
      </c>
      <c r="T3827" t="str">
        <f t="shared" si="239"/>
        <v>plays</v>
      </c>
      <c r="U3827">
        <f>YEAR(Table1[[#This Row],[Date Created Conversion]])</f>
        <v>2015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1">
        <f>(((J3828/60)/60)/24)+DATE(1970,1,1)+(-5/24)</f>
        <v>42101.215208333328</v>
      </c>
      <c r="L3828" s="11">
        <f>(((I3828/60)/60)/24)+DATE(1970,1,1)+(-5/24)</f>
        <v>42131.215208333328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36"/>
        <v>1.1916666666666667</v>
      </c>
      <c r="R3828" s="6">
        <f t="shared" si="237"/>
        <v>27.5</v>
      </c>
      <c r="S3828" s="7" t="str">
        <f t="shared" si="238"/>
        <v>theater</v>
      </c>
      <c r="T3828" t="str">
        <f t="shared" si="239"/>
        <v>plays</v>
      </c>
      <c r="U3828">
        <f>YEAR(Table1[[#This Row],[Date Created Conversion]])</f>
        <v>2015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1">
        <f>(((J3829/60)/60)/24)+DATE(1970,1,1)+(-5/24)</f>
        <v>42034.719918981478</v>
      </c>
      <c r="L3829" s="11">
        <f>(((I3829/60)/60)/24)+DATE(1970,1,1)+(-5/24)</f>
        <v>42089.791666666664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36"/>
        <v>1.5266666666666666</v>
      </c>
      <c r="R3829" s="6">
        <f t="shared" si="237"/>
        <v>70.461538461538467</v>
      </c>
      <c r="S3829" s="7" t="str">
        <f t="shared" si="238"/>
        <v>theater</v>
      </c>
      <c r="T3829" t="str">
        <f t="shared" si="239"/>
        <v>plays</v>
      </c>
      <c r="U3829">
        <f>YEAR(Table1[[#This Row],[Date Created Conversion]])</f>
        <v>2015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1">
        <f>(((J3830/60)/60)/24)+DATE(1970,1,1)+(-5/24)</f>
        <v>41944.319293981483</v>
      </c>
      <c r="L3830" s="11">
        <f>(((I3830/60)/60)/24)+DATE(1970,1,1)+(-5/24)</f>
        <v>42004.360960648148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36"/>
        <v>1</v>
      </c>
      <c r="R3830" s="6">
        <f t="shared" si="237"/>
        <v>178.57142857142858</v>
      </c>
      <c r="S3830" s="7" t="str">
        <f t="shared" si="238"/>
        <v>theater</v>
      </c>
      <c r="T3830" t="str">
        <f t="shared" si="239"/>
        <v>plays</v>
      </c>
      <c r="U3830">
        <f>YEAR(Table1[[#This Row],[Date Created Conversion]])</f>
        <v>2014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1">
        <f>(((J3831/60)/60)/24)+DATE(1970,1,1)+(-5/24)</f>
        <v>42593.657071759262</v>
      </c>
      <c r="L3831" s="11">
        <f>(((I3831/60)/60)/24)+DATE(1970,1,1)+(-5/24)</f>
        <v>42613.657071759262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36"/>
        <v>1.002</v>
      </c>
      <c r="R3831" s="6">
        <f t="shared" si="237"/>
        <v>62.625</v>
      </c>
      <c r="S3831" s="7" t="str">
        <f t="shared" si="238"/>
        <v>theater</v>
      </c>
      <c r="T3831" t="str">
        <f t="shared" si="239"/>
        <v>plays</v>
      </c>
      <c r="U3831">
        <f>YEAR(Table1[[#This Row],[Date Created Conversion]])</f>
        <v>2016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1">
        <f>(((J3832/60)/60)/24)+DATE(1970,1,1)+(-5/24)</f>
        <v>42503.532534722217</v>
      </c>
      <c r="L3832" s="11">
        <f>(((I3832/60)/60)/24)+DATE(1970,1,1)+(-5/24)</f>
        <v>42517.532534722217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36"/>
        <v>2.25</v>
      </c>
      <c r="R3832" s="6">
        <f t="shared" si="237"/>
        <v>75</v>
      </c>
      <c r="S3832" s="7" t="str">
        <f t="shared" si="238"/>
        <v>theater</v>
      </c>
      <c r="T3832" t="str">
        <f t="shared" si="239"/>
        <v>plays</v>
      </c>
      <c r="U3832">
        <f>YEAR(Table1[[#This Row],[Date Created Conversion]])</f>
        <v>2016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1">
        <f>(((J3833/60)/60)/24)+DATE(1970,1,1)+(-5/24)</f>
        <v>41927.640567129631</v>
      </c>
      <c r="L3833" s="11">
        <f>(((I3833/60)/60)/24)+DATE(1970,1,1)+(-5/24)</f>
        <v>41948.682233796295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36"/>
        <v>1.0602199999999999</v>
      </c>
      <c r="R3833" s="6">
        <f t="shared" si="237"/>
        <v>58.901111111111113</v>
      </c>
      <c r="S3833" s="7" t="str">
        <f t="shared" si="238"/>
        <v>theater</v>
      </c>
      <c r="T3833" t="str">
        <f t="shared" si="239"/>
        <v>plays</v>
      </c>
      <c r="U3833">
        <f>YEAR(Table1[[#This Row],[Date Created Conversion]])</f>
        <v>2014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1">
        <f>(((J3834/60)/60)/24)+DATE(1970,1,1)+(-5/24)</f>
        <v>42374.906655092585</v>
      </c>
      <c r="L3834" s="11">
        <f>(((I3834/60)/60)/24)+DATE(1970,1,1)+(-5/24)</f>
        <v>42419.906655092585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36"/>
        <v>1.0466666666666666</v>
      </c>
      <c r="R3834" s="6">
        <f t="shared" si="237"/>
        <v>139.55555555555554</v>
      </c>
      <c r="S3834" s="7" t="str">
        <f t="shared" si="238"/>
        <v>theater</v>
      </c>
      <c r="T3834" t="str">
        <f t="shared" si="239"/>
        <v>plays</v>
      </c>
      <c r="U3834">
        <f>YEAR(Table1[[#This Row],[Date Created Conversion]])</f>
        <v>2016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1">
        <f>(((J3835/60)/60)/24)+DATE(1970,1,1)+(-5/24)</f>
        <v>41963.66402777777</v>
      </c>
      <c r="L3835" s="11">
        <f>(((I3835/60)/60)/24)+DATE(1970,1,1)+(-5/24)</f>
        <v>41974.589583333327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36"/>
        <v>1.1666666666666667</v>
      </c>
      <c r="R3835" s="6">
        <f t="shared" si="237"/>
        <v>70</v>
      </c>
      <c r="S3835" s="7" t="str">
        <f t="shared" si="238"/>
        <v>theater</v>
      </c>
      <c r="T3835" t="str">
        <f t="shared" si="239"/>
        <v>plays</v>
      </c>
      <c r="U3835">
        <f>YEAR(Table1[[#This Row],[Date Created Conversion]])</f>
        <v>2014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1">
        <f>(((J3836/60)/60)/24)+DATE(1970,1,1)+(-5/24)</f>
        <v>42143.236886574072</v>
      </c>
      <c r="L3836" s="11">
        <f>(((I3836/60)/60)/24)+DATE(1970,1,1)+(-5/24)</f>
        <v>42173.236886574072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36"/>
        <v>1.0903333333333334</v>
      </c>
      <c r="R3836" s="6">
        <f t="shared" si="237"/>
        <v>57.385964912280699</v>
      </c>
      <c r="S3836" s="7" t="str">
        <f t="shared" si="238"/>
        <v>theater</v>
      </c>
      <c r="T3836" t="str">
        <f t="shared" si="239"/>
        <v>plays</v>
      </c>
      <c r="U3836">
        <f>YEAR(Table1[[#This Row],[Date Created Conversion]])</f>
        <v>2015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1">
        <f>(((J3837/60)/60)/24)+DATE(1970,1,1)+(-5/24)</f>
        <v>42460.733888888884</v>
      </c>
      <c r="L3837" s="11">
        <f>(((I3837/60)/60)/24)+DATE(1970,1,1)+(-5/24)</f>
        <v>42481.733888888884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36"/>
        <v>1.6</v>
      </c>
      <c r="R3837" s="6">
        <f t="shared" si="237"/>
        <v>40</v>
      </c>
      <c r="S3837" s="7" t="str">
        <f t="shared" si="238"/>
        <v>theater</v>
      </c>
      <c r="T3837" t="str">
        <f t="shared" si="239"/>
        <v>plays</v>
      </c>
      <c r="U3837">
        <f>YEAR(Table1[[#This Row],[Date Created Conversion]])</f>
        <v>2016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1">
        <f>(((J3838/60)/60)/24)+DATE(1970,1,1)+(-5/24)</f>
        <v>42553.718194444438</v>
      </c>
      <c r="L3838" s="11">
        <f>(((I3838/60)/60)/24)+DATE(1970,1,1)+(-5/24)</f>
        <v>42584.964583333327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36"/>
        <v>1.125</v>
      </c>
      <c r="R3838" s="6">
        <f t="shared" si="237"/>
        <v>64.285714285714292</v>
      </c>
      <c r="S3838" s="7" t="str">
        <f t="shared" si="238"/>
        <v>theater</v>
      </c>
      <c r="T3838" t="str">
        <f t="shared" si="239"/>
        <v>plays</v>
      </c>
      <c r="U3838">
        <f>YEAR(Table1[[#This Row],[Date Created Conversion]])</f>
        <v>2016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1">
        <f>(((J3839/60)/60)/24)+DATE(1970,1,1)+(-5/24)</f>
        <v>42152.557384259257</v>
      </c>
      <c r="L3839" s="11">
        <f>(((I3839/60)/60)/24)+DATE(1970,1,1)+(-5/24)</f>
        <v>42188.557384259257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36"/>
        <v>1.0209999999999999</v>
      </c>
      <c r="R3839" s="6">
        <f t="shared" si="237"/>
        <v>120.11764705882354</v>
      </c>
      <c r="S3839" s="7" t="str">
        <f t="shared" si="238"/>
        <v>theater</v>
      </c>
      <c r="T3839" t="str">
        <f t="shared" si="239"/>
        <v>plays</v>
      </c>
      <c r="U3839">
        <f>YEAR(Table1[[#This Row],[Date Created Conversion]])</f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1">
        <f>(((J3840/60)/60)/24)+DATE(1970,1,1)+(-5/24)</f>
        <v>42116.502418981479</v>
      </c>
      <c r="L3840" s="11">
        <f>(((I3840/60)/60)/24)+DATE(1970,1,1)+(-5/24)</f>
        <v>42146.502418981479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36"/>
        <v>1.00824</v>
      </c>
      <c r="R3840" s="6">
        <f t="shared" si="237"/>
        <v>1008.24</v>
      </c>
      <c r="S3840" s="7" t="str">
        <f t="shared" si="238"/>
        <v>theater</v>
      </c>
      <c r="T3840" t="str">
        <f t="shared" si="239"/>
        <v>plays</v>
      </c>
      <c r="U3840">
        <f>YEAR(Table1[[#This Row],[Date Created Conversion]])</f>
        <v>2015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1">
        <f>(((J3841/60)/60)/24)+DATE(1970,1,1)+(-5/24)</f>
        <v>42154.934305555551</v>
      </c>
      <c r="L3841" s="11">
        <f>(((I3841/60)/60)/24)+DATE(1970,1,1)+(-5/24)</f>
        <v>42214.934305555551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36"/>
        <v>1.0125</v>
      </c>
      <c r="R3841" s="6">
        <f t="shared" si="237"/>
        <v>63.28125</v>
      </c>
      <c r="S3841" s="7" t="str">
        <f t="shared" si="238"/>
        <v>theater</v>
      </c>
      <c r="T3841" t="str">
        <f t="shared" si="239"/>
        <v>plays</v>
      </c>
      <c r="U3841">
        <f>YEAR(Table1[[#This Row],[Date Created Conversion]])</f>
        <v>2015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1">
        <f>(((J3842/60)/60)/24)+DATE(1970,1,1)+(-5/24)</f>
        <v>42432.493391203701</v>
      </c>
      <c r="L3842" s="11">
        <f>(((I3842/60)/60)/24)+DATE(1970,1,1)+(-5/24)</f>
        <v>42457.45172453703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236"/>
        <v>65</v>
      </c>
      <c r="R3842" s="6">
        <f t="shared" si="237"/>
        <v>21.666666666666668</v>
      </c>
      <c r="S3842" s="7" t="str">
        <f t="shared" si="238"/>
        <v>theater</v>
      </c>
      <c r="T3842" t="str">
        <f t="shared" si="239"/>
        <v>plays</v>
      </c>
      <c r="U3842">
        <f>YEAR(Table1[[#This Row],[Date Created Conversion]])</f>
        <v>2016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1">
        <f>(((J3843/60)/60)/24)+DATE(1970,1,1)+(-5/24)</f>
        <v>41780.57739583333</v>
      </c>
      <c r="L3843" s="11">
        <f>(((I3843/60)/60)/24)+DATE(1970,1,1)+(-5/24)</f>
        <v>41840.57739583333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240">E3843/D3843</f>
        <v>8.72E-2</v>
      </c>
      <c r="R3843" s="6">
        <f t="shared" ref="R3843:R3906" si="241">E3843/N3843</f>
        <v>25.647058823529413</v>
      </c>
      <c r="S3843" s="7" t="str">
        <f t="shared" ref="S3843:S3906" si="242">LEFT(P3843, SEARCH("/",P3843,1)-1)</f>
        <v>theater</v>
      </c>
      <c r="T3843" t="str">
        <f t="shared" ref="T3843:T3906" si="243">RIGHT(P3843,LEN(P3843)-SEARCH("/",P3843,1))</f>
        <v>plays</v>
      </c>
      <c r="U3843">
        <f>YEAR(Table1[[#This Row],[Date Created Conversion]])</f>
        <v>2014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1">
        <f>(((J3844/60)/60)/24)+DATE(1970,1,1)+(-5/24)</f>
        <v>41740.285324074073</v>
      </c>
      <c r="L3844" s="11">
        <f>(((I3844/60)/60)/24)+DATE(1970,1,1)+(-5/24)</f>
        <v>41770.285324074073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0"/>
        <v>0.21940000000000001</v>
      </c>
      <c r="R3844" s="6">
        <f t="shared" si="241"/>
        <v>47.695652173913047</v>
      </c>
      <c r="S3844" s="7" t="str">
        <f t="shared" si="242"/>
        <v>theater</v>
      </c>
      <c r="T3844" t="str">
        <f t="shared" si="243"/>
        <v>plays</v>
      </c>
      <c r="U3844">
        <f>YEAR(Table1[[#This Row],[Date Created Conversion]])</f>
        <v>2014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1">
        <f>(((J3845/60)/60)/24)+DATE(1970,1,1)+(-5/24)</f>
        <v>41765.864166666666</v>
      </c>
      <c r="L3845" s="11">
        <f>(((I3845/60)/60)/24)+DATE(1970,1,1)+(-5/24)</f>
        <v>41790.864166666666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0"/>
        <v>0.21299999999999999</v>
      </c>
      <c r="R3845" s="6">
        <f t="shared" si="241"/>
        <v>56.05263157894737</v>
      </c>
      <c r="S3845" s="7" t="str">
        <f t="shared" si="242"/>
        <v>theater</v>
      </c>
      <c r="T3845" t="str">
        <f t="shared" si="243"/>
        <v>plays</v>
      </c>
      <c r="U3845">
        <f>YEAR(Table1[[#This Row],[Date Created Conversion]])</f>
        <v>2014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1">
        <f>(((J3846/60)/60)/24)+DATE(1970,1,1)+(-5/24)</f>
        <v>41766.408958333333</v>
      </c>
      <c r="L3846" s="11">
        <f>(((I3846/60)/60)/24)+DATE(1970,1,1)+(-5/24)</f>
        <v>41793.082638888889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0"/>
        <v>0.41489795918367345</v>
      </c>
      <c r="R3846" s="6">
        <f t="shared" si="241"/>
        <v>81.319999999999993</v>
      </c>
      <c r="S3846" s="7" t="str">
        <f t="shared" si="242"/>
        <v>theater</v>
      </c>
      <c r="T3846" t="str">
        <f t="shared" si="243"/>
        <v>plays</v>
      </c>
      <c r="U3846">
        <f>YEAR(Table1[[#This Row],[Date Created Conversion]])</f>
        <v>2014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1">
        <f>(((J3847/60)/60)/24)+DATE(1970,1,1)+(-5/24)</f>
        <v>42248.418680555551</v>
      </c>
      <c r="L3847" s="11">
        <f>(((I3847/60)/60)/24)+DATE(1970,1,1)+(-5/24)</f>
        <v>42278.418680555551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0"/>
        <v>2.1049999999999999E-2</v>
      </c>
      <c r="R3847" s="6">
        <f t="shared" si="241"/>
        <v>70.166666666666671</v>
      </c>
      <c r="S3847" s="7" t="str">
        <f t="shared" si="242"/>
        <v>theater</v>
      </c>
      <c r="T3847" t="str">
        <f t="shared" si="243"/>
        <v>plays</v>
      </c>
      <c r="U3847">
        <f>YEAR(Table1[[#This Row],[Date Created Conversion]])</f>
        <v>2015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1">
        <f>(((J3848/60)/60)/24)+DATE(1970,1,1)+(-5/24)</f>
        <v>41885.01321759259</v>
      </c>
      <c r="L3848" s="11">
        <f>(((I3848/60)/60)/24)+DATE(1970,1,1)+(-5/24)</f>
        <v>41916.082638888889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0"/>
        <v>2.7E-2</v>
      </c>
      <c r="R3848" s="6">
        <f t="shared" si="241"/>
        <v>23.625</v>
      </c>
      <c r="S3848" s="7" t="str">
        <f t="shared" si="242"/>
        <v>theater</v>
      </c>
      <c r="T3848" t="str">
        <f t="shared" si="243"/>
        <v>plays</v>
      </c>
      <c r="U3848">
        <f>YEAR(Table1[[#This Row],[Date Created Conversion]])</f>
        <v>2014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1">
        <f>(((J3849/60)/60)/24)+DATE(1970,1,1)+(-5/24)</f>
        <v>42159.016099537032</v>
      </c>
      <c r="L3849" s="11">
        <f>(((I3849/60)/60)/24)+DATE(1970,1,1)+(-5/24)</f>
        <v>42204.016099537032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0"/>
        <v>0.16161904761904761</v>
      </c>
      <c r="R3849" s="6">
        <f t="shared" si="241"/>
        <v>188.55555555555554</v>
      </c>
      <c r="S3849" s="7" t="str">
        <f t="shared" si="242"/>
        <v>theater</v>
      </c>
      <c r="T3849" t="str">
        <f t="shared" si="243"/>
        <v>plays</v>
      </c>
      <c r="U3849">
        <f>YEAR(Table1[[#This Row],[Date Created Conversion]])</f>
        <v>2015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1">
        <f>(((J3850/60)/60)/24)+DATE(1970,1,1)+(-5/24)</f>
        <v>42265.608668981477</v>
      </c>
      <c r="L3850" s="11">
        <f>(((I3850/60)/60)/24)+DATE(1970,1,1)+(-5/24)</f>
        <v>42295.608668981477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240"/>
        <v>0.16376923076923078</v>
      </c>
      <c r="R3850" s="6">
        <f t="shared" si="241"/>
        <v>49.511627906976742</v>
      </c>
      <c r="S3850" s="7" t="str">
        <f t="shared" si="242"/>
        <v>theater</v>
      </c>
      <c r="T3850" t="str">
        <f t="shared" si="243"/>
        <v>plays</v>
      </c>
      <c r="U3850">
        <f>YEAR(Table1[[#This Row],[Date Created Conversion]])</f>
        <v>2015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1">
        <f>(((J3851/60)/60)/24)+DATE(1970,1,1)+(-5/24)</f>
        <v>42136.558842592589</v>
      </c>
      <c r="L3851" s="11">
        <f>(((I3851/60)/60)/24)+DATE(1970,1,1)+(-5/24)</f>
        <v>42166.558842592589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0"/>
        <v>7.0433333333333334E-2</v>
      </c>
      <c r="R3851" s="6">
        <f t="shared" si="241"/>
        <v>75.464285714285708</v>
      </c>
      <c r="S3851" s="7" t="str">
        <f t="shared" si="242"/>
        <v>theater</v>
      </c>
      <c r="T3851" t="str">
        <f t="shared" si="243"/>
        <v>plays</v>
      </c>
      <c r="U3851">
        <f>YEAR(Table1[[#This Row],[Date Created Conversion]])</f>
        <v>2015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1">
        <f>(((J3852/60)/60)/24)+DATE(1970,1,1)+(-5/24)</f>
        <v>41974.916006944441</v>
      </c>
      <c r="L3852" s="11">
        <f>(((I3852/60)/60)/24)+DATE(1970,1,1)+(-5/24)</f>
        <v>42004.916006944441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0"/>
        <v>3.7999999999999999E-2</v>
      </c>
      <c r="R3852" s="6">
        <f t="shared" si="241"/>
        <v>9.5</v>
      </c>
      <c r="S3852" s="7" t="str">
        <f t="shared" si="242"/>
        <v>theater</v>
      </c>
      <c r="T3852" t="str">
        <f t="shared" si="243"/>
        <v>plays</v>
      </c>
      <c r="U3852">
        <f>YEAR(Table1[[#This Row],[Date Created Conversion]])</f>
        <v>2014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1">
        <f>(((J3853/60)/60)/24)+DATE(1970,1,1)+(-5/24)</f>
        <v>42172.23123842592</v>
      </c>
      <c r="L3853" s="11">
        <f>(((I3853/60)/60)/24)+DATE(1970,1,1)+(-5/24)</f>
        <v>42202.23123842592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0"/>
        <v>0.34079999999999999</v>
      </c>
      <c r="R3853" s="6">
        <f t="shared" si="241"/>
        <v>35.5</v>
      </c>
      <c r="S3853" s="7" t="str">
        <f t="shared" si="242"/>
        <v>theater</v>
      </c>
      <c r="T3853" t="str">
        <f t="shared" si="243"/>
        <v>plays</v>
      </c>
      <c r="U3853">
        <f>YEAR(Table1[[#This Row],[Date Created Conversion]])</f>
        <v>2015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1">
        <f>(((J3854/60)/60)/24)+DATE(1970,1,1)+(-5/24)</f>
        <v>42064.982361111113</v>
      </c>
      <c r="L3854" s="11">
        <f>(((I3854/60)/60)/24)+DATE(1970,1,1)+(-5/24)</f>
        <v>42089.940694444442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0"/>
        <v>2E-3</v>
      </c>
      <c r="R3854" s="6">
        <f t="shared" si="241"/>
        <v>10</v>
      </c>
      <c r="S3854" s="7" t="str">
        <f t="shared" si="242"/>
        <v>theater</v>
      </c>
      <c r="T3854" t="str">
        <f t="shared" si="243"/>
        <v>plays</v>
      </c>
      <c r="U3854">
        <f>YEAR(Table1[[#This Row],[Date Created Conversion]])</f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1">
        <f>(((J3855/60)/60)/24)+DATE(1970,1,1)+(-5/24)</f>
        <v>41848.631689814814</v>
      </c>
      <c r="L3855" s="11">
        <f>(((I3855/60)/60)/24)+DATE(1970,1,1)+(-5/24)</f>
        <v>41883.631689814814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0"/>
        <v>2.5999999999999998E-4</v>
      </c>
      <c r="R3855" s="6">
        <f t="shared" si="241"/>
        <v>13</v>
      </c>
      <c r="S3855" s="7" t="str">
        <f t="shared" si="242"/>
        <v>theater</v>
      </c>
      <c r="T3855" t="str">
        <f t="shared" si="243"/>
        <v>plays</v>
      </c>
      <c r="U3855">
        <f>YEAR(Table1[[#This Row],[Date Created Conversion]])</f>
        <v>2014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1">
        <f>(((J3856/60)/60)/24)+DATE(1970,1,1)+(-5/24)</f>
        <v>42103.67659722222</v>
      </c>
      <c r="L3856" s="11">
        <f>(((I3856/60)/60)/24)+DATE(1970,1,1)+(-5/24)</f>
        <v>42133.67659722222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0"/>
        <v>0.16254545454545455</v>
      </c>
      <c r="R3856" s="6">
        <f t="shared" si="241"/>
        <v>89.4</v>
      </c>
      <c r="S3856" s="7" t="str">
        <f t="shared" si="242"/>
        <v>theater</v>
      </c>
      <c r="T3856" t="str">
        <f t="shared" si="243"/>
        <v>plays</v>
      </c>
      <c r="U3856">
        <f>YEAR(Table1[[#This Row],[Date Created Conversion]])</f>
        <v>2015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1">
        <f>(((J3857/60)/60)/24)+DATE(1970,1,1)+(-5/24)</f>
        <v>42059.762395833335</v>
      </c>
      <c r="L3857" s="11">
        <f>(((I3857/60)/60)/24)+DATE(1970,1,1)+(-5/24)</f>
        <v>42089.720729166664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0"/>
        <v>2.5000000000000001E-2</v>
      </c>
      <c r="R3857" s="6">
        <f t="shared" si="241"/>
        <v>25</v>
      </c>
      <c r="S3857" s="7" t="str">
        <f t="shared" si="242"/>
        <v>theater</v>
      </c>
      <c r="T3857" t="str">
        <f t="shared" si="243"/>
        <v>plays</v>
      </c>
      <c r="U3857">
        <f>YEAR(Table1[[#This Row],[Date Created Conversion]])</f>
        <v>2015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1">
        <f>(((J3858/60)/60)/24)+DATE(1970,1,1)+(-5/24)</f>
        <v>42041.534756944442</v>
      </c>
      <c r="L3858" s="11">
        <f>(((I3858/60)/60)/24)+DATE(1970,1,1)+(-5/24)</f>
        <v>42071.493090277778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0"/>
        <v>2.0000000000000001E-4</v>
      </c>
      <c r="R3858" s="6">
        <f t="shared" si="241"/>
        <v>1</v>
      </c>
      <c r="S3858" s="7" t="str">
        <f t="shared" si="242"/>
        <v>theater</v>
      </c>
      <c r="T3858" t="str">
        <f t="shared" si="243"/>
        <v>plays</v>
      </c>
      <c r="U3858">
        <f>YEAR(Table1[[#This Row],[Date Created Conversion]])</f>
        <v>2015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1">
        <f>(((J3859/60)/60)/24)+DATE(1970,1,1)+(-5/24)</f>
        <v>41829.528819444444</v>
      </c>
      <c r="L3859" s="11">
        <f>(((I3859/60)/60)/24)+DATE(1970,1,1)+(-5/24)</f>
        <v>41852.508333333331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0"/>
        <v>5.1999999999999998E-2</v>
      </c>
      <c r="R3859" s="6">
        <f t="shared" si="241"/>
        <v>65</v>
      </c>
      <c r="S3859" s="7" t="str">
        <f t="shared" si="242"/>
        <v>theater</v>
      </c>
      <c r="T3859" t="str">
        <f t="shared" si="243"/>
        <v>plays</v>
      </c>
      <c r="U3859">
        <f>YEAR(Table1[[#This Row],[Date Created Conversion]])</f>
        <v>2014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1">
        <f>(((J3860/60)/60)/24)+DATE(1970,1,1)+(-5/24)</f>
        <v>42128.222731481481</v>
      </c>
      <c r="L3860" s="11">
        <f>(((I3860/60)/60)/24)+DATE(1970,1,1)+(-5/24)</f>
        <v>42146.666666666664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0"/>
        <v>0.02</v>
      </c>
      <c r="R3860" s="6">
        <f t="shared" si="241"/>
        <v>10</v>
      </c>
      <c r="S3860" s="7" t="str">
        <f t="shared" si="242"/>
        <v>theater</v>
      </c>
      <c r="T3860" t="str">
        <f t="shared" si="243"/>
        <v>plays</v>
      </c>
      <c r="U3860">
        <f>YEAR(Table1[[#This Row],[Date Created Conversion]])</f>
        <v>2015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1">
        <f>(((J3861/60)/60)/24)+DATE(1970,1,1)+(-5/24)</f>
        <v>41789.685266203705</v>
      </c>
      <c r="L3861" s="11">
        <f>(((I3861/60)/60)/24)+DATE(1970,1,1)+(-5/24)</f>
        <v>41815.666666666664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0"/>
        <v>4.0000000000000002E-4</v>
      </c>
      <c r="R3861" s="6">
        <f t="shared" si="241"/>
        <v>1</v>
      </c>
      <c r="S3861" s="7" t="str">
        <f t="shared" si="242"/>
        <v>theater</v>
      </c>
      <c r="T3861" t="str">
        <f t="shared" si="243"/>
        <v>plays</v>
      </c>
      <c r="U3861">
        <f>YEAR(Table1[[#This Row],[Date Created Conversion]])</f>
        <v>2014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1">
        <f>(((J3862/60)/60)/24)+DATE(1970,1,1)+(-5/24)</f>
        <v>41833.452662037031</v>
      </c>
      <c r="L3862" s="11">
        <f>(((I3862/60)/60)/24)+DATE(1970,1,1)+(-5/24)</f>
        <v>41863.452662037031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0"/>
        <v>0.17666666666666667</v>
      </c>
      <c r="R3862" s="6">
        <f t="shared" si="241"/>
        <v>81.538461538461533</v>
      </c>
      <c r="S3862" s="7" t="str">
        <f t="shared" si="242"/>
        <v>theater</v>
      </c>
      <c r="T3862" t="str">
        <f t="shared" si="243"/>
        <v>plays</v>
      </c>
      <c r="U3862">
        <f>YEAR(Table1[[#This Row],[Date Created Conversion]])</f>
        <v>2014</v>
      </c>
    </row>
    <row r="3863" spans="1:21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1">
        <f>(((J3863/60)/60)/24)+DATE(1970,1,1)+(-5/24)</f>
        <v>41914.381678240738</v>
      </c>
      <c r="L3863" s="11">
        <f>(((I3863/60)/60)/24)+DATE(1970,1,1)+(-5/24)</f>
        <v>41955.699305555558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0"/>
        <v>0.05</v>
      </c>
      <c r="R3863" s="6">
        <f t="shared" si="241"/>
        <v>100</v>
      </c>
      <c r="S3863" s="7" t="str">
        <f t="shared" si="242"/>
        <v>theater</v>
      </c>
      <c r="T3863" t="str">
        <f t="shared" si="243"/>
        <v>plays</v>
      </c>
      <c r="U3863">
        <f>YEAR(Table1[[#This Row],[Date Created Conversion]])</f>
        <v>2014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1">
        <f>(((J3864/60)/60)/24)+DATE(1970,1,1)+(-5/24)</f>
        <v>42611.052731481475</v>
      </c>
      <c r="L3864" s="11">
        <f>(((I3864/60)/60)/24)+DATE(1970,1,1)+(-5/24)</f>
        <v>42625.499305555553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0"/>
        <v>1.3333333333333334E-4</v>
      </c>
      <c r="R3864" s="6">
        <f t="shared" si="241"/>
        <v>1</v>
      </c>
      <c r="S3864" s="7" t="str">
        <f t="shared" si="242"/>
        <v>theater</v>
      </c>
      <c r="T3864" t="str">
        <f t="shared" si="243"/>
        <v>plays</v>
      </c>
      <c r="U3864">
        <f>YEAR(Table1[[#This Row],[Date Created Conversion]])</f>
        <v>2016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1">
        <f>(((J3865/60)/60)/24)+DATE(1970,1,1)+(-5/24)</f>
        <v>42253.424826388888</v>
      </c>
      <c r="L3865" s="11">
        <f>(((I3865/60)/60)/24)+DATE(1970,1,1)+(-5/24)</f>
        <v>42313.466493055552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0"/>
        <v>0</v>
      </c>
      <c r="R3865" s="6" t="e">
        <f t="shared" si="241"/>
        <v>#DIV/0!</v>
      </c>
      <c r="S3865" s="7" t="str">
        <f t="shared" si="242"/>
        <v>theater</v>
      </c>
      <c r="T3865" t="str">
        <f t="shared" si="243"/>
        <v>plays</v>
      </c>
      <c r="U3865">
        <f>YEAR(Table1[[#This Row],[Date Created Conversion]])</f>
        <v>2015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1">
        <f>(((J3866/60)/60)/24)+DATE(1970,1,1)+(-5/24)</f>
        <v>42295.683495370373</v>
      </c>
      <c r="L3866" s="11">
        <f>(((I3866/60)/60)/24)+DATE(1970,1,1)+(-5/24)</f>
        <v>42325.72516203703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0"/>
        <v>1.2E-2</v>
      </c>
      <c r="R3866" s="6">
        <f t="shared" si="241"/>
        <v>20</v>
      </c>
      <c r="S3866" s="7" t="str">
        <f t="shared" si="242"/>
        <v>theater</v>
      </c>
      <c r="T3866" t="str">
        <f t="shared" si="243"/>
        <v>plays</v>
      </c>
      <c r="U3866">
        <f>YEAR(Table1[[#This Row],[Date Created Conversion]])</f>
        <v>2015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1">
        <f>(((J3867/60)/60)/24)+DATE(1970,1,1)+(-5/24)</f>
        <v>41841.44326388889</v>
      </c>
      <c r="L3867" s="11">
        <f>(((I3867/60)/60)/24)+DATE(1970,1,1)+(-5/24)</f>
        <v>41881.020833333328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0"/>
        <v>0.26937422295897223</v>
      </c>
      <c r="R3867" s="6">
        <f t="shared" si="241"/>
        <v>46.428571428571431</v>
      </c>
      <c r="S3867" s="7" t="str">
        <f t="shared" si="242"/>
        <v>theater</v>
      </c>
      <c r="T3867" t="str">
        <f t="shared" si="243"/>
        <v>plays</v>
      </c>
      <c r="U3867">
        <f>YEAR(Table1[[#This Row],[Date Created Conversion]])</f>
        <v>2014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1">
        <f>(((J3868/60)/60)/24)+DATE(1970,1,1)+(-5/24)</f>
        <v>42402.738668981481</v>
      </c>
      <c r="L3868" s="11">
        <f>(((I3868/60)/60)/24)+DATE(1970,1,1)+(-5/24)</f>
        <v>42451.936805555553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0"/>
        <v>5.4999999999999997E-3</v>
      </c>
      <c r="R3868" s="6">
        <f t="shared" si="241"/>
        <v>5.5</v>
      </c>
      <c r="S3868" s="7" t="str">
        <f t="shared" si="242"/>
        <v>theater</v>
      </c>
      <c r="T3868" t="str">
        <f t="shared" si="243"/>
        <v>plays</v>
      </c>
      <c r="U3868">
        <f>YEAR(Table1[[#This Row],[Date Created Conversion]])</f>
        <v>2016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1">
        <f>(((J3869/60)/60)/24)+DATE(1970,1,1)+(-5/24)</f>
        <v>42509.605775462966</v>
      </c>
      <c r="L3869" s="11">
        <f>(((I3869/60)/60)/24)+DATE(1970,1,1)+(-5/24)</f>
        <v>42539.605775462966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0"/>
        <v>0.1255</v>
      </c>
      <c r="R3869" s="6">
        <f t="shared" si="241"/>
        <v>50.2</v>
      </c>
      <c r="S3869" s="7" t="str">
        <f t="shared" si="242"/>
        <v>theater</v>
      </c>
      <c r="T3869" t="str">
        <f t="shared" si="243"/>
        <v>plays</v>
      </c>
      <c r="U3869">
        <f>YEAR(Table1[[#This Row],[Date Created Conversion]])</f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1">
        <f>(((J3870/60)/60)/24)+DATE(1970,1,1)+(-5/24)</f>
        <v>41865.451446759253</v>
      </c>
      <c r="L3870" s="11">
        <f>(((I3870/60)/60)/24)+DATE(1970,1,1)+(-5/24)</f>
        <v>41890.451446759253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0"/>
        <v>2E-3</v>
      </c>
      <c r="R3870" s="6">
        <f t="shared" si="241"/>
        <v>10</v>
      </c>
      <c r="S3870" s="7" t="str">
        <f t="shared" si="242"/>
        <v>theater</v>
      </c>
      <c r="T3870" t="str">
        <f t="shared" si="243"/>
        <v>musical</v>
      </c>
      <c r="U3870">
        <f>YEAR(Table1[[#This Row],[Date Created Conversion]])</f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1">
        <f>(((J3871/60)/60)/24)+DATE(1970,1,1)+(-5/24)</f>
        <v>42047.516111111108</v>
      </c>
      <c r="L3871" s="11">
        <f>(((I3871/60)/60)/24)+DATE(1970,1,1)+(-5/24)</f>
        <v>42076.924305555549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0"/>
        <v>3.44748684310884E-2</v>
      </c>
      <c r="R3871" s="6">
        <f t="shared" si="241"/>
        <v>30.133333333333333</v>
      </c>
      <c r="S3871" s="7" t="str">
        <f t="shared" si="242"/>
        <v>theater</v>
      </c>
      <c r="T3871" t="str">
        <f t="shared" si="243"/>
        <v>musical</v>
      </c>
      <c r="U3871">
        <f>YEAR(Table1[[#This Row],[Date Created Conversion]])</f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1">
        <f>(((J3872/60)/60)/24)+DATE(1970,1,1)+(-5/24)</f>
        <v>41792.963865740734</v>
      </c>
      <c r="L3872" s="11">
        <f>(((I3872/60)/60)/24)+DATE(1970,1,1)+(-5/24)</f>
        <v>41822.963865740734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0"/>
        <v>0.15</v>
      </c>
      <c r="R3872" s="6">
        <f t="shared" si="241"/>
        <v>150</v>
      </c>
      <c r="S3872" s="7" t="str">
        <f t="shared" si="242"/>
        <v>theater</v>
      </c>
      <c r="T3872" t="str">
        <f t="shared" si="243"/>
        <v>musical</v>
      </c>
      <c r="U3872">
        <f>YEAR(Table1[[#This Row],[Date Created Conversion]])</f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1">
        <f>(((J3873/60)/60)/24)+DATE(1970,1,1)+(-5/24)</f>
        <v>42763.572337962956</v>
      </c>
      <c r="L3873" s="11">
        <f>(((I3873/60)/60)/24)+DATE(1970,1,1)+(-5/24)</f>
        <v>42823.530671296299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0"/>
        <v>2.6666666666666668E-2</v>
      </c>
      <c r="R3873" s="6">
        <f t="shared" si="241"/>
        <v>13.333333333333334</v>
      </c>
      <c r="S3873" s="7" t="str">
        <f t="shared" si="242"/>
        <v>theater</v>
      </c>
      <c r="T3873" t="str">
        <f t="shared" si="243"/>
        <v>musical</v>
      </c>
      <c r="U3873">
        <f>YEAR(Table1[[#This Row],[Date Created Conversion]])</f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1">
        <f>(((J3874/60)/60)/24)+DATE(1970,1,1)+(-5/24)</f>
        <v>42179.9374537037</v>
      </c>
      <c r="L3874" s="11">
        <f>(((I3874/60)/60)/24)+DATE(1970,1,1)+(-5/24)</f>
        <v>42229.9374537037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0"/>
        <v>0</v>
      </c>
      <c r="R3874" s="6" t="e">
        <f t="shared" si="241"/>
        <v>#DIV/0!</v>
      </c>
      <c r="S3874" s="7" t="str">
        <f t="shared" si="242"/>
        <v>theater</v>
      </c>
      <c r="T3874" t="str">
        <f t="shared" si="243"/>
        <v>musical</v>
      </c>
      <c r="U3874">
        <f>YEAR(Table1[[#This Row],[Date Created Conversion]])</f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1">
        <f>(((J3875/60)/60)/24)+DATE(1970,1,1)+(-5/24)</f>
        <v>42255.487673611111</v>
      </c>
      <c r="L3875" s="11">
        <f>(((I3875/60)/60)/24)+DATE(1970,1,1)+(-5/24)</f>
        <v>42285.487673611111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0"/>
        <v>0</v>
      </c>
      <c r="R3875" s="6" t="e">
        <f t="shared" si="241"/>
        <v>#DIV/0!</v>
      </c>
      <c r="S3875" s="7" t="str">
        <f t="shared" si="242"/>
        <v>theater</v>
      </c>
      <c r="T3875" t="str">
        <f t="shared" si="243"/>
        <v>musical</v>
      </c>
      <c r="U3875">
        <f>YEAR(Table1[[#This Row],[Date Created Conversion]])</f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1">
        <f>(((J3876/60)/60)/24)+DATE(1970,1,1)+(-5/24)</f>
        <v>42006.808124999996</v>
      </c>
      <c r="L3876" s="11">
        <f>(((I3876/60)/60)/24)+DATE(1970,1,1)+(-5/24)</f>
        <v>42027.833333333336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0"/>
        <v>0</v>
      </c>
      <c r="R3876" s="6" t="e">
        <f t="shared" si="241"/>
        <v>#DIV/0!</v>
      </c>
      <c r="S3876" s="7" t="str">
        <f t="shared" si="242"/>
        <v>theater</v>
      </c>
      <c r="T3876" t="str">
        <f t="shared" si="243"/>
        <v>musical</v>
      </c>
      <c r="U3876">
        <f>YEAR(Table1[[#This Row],[Date Created Conversion]])</f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1">
        <f>(((J3877/60)/60)/24)+DATE(1970,1,1)+(-5/24)</f>
        <v>42615.138483796291</v>
      </c>
      <c r="L3877" s="11">
        <f>(((I3877/60)/60)/24)+DATE(1970,1,1)+(-5/24)</f>
        <v>42616.208333333336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0"/>
        <v>0</v>
      </c>
      <c r="R3877" s="6" t="e">
        <f t="shared" si="241"/>
        <v>#DIV/0!</v>
      </c>
      <c r="S3877" s="7" t="str">
        <f t="shared" si="242"/>
        <v>theater</v>
      </c>
      <c r="T3877" t="str">
        <f t="shared" si="243"/>
        <v>musical</v>
      </c>
      <c r="U3877">
        <f>YEAR(Table1[[#This Row],[Date Created Conversion]])</f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1">
        <f>(((J3878/60)/60)/24)+DATE(1970,1,1)+(-5/24)</f>
        <v>42372.415833333333</v>
      </c>
      <c r="L3878" s="11">
        <f>(((I3878/60)/60)/24)+DATE(1970,1,1)+(-5/24)</f>
        <v>42402.415833333333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0"/>
        <v>0.52794871794871789</v>
      </c>
      <c r="R3878" s="6">
        <f t="shared" si="241"/>
        <v>44.760869565217391</v>
      </c>
      <c r="S3878" s="7" t="str">
        <f t="shared" si="242"/>
        <v>theater</v>
      </c>
      <c r="T3878" t="str">
        <f t="shared" si="243"/>
        <v>musical</v>
      </c>
      <c r="U3878">
        <f>YEAR(Table1[[#This Row],[Date Created Conversion]])</f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1">
        <f>(((J3879/60)/60)/24)+DATE(1970,1,1)+(-5/24)</f>
        <v>42682.469351851854</v>
      </c>
      <c r="L3879" s="11">
        <f>(((I3879/60)/60)/24)+DATE(1970,1,1)+(-5/24)</f>
        <v>42712.469351851854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0"/>
        <v>4.9639999999999997E-2</v>
      </c>
      <c r="R3879" s="6">
        <f t="shared" si="241"/>
        <v>88.642857142857139</v>
      </c>
      <c r="S3879" s="7" t="str">
        <f t="shared" si="242"/>
        <v>theater</v>
      </c>
      <c r="T3879" t="str">
        <f t="shared" si="243"/>
        <v>musical</v>
      </c>
      <c r="U3879">
        <f>YEAR(Table1[[#This Row],[Date Created Conversion]])</f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1">
        <f>(((J3880/60)/60)/24)+DATE(1970,1,1)+(-5/24)</f>
        <v>42154.610486111109</v>
      </c>
      <c r="L3880" s="11">
        <f>(((I3880/60)/60)/24)+DATE(1970,1,1)+(-5/24)</f>
        <v>42184.957638888889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0"/>
        <v>5.5555555555555556E-4</v>
      </c>
      <c r="R3880" s="6">
        <f t="shared" si="241"/>
        <v>10</v>
      </c>
      <c r="S3880" s="7" t="str">
        <f t="shared" si="242"/>
        <v>theater</v>
      </c>
      <c r="T3880" t="str">
        <f t="shared" si="243"/>
        <v>musical</v>
      </c>
      <c r="U3880">
        <f>YEAR(Table1[[#This Row],[Date Created Conversion]])</f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1">
        <f>(((J3881/60)/60)/24)+DATE(1970,1,1)+(-5/24)</f>
        <v>41999.652731481481</v>
      </c>
      <c r="L3881" s="11">
        <f>(((I3881/60)/60)/24)+DATE(1970,1,1)+(-5/24)</f>
        <v>42029.652731481481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0"/>
        <v>0</v>
      </c>
      <c r="R3881" s="6" t="e">
        <f t="shared" si="241"/>
        <v>#DIV/0!</v>
      </c>
      <c r="S3881" s="7" t="str">
        <f t="shared" si="242"/>
        <v>theater</v>
      </c>
      <c r="T3881" t="str">
        <f t="shared" si="243"/>
        <v>musical</v>
      </c>
      <c r="U3881">
        <f>YEAR(Table1[[#This Row],[Date Created Conversion]])</f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1">
        <f>(((J3882/60)/60)/24)+DATE(1970,1,1)+(-5/24)</f>
        <v>41815.606712962959</v>
      </c>
      <c r="L3882" s="11">
        <f>(((I3882/60)/60)/24)+DATE(1970,1,1)+(-5/24)</f>
        <v>41850.75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0"/>
        <v>0.13066666666666665</v>
      </c>
      <c r="R3882" s="6">
        <f t="shared" si="241"/>
        <v>57.647058823529413</v>
      </c>
      <c r="S3882" s="7" t="str">
        <f t="shared" si="242"/>
        <v>theater</v>
      </c>
      <c r="T3882" t="str">
        <f t="shared" si="243"/>
        <v>musical</v>
      </c>
      <c r="U3882">
        <f>YEAR(Table1[[#This Row],[Date Created Conversion]])</f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1">
        <f>(((J3883/60)/60)/24)+DATE(1970,1,1)+(-5/24)</f>
        <v>42755.810173611106</v>
      </c>
      <c r="L3883" s="11">
        <f>(((I3883/60)/60)/24)+DATE(1970,1,1)+(-5/24)</f>
        <v>42785.810173611106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0"/>
        <v>0.05</v>
      </c>
      <c r="R3883" s="6">
        <f t="shared" si="241"/>
        <v>25</v>
      </c>
      <c r="S3883" s="7" t="str">
        <f t="shared" si="242"/>
        <v>theater</v>
      </c>
      <c r="T3883" t="str">
        <f t="shared" si="243"/>
        <v>musical</v>
      </c>
      <c r="U3883">
        <f>YEAR(Table1[[#This Row],[Date Created Conversion]])</f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1">
        <f>(((J3884/60)/60)/24)+DATE(1970,1,1)+(-5/24)</f>
        <v>42373.77511574074</v>
      </c>
      <c r="L3884" s="11">
        <f>(((I3884/60)/60)/24)+DATE(1970,1,1)+(-5/24)</f>
        <v>42400.752083333333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0"/>
        <v>0</v>
      </c>
      <c r="R3884" s="6" t="e">
        <f t="shared" si="241"/>
        <v>#DIV/0!</v>
      </c>
      <c r="S3884" s="7" t="str">
        <f t="shared" si="242"/>
        <v>theater</v>
      </c>
      <c r="T3884" t="str">
        <f t="shared" si="243"/>
        <v>musical</v>
      </c>
      <c r="U3884">
        <f>YEAR(Table1[[#This Row],[Date Created Conversion]])</f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1">
        <f>(((J3885/60)/60)/24)+DATE(1970,1,1)+(-5/24)</f>
        <v>41854.394317129627</v>
      </c>
      <c r="L3885" s="11">
        <f>(((I3885/60)/60)/24)+DATE(1970,1,1)+(-5/24)</f>
        <v>41884.394317129627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0"/>
        <v>0</v>
      </c>
      <c r="R3885" s="6" t="e">
        <f t="shared" si="241"/>
        <v>#DIV/0!</v>
      </c>
      <c r="S3885" s="7" t="str">
        <f t="shared" si="242"/>
        <v>theater</v>
      </c>
      <c r="T3885" t="str">
        <f t="shared" si="243"/>
        <v>musical</v>
      </c>
      <c r="U3885">
        <f>YEAR(Table1[[#This Row],[Date Created Conversion]])</f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1">
        <f>(((J3886/60)/60)/24)+DATE(1970,1,1)+(-5/24)</f>
        <v>42065.583240740736</v>
      </c>
      <c r="L3886" s="11">
        <f>(((I3886/60)/60)/24)+DATE(1970,1,1)+(-5/24)</f>
        <v>42090.541574074072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0"/>
        <v>0</v>
      </c>
      <c r="R3886" s="6" t="e">
        <f t="shared" si="241"/>
        <v>#DIV/0!</v>
      </c>
      <c r="S3886" s="7" t="str">
        <f t="shared" si="242"/>
        <v>theater</v>
      </c>
      <c r="T3886" t="str">
        <f t="shared" si="243"/>
        <v>musical</v>
      </c>
      <c r="U3886">
        <f>YEAR(Table1[[#This Row],[Date Created Conversion]])</f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1">
        <f>(((J3887/60)/60)/24)+DATE(1970,1,1)+(-5/24)</f>
        <v>42469.742951388886</v>
      </c>
      <c r="L3887" s="11">
        <f>(((I3887/60)/60)/24)+DATE(1970,1,1)+(-5/24)</f>
        <v>42499.742951388886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0"/>
        <v>0</v>
      </c>
      <c r="R3887" s="6" t="e">
        <f t="shared" si="241"/>
        <v>#DIV/0!</v>
      </c>
      <c r="S3887" s="7" t="str">
        <f t="shared" si="242"/>
        <v>theater</v>
      </c>
      <c r="T3887" t="str">
        <f t="shared" si="243"/>
        <v>musical</v>
      </c>
      <c r="U3887">
        <f>YEAR(Table1[[#This Row],[Date Created Conversion]])</f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1">
        <f>(((J3888/60)/60)/24)+DATE(1970,1,1)+(-5/24)</f>
        <v>41954.019699074073</v>
      </c>
      <c r="L3888" s="11">
        <f>(((I3888/60)/60)/24)+DATE(1970,1,1)+(-5/24)</f>
        <v>41984.019699074073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0"/>
        <v>0</v>
      </c>
      <c r="R3888" s="6" t="e">
        <f t="shared" si="241"/>
        <v>#DIV/0!</v>
      </c>
      <c r="S3888" s="7" t="str">
        <f t="shared" si="242"/>
        <v>theater</v>
      </c>
      <c r="T3888" t="str">
        <f t="shared" si="243"/>
        <v>musical</v>
      </c>
      <c r="U3888">
        <f>YEAR(Table1[[#This Row],[Date Created Conversion]])</f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1">
        <f>(((J3889/60)/60)/24)+DATE(1970,1,1)+(-5/24)</f>
        <v>42079.649641203701</v>
      </c>
      <c r="L3889" s="11">
        <f>(((I3889/60)/60)/24)+DATE(1970,1,1)+(-5/24)</f>
        <v>42125.708333333336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0"/>
        <v>1.7500000000000002E-2</v>
      </c>
      <c r="R3889" s="6">
        <f t="shared" si="241"/>
        <v>17.5</v>
      </c>
      <c r="S3889" s="7" t="str">
        <f t="shared" si="242"/>
        <v>theater</v>
      </c>
      <c r="T3889" t="str">
        <f t="shared" si="243"/>
        <v>musical</v>
      </c>
      <c r="U3889">
        <f>YEAR(Table1[[#This Row],[Date Created Conversion]])</f>
        <v>2015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1">
        <f>(((J3890/60)/60)/24)+DATE(1970,1,1)+(-5/24)</f>
        <v>42762.337476851848</v>
      </c>
      <c r="L3890" s="11">
        <f>(((I3890/60)/60)/24)+DATE(1970,1,1)+(-5/24)</f>
        <v>42792.337476851848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0"/>
        <v>0.27100000000000002</v>
      </c>
      <c r="R3890" s="6">
        <f t="shared" si="241"/>
        <v>38.714285714285715</v>
      </c>
      <c r="S3890" s="7" t="str">
        <f t="shared" si="242"/>
        <v>theater</v>
      </c>
      <c r="T3890" t="str">
        <f t="shared" si="243"/>
        <v>plays</v>
      </c>
      <c r="U3890">
        <f>YEAR(Table1[[#This Row],[Date Created Conversion]])</f>
        <v>2017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1">
        <f>(((J3891/60)/60)/24)+DATE(1970,1,1)+(-5/24)</f>
        <v>41976.796643518515</v>
      </c>
      <c r="L3891" s="11">
        <f>(((I3891/60)/60)/24)+DATE(1970,1,1)+(-5/24)</f>
        <v>42008.768055555549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0"/>
        <v>1.4749999999999999E-2</v>
      </c>
      <c r="R3891" s="6">
        <f t="shared" si="241"/>
        <v>13.111111111111111</v>
      </c>
      <c r="S3891" s="7" t="str">
        <f t="shared" si="242"/>
        <v>theater</v>
      </c>
      <c r="T3891" t="str">
        <f t="shared" si="243"/>
        <v>plays</v>
      </c>
      <c r="U3891">
        <f>YEAR(Table1[[#This Row],[Date Created Conversion]])</f>
        <v>2014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1">
        <f>(((J3892/60)/60)/24)+DATE(1970,1,1)+(-5/24)</f>
        <v>42171.55027777778</v>
      </c>
      <c r="L3892" s="11">
        <f>(((I3892/60)/60)/24)+DATE(1970,1,1)+(-5/24)</f>
        <v>42231.55027777778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0"/>
        <v>0.16826666666666668</v>
      </c>
      <c r="R3892" s="6">
        <f t="shared" si="241"/>
        <v>315.5</v>
      </c>
      <c r="S3892" s="7" t="str">
        <f t="shared" si="242"/>
        <v>theater</v>
      </c>
      <c r="T3892" t="str">
        <f t="shared" si="243"/>
        <v>plays</v>
      </c>
      <c r="U3892">
        <f>YEAR(Table1[[#This Row],[Date Created Conversion]])</f>
        <v>2015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1">
        <f>(((J3893/60)/60)/24)+DATE(1970,1,1)+(-5/24)</f>
        <v>42055.924120370364</v>
      </c>
      <c r="L3893" s="11">
        <f>(((I3893/60)/60)/24)+DATE(1970,1,1)+(-5/24)</f>
        <v>42085.999305555553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0"/>
        <v>0.32500000000000001</v>
      </c>
      <c r="R3893" s="6">
        <f t="shared" si="241"/>
        <v>37.142857142857146</v>
      </c>
      <c r="S3893" s="7" t="str">
        <f t="shared" si="242"/>
        <v>theater</v>
      </c>
      <c r="T3893" t="str">
        <f t="shared" si="243"/>
        <v>plays</v>
      </c>
      <c r="U3893">
        <f>YEAR(Table1[[#This Row],[Date Created Conversion]])</f>
        <v>2015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1">
        <f>(((J3894/60)/60)/24)+DATE(1970,1,1)+(-5/24)</f>
        <v>41867.44394675926</v>
      </c>
      <c r="L3894" s="11">
        <f>(((I3894/60)/60)/24)+DATE(1970,1,1)+(-5/24)</f>
        <v>41875.083333333328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0"/>
        <v>0</v>
      </c>
      <c r="R3894" s="6" t="e">
        <f t="shared" si="241"/>
        <v>#DIV/0!</v>
      </c>
      <c r="S3894" s="7" t="str">
        <f t="shared" si="242"/>
        <v>theater</v>
      </c>
      <c r="T3894" t="str">
        <f t="shared" si="243"/>
        <v>plays</v>
      </c>
      <c r="U3894">
        <f>YEAR(Table1[[#This Row],[Date Created Conversion]])</f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1">
        <f>(((J3895/60)/60)/24)+DATE(1970,1,1)+(-5/24)</f>
        <v>41779.449537037035</v>
      </c>
      <c r="L3895" s="11">
        <f>(((I3895/60)/60)/24)+DATE(1970,1,1)+(-5/24)</f>
        <v>41821.041666666664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0"/>
        <v>0.2155</v>
      </c>
      <c r="R3895" s="6">
        <f t="shared" si="241"/>
        <v>128.27380952380952</v>
      </c>
      <c r="S3895" s="7" t="str">
        <f t="shared" si="242"/>
        <v>theater</v>
      </c>
      <c r="T3895" t="str">
        <f t="shared" si="243"/>
        <v>plays</v>
      </c>
      <c r="U3895">
        <f>YEAR(Table1[[#This Row],[Date Created Conversion]])</f>
        <v>2014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1">
        <f>(((J3896/60)/60)/24)+DATE(1970,1,1)+(-5/24)</f>
        <v>42679.750138888885</v>
      </c>
      <c r="L3896" s="11">
        <f>(((I3896/60)/60)/24)+DATE(1970,1,1)+(-5/24)</f>
        <v>42709.999305555553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0"/>
        <v>3.4666666666666665E-2</v>
      </c>
      <c r="R3896" s="6">
        <f t="shared" si="241"/>
        <v>47.272727272727273</v>
      </c>
      <c r="S3896" s="7" t="str">
        <f t="shared" si="242"/>
        <v>theater</v>
      </c>
      <c r="T3896" t="str">
        <f t="shared" si="243"/>
        <v>plays</v>
      </c>
      <c r="U3896">
        <f>YEAR(Table1[[#This Row],[Date Created Conversion]])</f>
        <v>2016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1">
        <f>(((J3897/60)/60)/24)+DATE(1970,1,1)+(-5/24)</f>
        <v>42032.041875000003</v>
      </c>
      <c r="L3897" s="11">
        <f>(((I3897/60)/60)/24)+DATE(1970,1,1)+(-5/24)</f>
        <v>42063.041875000003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0"/>
        <v>0.05</v>
      </c>
      <c r="R3897" s="6">
        <f t="shared" si="241"/>
        <v>50</v>
      </c>
      <c r="S3897" s="7" t="str">
        <f t="shared" si="242"/>
        <v>theater</v>
      </c>
      <c r="T3897" t="str">
        <f t="shared" si="243"/>
        <v>plays</v>
      </c>
      <c r="U3897">
        <f>YEAR(Table1[[#This Row],[Date Created Conversion]])</f>
        <v>2015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1">
        <f>(((J3898/60)/60)/24)+DATE(1970,1,1)+(-5/24)</f>
        <v>41792.983541666668</v>
      </c>
      <c r="L3898" s="11">
        <f>(((I3898/60)/60)/24)+DATE(1970,1,1)+(-5/24)</f>
        <v>41806.983541666668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0"/>
        <v>0.10625</v>
      </c>
      <c r="R3898" s="6">
        <f t="shared" si="241"/>
        <v>42.5</v>
      </c>
      <c r="S3898" s="7" t="str">
        <f t="shared" si="242"/>
        <v>theater</v>
      </c>
      <c r="T3898" t="str">
        <f t="shared" si="243"/>
        <v>plays</v>
      </c>
      <c r="U3898">
        <f>YEAR(Table1[[#This Row],[Date Created Conversion]])</f>
        <v>2014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1">
        <f>(((J3899/60)/60)/24)+DATE(1970,1,1)+(-5/24)</f>
        <v>41982.665312499994</v>
      </c>
      <c r="L3899" s="11">
        <f>(((I3899/60)/60)/24)+DATE(1970,1,1)+(-5/24)</f>
        <v>42012.665312499994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0"/>
        <v>0.17599999999999999</v>
      </c>
      <c r="R3899" s="6">
        <f t="shared" si="241"/>
        <v>44</v>
      </c>
      <c r="S3899" s="7" t="str">
        <f t="shared" si="242"/>
        <v>theater</v>
      </c>
      <c r="T3899" t="str">
        <f t="shared" si="243"/>
        <v>plays</v>
      </c>
      <c r="U3899">
        <f>YEAR(Table1[[#This Row],[Date Created Conversion]])</f>
        <v>2014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1">
        <f>(((J3900/60)/60)/24)+DATE(1970,1,1)+(-5/24)</f>
        <v>42193.273958333331</v>
      </c>
      <c r="L3900" s="11">
        <f>(((I3900/60)/60)/24)+DATE(1970,1,1)+(-5/24)</f>
        <v>42233.458333333336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0"/>
        <v>0.3256</v>
      </c>
      <c r="R3900" s="6">
        <f t="shared" si="241"/>
        <v>50.875</v>
      </c>
      <c r="S3900" s="7" t="str">
        <f t="shared" si="242"/>
        <v>theater</v>
      </c>
      <c r="T3900" t="str">
        <f t="shared" si="243"/>
        <v>plays</v>
      </c>
      <c r="U3900">
        <f>YEAR(Table1[[#This Row],[Date Created Conversion]])</f>
        <v>2015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1">
        <f>(((J3901/60)/60)/24)+DATE(1970,1,1)+(-5/24)</f>
        <v>41843.566678240735</v>
      </c>
      <c r="L3901" s="11">
        <f>(((I3901/60)/60)/24)+DATE(1970,1,1)+(-5/24)</f>
        <v>41863.566678240735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0"/>
        <v>1.2500000000000001E-2</v>
      </c>
      <c r="R3901" s="6">
        <f t="shared" si="241"/>
        <v>62.5</v>
      </c>
      <c r="S3901" s="7" t="str">
        <f t="shared" si="242"/>
        <v>theater</v>
      </c>
      <c r="T3901" t="str">
        <f t="shared" si="243"/>
        <v>plays</v>
      </c>
      <c r="U3901">
        <f>YEAR(Table1[[#This Row],[Date Created Conversion]])</f>
        <v>2014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1">
        <f>(((J3902/60)/60)/24)+DATE(1970,1,1)+(-5/24)</f>
        <v>42135.884155092594</v>
      </c>
      <c r="L3902" s="11">
        <f>(((I3902/60)/60)/24)+DATE(1970,1,1)+(-5/24)</f>
        <v>42165.884155092594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0"/>
        <v>5.3999999999999999E-2</v>
      </c>
      <c r="R3902" s="6">
        <f t="shared" si="241"/>
        <v>27</v>
      </c>
      <c r="S3902" s="7" t="str">
        <f t="shared" si="242"/>
        <v>theater</v>
      </c>
      <c r="T3902" t="str">
        <f t="shared" si="243"/>
        <v>plays</v>
      </c>
      <c r="U3902">
        <f>YEAR(Table1[[#This Row],[Date Created Conversion]])</f>
        <v>2015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1">
        <f>(((J3903/60)/60)/24)+DATE(1970,1,1)+(-5/24)</f>
        <v>42317.618043981485</v>
      </c>
      <c r="L3903" s="11">
        <f>(((I3903/60)/60)/24)+DATE(1970,1,1)+(-5/24)</f>
        <v>42357.618043981485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0"/>
        <v>8.3333333333333332E-3</v>
      </c>
      <c r="R3903" s="6">
        <f t="shared" si="241"/>
        <v>25</v>
      </c>
      <c r="S3903" s="7" t="str">
        <f t="shared" si="242"/>
        <v>theater</v>
      </c>
      <c r="T3903" t="str">
        <f t="shared" si="243"/>
        <v>plays</v>
      </c>
      <c r="U3903">
        <f>YEAR(Table1[[#This Row],[Date Created Conversion]])</f>
        <v>2015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1">
        <f>(((J3904/60)/60)/24)+DATE(1970,1,1)+(-5/24)</f>
        <v>42663.259745370371</v>
      </c>
      <c r="L3904" s="11">
        <f>(((I3904/60)/60)/24)+DATE(1970,1,1)+(-5/24)</f>
        <v>42688.301412037035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0"/>
        <v>0.48833333333333334</v>
      </c>
      <c r="R3904" s="6">
        <f t="shared" si="241"/>
        <v>47.258064516129032</v>
      </c>
      <c r="S3904" s="7" t="str">
        <f t="shared" si="242"/>
        <v>theater</v>
      </c>
      <c r="T3904" t="str">
        <f t="shared" si="243"/>
        <v>plays</v>
      </c>
      <c r="U3904">
        <f>YEAR(Table1[[#This Row],[Date Created Conversion]])</f>
        <v>2016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1">
        <f>(((J3905/60)/60)/24)+DATE(1970,1,1)+(-5/24)</f>
        <v>42185.802835648145</v>
      </c>
      <c r="L3905" s="11">
        <f>(((I3905/60)/60)/24)+DATE(1970,1,1)+(-5/24)</f>
        <v>42230.609722222223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0"/>
        <v>0</v>
      </c>
      <c r="R3905" s="6" t="e">
        <f t="shared" si="241"/>
        <v>#DIV/0!</v>
      </c>
      <c r="S3905" s="7" t="str">
        <f t="shared" si="242"/>
        <v>theater</v>
      </c>
      <c r="T3905" t="str">
        <f t="shared" si="243"/>
        <v>plays</v>
      </c>
      <c r="U3905">
        <f>YEAR(Table1[[#This Row],[Date Created Conversion]])</f>
        <v>2015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1">
        <f>(((J3906/60)/60)/24)+DATE(1970,1,1)+(-5/24)</f>
        <v>42095.020833333336</v>
      </c>
      <c r="L3906" s="11">
        <f>(((I3906/60)/60)/24)+DATE(1970,1,1)+(-5/24)</f>
        <v>42109.00277777778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240"/>
        <v>2.9999999999999997E-4</v>
      </c>
      <c r="R3906" s="6">
        <f t="shared" si="241"/>
        <v>1.5</v>
      </c>
      <c r="S3906" s="7" t="str">
        <f t="shared" si="242"/>
        <v>theater</v>
      </c>
      <c r="T3906" t="str">
        <f t="shared" si="243"/>
        <v>plays</v>
      </c>
      <c r="U3906">
        <f>YEAR(Table1[[#This Row],[Date Created Conversion]])</f>
        <v>2015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1">
        <f>(((J3907/60)/60)/24)+DATE(1970,1,1)+(-5/24)</f>
        <v>42124.415543981479</v>
      </c>
      <c r="L3907" s="11">
        <f>(((I3907/60)/60)/24)+DATE(1970,1,1)+(-5/24)</f>
        <v>42166.749999999993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244">E3907/D3907</f>
        <v>0.11533333333333333</v>
      </c>
      <c r="R3907" s="6">
        <f t="shared" ref="R3907:R3970" si="245">E3907/N3907</f>
        <v>24.714285714285715</v>
      </c>
      <c r="S3907" s="7" t="str">
        <f t="shared" ref="S3907:S3970" si="246">LEFT(P3907, SEARCH("/",P3907,1)-1)</f>
        <v>theater</v>
      </c>
      <c r="T3907" t="str">
        <f t="shared" ref="T3907:T3970" si="247">RIGHT(P3907,LEN(P3907)-SEARCH("/",P3907,1))</f>
        <v>plays</v>
      </c>
      <c r="U3907">
        <f>YEAR(Table1[[#This Row],[Date Created Conversion]])</f>
        <v>2015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1">
        <f>(((J3908/60)/60)/24)+DATE(1970,1,1)+(-5/24)</f>
        <v>42143.709409722222</v>
      </c>
      <c r="L3908" s="11">
        <f>(((I3908/60)/60)/24)+DATE(1970,1,1)+(-5/24)</f>
        <v>42181.350694444445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4"/>
        <v>0.67333333333333334</v>
      </c>
      <c r="R3908" s="6">
        <f t="shared" si="245"/>
        <v>63.125</v>
      </c>
      <c r="S3908" s="7" t="str">
        <f t="shared" si="246"/>
        <v>theater</v>
      </c>
      <c r="T3908" t="str">
        <f t="shared" si="247"/>
        <v>plays</v>
      </c>
      <c r="U3908">
        <f>YEAR(Table1[[#This Row],[Date Created Conversion]])</f>
        <v>2015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1">
        <f>(((J3909/60)/60)/24)+DATE(1970,1,1)+(-5/24)</f>
        <v>41906.611180555556</v>
      </c>
      <c r="L3909" s="11">
        <f>(((I3909/60)/60)/24)+DATE(1970,1,1)+(-5/24)</f>
        <v>41938.630555555552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4"/>
        <v>0.153</v>
      </c>
      <c r="R3909" s="6">
        <f t="shared" si="245"/>
        <v>38.25</v>
      </c>
      <c r="S3909" s="7" t="str">
        <f t="shared" si="246"/>
        <v>theater</v>
      </c>
      <c r="T3909" t="str">
        <f t="shared" si="247"/>
        <v>plays</v>
      </c>
      <c r="U3909">
        <f>YEAR(Table1[[#This Row],[Date Created Conversion]])</f>
        <v>2014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1">
        <f>(((J3910/60)/60)/24)+DATE(1970,1,1)+(-5/24)</f>
        <v>41833.927037037036</v>
      </c>
      <c r="L3910" s="11">
        <f>(((I3910/60)/60)/24)+DATE(1970,1,1)+(-5/24)</f>
        <v>41848.927037037036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4"/>
        <v>8.666666666666667E-2</v>
      </c>
      <c r="R3910" s="6">
        <f t="shared" si="245"/>
        <v>16.25</v>
      </c>
      <c r="S3910" s="7" t="str">
        <f t="shared" si="246"/>
        <v>theater</v>
      </c>
      <c r="T3910" t="str">
        <f t="shared" si="247"/>
        <v>plays</v>
      </c>
      <c r="U3910">
        <f>YEAR(Table1[[#This Row],[Date Created Conversion]])</f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1">
        <f>(((J3911/60)/60)/24)+DATE(1970,1,1)+(-5/24)</f>
        <v>41863.150949074072</v>
      </c>
      <c r="L3911" s="11">
        <f>(((I3911/60)/60)/24)+DATE(1970,1,1)+(-5/24)</f>
        <v>41893.150949074072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4"/>
        <v>2.2499999999999998E-3</v>
      </c>
      <c r="R3911" s="6">
        <f t="shared" si="245"/>
        <v>33.75</v>
      </c>
      <c r="S3911" s="7" t="str">
        <f t="shared" si="246"/>
        <v>theater</v>
      </c>
      <c r="T3911" t="str">
        <f t="shared" si="247"/>
        <v>plays</v>
      </c>
      <c r="U3911">
        <f>YEAR(Table1[[#This Row],[Date Created Conversion]])</f>
        <v>2014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1">
        <f>(((J3912/60)/60)/24)+DATE(1970,1,1)+(-5/24)</f>
        <v>42224.548576388886</v>
      </c>
      <c r="L3912" s="11">
        <f>(((I3912/60)/60)/24)+DATE(1970,1,1)+(-5/24)</f>
        <v>42254.548576388886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4"/>
        <v>3.0833333333333334E-2</v>
      </c>
      <c r="R3912" s="6">
        <f t="shared" si="245"/>
        <v>61.666666666666664</v>
      </c>
      <c r="S3912" s="7" t="str">
        <f t="shared" si="246"/>
        <v>theater</v>
      </c>
      <c r="T3912" t="str">
        <f t="shared" si="247"/>
        <v>plays</v>
      </c>
      <c r="U3912">
        <f>YEAR(Table1[[#This Row],[Date Created Conversion]])</f>
        <v>2015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1">
        <f>(((J3913/60)/60)/24)+DATE(1970,1,1)+(-5/24)</f>
        <v>41939.603900462964</v>
      </c>
      <c r="L3913" s="11">
        <f>(((I3913/60)/60)/24)+DATE(1970,1,1)+(-5/24)</f>
        <v>41969.645567129628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4"/>
        <v>0.37412499999999999</v>
      </c>
      <c r="R3913" s="6">
        <f t="shared" si="245"/>
        <v>83.138888888888886</v>
      </c>
      <c r="S3913" s="7" t="str">
        <f t="shared" si="246"/>
        <v>theater</v>
      </c>
      <c r="T3913" t="str">
        <f t="shared" si="247"/>
        <v>plays</v>
      </c>
      <c r="U3913">
        <f>YEAR(Table1[[#This Row],[Date Created Conversion]])</f>
        <v>2014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1">
        <f>(((J3914/60)/60)/24)+DATE(1970,1,1)+(-5/24)</f>
        <v>42059.061689814807</v>
      </c>
      <c r="L3914" s="11">
        <f>(((I3914/60)/60)/24)+DATE(1970,1,1)+(-5/24)</f>
        <v>42118.982638888883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244"/>
        <v>6.666666666666667E-5</v>
      </c>
      <c r="R3914" s="6">
        <f t="shared" si="245"/>
        <v>1</v>
      </c>
      <c r="S3914" s="7" t="str">
        <f t="shared" si="246"/>
        <v>theater</v>
      </c>
      <c r="T3914" t="str">
        <f t="shared" si="247"/>
        <v>plays</v>
      </c>
      <c r="U3914">
        <f>YEAR(Table1[[#This Row],[Date Created Conversion]])</f>
        <v>2015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1">
        <f>(((J3915/60)/60)/24)+DATE(1970,1,1)+(-5/24)</f>
        <v>42308.002881944441</v>
      </c>
      <c r="L3915" s="11">
        <f>(((I3915/60)/60)/24)+DATE(1970,1,1)+(-5/24)</f>
        <v>42338.044548611106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4"/>
        <v>0.1</v>
      </c>
      <c r="R3915" s="6">
        <f t="shared" si="245"/>
        <v>142.85714285714286</v>
      </c>
      <c r="S3915" s="7" t="str">
        <f t="shared" si="246"/>
        <v>theater</v>
      </c>
      <c r="T3915" t="str">
        <f t="shared" si="247"/>
        <v>plays</v>
      </c>
      <c r="U3915">
        <f>YEAR(Table1[[#This Row],[Date Created Conversion]])</f>
        <v>2015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1">
        <f>(((J3916/60)/60)/24)+DATE(1970,1,1)+(-5/24)</f>
        <v>42114.610601851848</v>
      </c>
      <c r="L3916" s="11">
        <f>(((I3916/60)/60)/24)+DATE(1970,1,1)+(-5/24)</f>
        <v>42134.749305555553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4"/>
        <v>0.36359999999999998</v>
      </c>
      <c r="R3916" s="6">
        <f t="shared" si="245"/>
        <v>33.666666666666664</v>
      </c>
      <c r="S3916" s="7" t="str">
        <f t="shared" si="246"/>
        <v>theater</v>
      </c>
      <c r="T3916" t="str">
        <f t="shared" si="247"/>
        <v>plays</v>
      </c>
      <c r="U3916">
        <f>YEAR(Table1[[#This Row],[Date Created Conversion]])</f>
        <v>2015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1">
        <f>(((J3917/60)/60)/24)+DATE(1970,1,1)+(-5/24)</f>
        <v>42492.776724537034</v>
      </c>
      <c r="L3917" s="11">
        <f>(((I3917/60)/60)/24)+DATE(1970,1,1)+(-5/24)</f>
        <v>42522.776724537034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4"/>
        <v>3.3333333333333335E-3</v>
      </c>
      <c r="R3917" s="6">
        <f t="shared" si="245"/>
        <v>5</v>
      </c>
      <c r="S3917" s="7" t="str">
        <f t="shared" si="246"/>
        <v>theater</v>
      </c>
      <c r="T3917" t="str">
        <f t="shared" si="247"/>
        <v>plays</v>
      </c>
      <c r="U3917">
        <f>YEAR(Table1[[#This Row],[Date Created Conversion]])</f>
        <v>2016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1">
        <f>(((J3918/60)/60)/24)+DATE(1970,1,1)+(-5/24)</f>
        <v>42494.263333333329</v>
      </c>
      <c r="L3918" s="11">
        <f>(((I3918/60)/60)/24)+DATE(1970,1,1)+(-5/24)</f>
        <v>42524.263333333329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4"/>
        <v>0</v>
      </c>
      <c r="R3918" s="6" t="e">
        <f t="shared" si="245"/>
        <v>#DIV/0!</v>
      </c>
      <c r="S3918" s="7" t="str">
        <f t="shared" si="246"/>
        <v>theater</v>
      </c>
      <c r="T3918" t="str">
        <f t="shared" si="247"/>
        <v>plays</v>
      </c>
      <c r="U3918">
        <f>YEAR(Table1[[#This Row],[Date Created Conversion]])</f>
        <v>2016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1">
        <f>(((J3919/60)/60)/24)+DATE(1970,1,1)+(-5/24)</f>
        <v>41863.318993055553</v>
      </c>
      <c r="L3919" s="11">
        <f>(((I3919/60)/60)/24)+DATE(1970,1,1)+(-5/24)</f>
        <v>41893.318993055553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4"/>
        <v>2.8571428571428571E-3</v>
      </c>
      <c r="R3919" s="6">
        <f t="shared" si="245"/>
        <v>10</v>
      </c>
      <c r="S3919" s="7" t="str">
        <f t="shared" si="246"/>
        <v>theater</v>
      </c>
      <c r="T3919" t="str">
        <f t="shared" si="247"/>
        <v>plays</v>
      </c>
      <c r="U3919">
        <f>YEAR(Table1[[#This Row],[Date Created Conversion]])</f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1">
        <f>(((J3920/60)/60)/24)+DATE(1970,1,1)+(-5/24)</f>
        <v>41843.456284722219</v>
      </c>
      <c r="L3920" s="11">
        <f>(((I3920/60)/60)/24)+DATE(1970,1,1)+(-5/24)</f>
        <v>41855.458333333328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4"/>
        <v>2E-3</v>
      </c>
      <c r="R3920" s="6">
        <f t="shared" si="245"/>
        <v>40</v>
      </c>
      <c r="S3920" s="7" t="str">
        <f t="shared" si="246"/>
        <v>theater</v>
      </c>
      <c r="T3920" t="str">
        <f t="shared" si="247"/>
        <v>plays</v>
      </c>
      <c r="U3920">
        <f>YEAR(Table1[[#This Row],[Date Created Conversion]])</f>
        <v>2014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1">
        <f>(((J3921/60)/60)/24)+DATE(1970,1,1)+(-5/24)</f>
        <v>42358.476539351854</v>
      </c>
      <c r="L3921" s="11">
        <f>(((I3921/60)/60)/24)+DATE(1970,1,1)+(-5/24)</f>
        <v>42386.791666666664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4"/>
        <v>1.7999999999999999E-2</v>
      </c>
      <c r="R3921" s="6">
        <f t="shared" si="245"/>
        <v>30</v>
      </c>
      <c r="S3921" s="7" t="str">
        <f t="shared" si="246"/>
        <v>theater</v>
      </c>
      <c r="T3921" t="str">
        <f t="shared" si="247"/>
        <v>plays</v>
      </c>
      <c r="U3921">
        <f>YEAR(Table1[[#This Row],[Date Created Conversion]])</f>
        <v>2015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1">
        <f>(((J3922/60)/60)/24)+DATE(1970,1,1)+(-5/24)</f>
        <v>42657.178935185184</v>
      </c>
      <c r="L3922" s="11">
        <f>(((I3922/60)/60)/24)+DATE(1970,1,1)+(-5/24)</f>
        <v>42687.220601851855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4"/>
        <v>5.3999999999999999E-2</v>
      </c>
      <c r="R3922" s="6">
        <f t="shared" si="245"/>
        <v>45</v>
      </c>
      <c r="S3922" s="7" t="str">
        <f t="shared" si="246"/>
        <v>theater</v>
      </c>
      <c r="T3922" t="str">
        <f t="shared" si="247"/>
        <v>plays</v>
      </c>
      <c r="U3922">
        <f>YEAR(Table1[[#This Row],[Date Created Conversion]])</f>
        <v>2016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1">
        <f>(((J3923/60)/60)/24)+DATE(1970,1,1)+(-5/24)</f>
        <v>41926.333969907406</v>
      </c>
      <c r="L3923" s="11">
        <f>(((I3923/60)/60)/24)+DATE(1970,1,1)+(-5/24)</f>
        <v>41938.541666666664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4"/>
        <v>0</v>
      </c>
      <c r="R3923" s="6" t="e">
        <f t="shared" si="245"/>
        <v>#DIV/0!</v>
      </c>
      <c r="S3923" s="7" t="str">
        <f t="shared" si="246"/>
        <v>theater</v>
      </c>
      <c r="T3923" t="str">
        <f t="shared" si="247"/>
        <v>plays</v>
      </c>
      <c r="U3923">
        <f>YEAR(Table1[[#This Row],[Date Created Conversion]])</f>
        <v>2014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1">
        <f>(((J3924/60)/60)/24)+DATE(1970,1,1)+(-5/24)</f>
        <v>42020.560300925928</v>
      </c>
      <c r="L3924" s="11">
        <f>(((I3924/60)/60)/24)+DATE(1970,1,1)+(-5/24)</f>
        <v>42065.749999999993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4"/>
        <v>8.1333333333333327E-2</v>
      </c>
      <c r="R3924" s="6">
        <f t="shared" si="245"/>
        <v>10.166666666666666</v>
      </c>
      <c r="S3924" s="7" t="str">
        <f t="shared" si="246"/>
        <v>theater</v>
      </c>
      <c r="T3924" t="str">
        <f t="shared" si="247"/>
        <v>plays</v>
      </c>
      <c r="U3924">
        <f>YEAR(Table1[[#This Row],[Date Created Conversion]])</f>
        <v>2015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1">
        <f>(((J3925/60)/60)/24)+DATE(1970,1,1)+(-5/24)</f>
        <v>42075.771655092591</v>
      </c>
      <c r="L3925" s="11">
        <f>(((I3925/60)/60)/24)+DATE(1970,1,1)+(-5/24)</f>
        <v>42103.771655092591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4"/>
        <v>0.12034782608695652</v>
      </c>
      <c r="R3925" s="6">
        <f t="shared" si="245"/>
        <v>81.411764705882348</v>
      </c>
      <c r="S3925" s="7" t="str">
        <f t="shared" si="246"/>
        <v>theater</v>
      </c>
      <c r="T3925" t="str">
        <f t="shared" si="247"/>
        <v>plays</v>
      </c>
      <c r="U3925">
        <f>YEAR(Table1[[#This Row],[Date Created Conversion]])</f>
        <v>2015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1">
        <f>(((J3926/60)/60)/24)+DATE(1970,1,1)+(-5/24)</f>
        <v>41786.751412037032</v>
      </c>
      <c r="L3926" s="11">
        <f>(((I3926/60)/60)/24)+DATE(1970,1,1)+(-5/24)</f>
        <v>41816.751412037032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4"/>
        <v>0.15266666666666667</v>
      </c>
      <c r="R3926" s="6">
        <f t="shared" si="245"/>
        <v>57.25</v>
      </c>
      <c r="S3926" s="7" t="str">
        <f t="shared" si="246"/>
        <v>theater</v>
      </c>
      <c r="T3926" t="str">
        <f t="shared" si="247"/>
        <v>plays</v>
      </c>
      <c r="U3926">
        <f>YEAR(Table1[[#This Row],[Date Created Conversion]])</f>
        <v>2014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1">
        <f>(((J3927/60)/60)/24)+DATE(1970,1,1)+(-5/24)</f>
        <v>41820.662488425922</v>
      </c>
      <c r="L3927" s="11">
        <f>(((I3927/60)/60)/24)+DATE(1970,1,1)+(-5/24)</f>
        <v>41850.662488425922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4"/>
        <v>0.1</v>
      </c>
      <c r="R3927" s="6">
        <f t="shared" si="245"/>
        <v>5</v>
      </c>
      <c r="S3927" s="7" t="str">
        <f t="shared" si="246"/>
        <v>theater</v>
      </c>
      <c r="T3927" t="str">
        <f t="shared" si="247"/>
        <v>plays</v>
      </c>
      <c r="U3927">
        <f>YEAR(Table1[[#This Row],[Date Created Conversion]])</f>
        <v>2014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1">
        <f>(((J3928/60)/60)/24)+DATE(1970,1,1)+(-5/24)</f>
        <v>41969.876712962963</v>
      </c>
      <c r="L3928" s="11">
        <f>(((I3928/60)/60)/24)+DATE(1970,1,1)+(-5/24)</f>
        <v>41999.876712962963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4"/>
        <v>3.0000000000000001E-3</v>
      </c>
      <c r="R3928" s="6">
        <f t="shared" si="245"/>
        <v>15</v>
      </c>
      <c r="S3928" s="7" t="str">
        <f t="shared" si="246"/>
        <v>theater</v>
      </c>
      <c r="T3928" t="str">
        <f t="shared" si="247"/>
        <v>plays</v>
      </c>
      <c r="U3928">
        <f>YEAR(Table1[[#This Row],[Date Created Conversion]])</f>
        <v>2014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1">
        <f>(((J3929/60)/60)/24)+DATE(1970,1,1)+(-5/24)</f>
        <v>41830.059074074074</v>
      </c>
      <c r="L3929" s="11">
        <f>(((I3929/60)/60)/24)+DATE(1970,1,1)+(-5/24)</f>
        <v>41860.059074074074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4"/>
        <v>0.01</v>
      </c>
      <c r="R3929" s="6">
        <f t="shared" si="245"/>
        <v>12.5</v>
      </c>
      <c r="S3929" s="7" t="str">
        <f t="shared" si="246"/>
        <v>theater</v>
      </c>
      <c r="T3929" t="str">
        <f t="shared" si="247"/>
        <v>plays</v>
      </c>
      <c r="U3929">
        <f>YEAR(Table1[[#This Row],[Date Created Conversion]])</f>
        <v>2014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1">
        <f>(((J3930/60)/60)/24)+DATE(1970,1,1)+(-5/24)</f>
        <v>42265.474849537037</v>
      </c>
      <c r="L3930" s="11">
        <f>(((I3930/60)/60)/24)+DATE(1970,1,1)+(-5/24)</f>
        <v>42292.999305555553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4"/>
        <v>0.13020000000000001</v>
      </c>
      <c r="R3930" s="6">
        <f t="shared" si="245"/>
        <v>93</v>
      </c>
      <c r="S3930" s="7" t="str">
        <f t="shared" si="246"/>
        <v>theater</v>
      </c>
      <c r="T3930" t="str">
        <f t="shared" si="247"/>
        <v>plays</v>
      </c>
      <c r="U3930">
        <f>YEAR(Table1[[#This Row],[Date Created Conversion]])</f>
        <v>2015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1">
        <f>(((J3931/60)/60)/24)+DATE(1970,1,1)+(-5/24)</f>
        <v>42601.618807870364</v>
      </c>
      <c r="L3931" s="11">
        <f>(((I3931/60)/60)/24)+DATE(1970,1,1)+(-5/24)</f>
        <v>42631.618807870364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4"/>
        <v>2.265E-2</v>
      </c>
      <c r="R3931" s="6">
        <f t="shared" si="245"/>
        <v>32.357142857142854</v>
      </c>
      <c r="S3931" s="7" t="str">
        <f t="shared" si="246"/>
        <v>theater</v>
      </c>
      <c r="T3931" t="str">
        <f t="shared" si="247"/>
        <v>plays</v>
      </c>
      <c r="U3931">
        <f>YEAR(Table1[[#This Row],[Date Created Conversion]])</f>
        <v>2016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1">
        <f>(((J3932/60)/60)/24)+DATE(1970,1,1)+(-5/24)</f>
        <v>42433.13041666666</v>
      </c>
      <c r="L3932" s="11">
        <f>(((I3932/60)/60)/24)+DATE(1970,1,1)+(-5/24)</f>
        <v>42461.041666666664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4"/>
        <v>0</v>
      </c>
      <c r="R3932" s="6" t="e">
        <f t="shared" si="245"/>
        <v>#DIV/0!</v>
      </c>
      <c r="S3932" s="7" t="str">
        <f t="shared" si="246"/>
        <v>theater</v>
      </c>
      <c r="T3932" t="str">
        <f t="shared" si="247"/>
        <v>plays</v>
      </c>
      <c r="U3932">
        <f>YEAR(Table1[[#This Row],[Date Created Conversion]])</f>
        <v>2016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1">
        <f>(((J3933/60)/60)/24)+DATE(1970,1,1)+(-5/24)</f>
        <v>42227.943368055552</v>
      </c>
      <c r="L3933" s="11">
        <f>(((I3933/60)/60)/24)+DATE(1970,1,1)+(-5/24)</f>
        <v>42252.943368055552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4"/>
        <v>0</v>
      </c>
      <c r="R3933" s="6" t="e">
        <f t="shared" si="245"/>
        <v>#DIV/0!</v>
      </c>
      <c r="S3933" s="7" t="str">
        <f t="shared" si="246"/>
        <v>theater</v>
      </c>
      <c r="T3933" t="str">
        <f t="shared" si="247"/>
        <v>plays</v>
      </c>
      <c r="U3933">
        <f>YEAR(Table1[[#This Row],[Date Created Conversion]])</f>
        <v>2015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1">
        <f>(((J3934/60)/60)/24)+DATE(1970,1,1)+(-5/24)</f>
        <v>42414.960231481477</v>
      </c>
      <c r="L3934" s="11">
        <f>(((I3934/60)/60)/24)+DATE(1970,1,1)+(-5/24)</f>
        <v>42444.918564814812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4"/>
        <v>8.3333333333333331E-5</v>
      </c>
      <c r="R3934" s="6">
        <f t="shared" si="245"/>
        <v>1</v>
      </c>
      <c r="S3934" s="7" t="str">
        <f t="shared" si="246"/>
        <v>theater</v>
      </c>
      <c r="T3934" t="str">
        <f t="shared" si="247"/>
        <v>plays</v>
      </c>
      <c r="U3934">
        <f>YEAR(Table1[[#This Row],[Date Created Conversion]])</f>
        <v>2016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1">
        <f>(((J3935/60)/60)/24)+DATE(1970,1,1)+(-5/24)</f>
        <v>42538.759976851848</v>
      </c>
      <c r="L3935" s="11">
        <f>(((I3935/60)/60)/24)+DATE(1970,1,1)+(-5/24)</f>
        <v>42567.821527777771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4"/>
        <v>0.15742857142857142</v>
      </c>
      <c r="R3935" s="6">
        <f t="shared" si="245"/>
        <v>91.833333333333329</v>
      </c>
      <c r="S3935" s="7" t="str">
        <f t="shared" si="246"/>
        <v>theater</v>
      </c>
      <c r="T3935" t="str">
        <f t="shared" si="247"/>
        <v>plays</v>
      </c>
      <c r="U3935">
        <f>YEAR(Table1[[#This Row],[Date Created Conversion]])</f>
        <v>2016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1">
        <f>(((J3936/60)/60)/24)+DATE(1970,1,1)+(-5/24)</f>
        <v>42233.463414351849</v>
      </c>
      <c r="L3936" s="11">
        <f>(((I3936/60)/60)/24)+DATE(1970,1,1)+(-5/24)</f>
        <v>42278.333333333336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4"/>
        <v>0.11</v>
      </c>
      <c r="R3936" s="6">
        <f t="shared" si="245"/>
        <v>45.833333333333336</v>
      </c>
      <c r="S3936" s="7" t="str">
        <f t="shared" si="246"/>
        <v>theater</v>
      </c>
      <c r="T3936" t="str">
        <f t="shared" si="247"/>
        <v>plays</v>
      </c>
      <c r="U3936">
        <f>YEAR(Table1[[#This Row],[Date Created Conversion]])</f>
        <v>2015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1">
        <f>(((J3937/60)/60)/24)+DATE(1970,1,1)+(-5/24)</f>
        <v>42221.448449074065</v>
      </c>
      <c r="L3937" s="11">
        <f>(((I3937/60)/60)/24)+DATE(1970,1,1)+(-5/24)</f>
        <v>42281.448449074065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4"/>
        <v>0.43833333333333335</v>
      </c>
      <c r="R3937" s="6">
        <f t="shared" si="245"/>
        <v>57.173913043478258</v>
      </c>
      <c r="S3937" s="7" t="str">
        <f t="shared" si="246"/>
        <v>theater</v>
      </c>
      <c r="T3937" t="str">
        <f t="shared" si="247"/>
        <v>plays</v>
      </c>
      <c r="U3937">
        <f>YEAR(Table1[[#This Row],[Date Created Conversion]])</f>
        <v>2015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1">
        <f>(((J3938/60)/60)/24)+DATE(1970,1,1)+(-5/24)</f>
        <v>42675.054629629631</v>
      </c>
      <c r="L3938" s="11">
        <f>(((I3938/60)/60)/24)+DATE(1970,1,1)+(-5/24)</f>
        <v>42705.096296296295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4"/>
        <v>0</v>
      </c>
      <c r="R3938" s="6" t="e">
        <f t="shared" si="245"/>
        <v>#DIV/0!</v>
      </c>
      <c r="S3938" s="7" t="str">
        <f t="shared" si="246"/>
        <v>theater</v>
      </c>
      <c r="T3938" t="str">
        <f t="shared" si="247"/>
        <v>plays</v>
      </c>
      <c r="U3938">
        <f>YEAR(Table1[[#This Row],[Date Created Conversion]])</f>
        <v>2016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1">
        <f>(((J3939/60)/60)/24)+DATE(1970,1,1)+(-5/24)</f>
        <v>42534.423148148147</v>
      </c>
      <c r="L3939" s="11">
        <f>(((I3939/60)/60)/24)+DATE(1970,1,1)+(-5/24)</f>
        <v>42562.423148148147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4"/>
        <v>0.86135181975736563</v>
      </c>
      <c r="R3939" s="6">
        <f t="shared" si="245"/>
        <v>248.5</v>
      </c>
      <c r="S3939" s="7" t="str">
        <f t="shared" si="246"/>
        <v>theater</v>
      </c>
      <c r="T3939" t="str">
        <f t="shared" si="247"/>
        <v>plays</v>
      </c>
      <c r="U3939">
        <f>YEAR(Table1[[#This Row],[Date Created Conversion]])</f>
        <v>2016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1">
        <f>(((J3940/60)/60)/24)+DATE(1970,1,1)+(-5/24)</f>
        <v>42151.697384259263</v>
      </c>
      <c r="L3940" s="11">
        <f>(((I3940/60)/60)/24)+DATE(1970,1,1)+(-5/24)</f>
        <v>42182.697384259263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4"/>
        <v>0.12196620583717357</v>
      </c>
      <c r="R3940" s="6">
        <f t="shared" si="245"/>
        <v>79.400000000000006</v>
      </c>
      <c r="S3940" s="7" t="str">
        <f t="shared" si="246"/>
        <v>theater</v>
      </c>
      <c r="T3940" t="str">
        <f t="shared" si="247"/>
        <v>plays</v>
      </c>
      <c r="U3940">
        <f>YEAR(Table1[[#This Row],[Date Created Conversion]])</f>
        <v>2015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1">
        <f>(((J3941/60)/60)/24)+DATE(1970,1,1)+(-5/24)</f>
        <v>41915.191886574074</v>
      </c>
      <c r="L3941" s="11">
        <f>(((I3941/60)/60)/24)+DATE(1970,1,1)+(-5/24)</f>
        <v>41918.979166666664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4"/>
        <v>1E-3</v>
      </c>
      <c r="R3941" s="6">
        <f t="shared" si="245"/>
        <v>5</v>
      </c>
      <c r="S3941" s="7" t="str">
        <f t="shared" si="246"/>
        <v>theater</v>
      </c>
      <c r="T3941" t="str">
        <f t="shared" si="247"/>
        <v>plays</v>
      </c>
      <c r="U3941">
        <f>YEAR(Table1[[#This Row],[Date Created Conversion]])</f>
        <v>2014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1">
        <f>(((J3942/60)/60)/24)+DATE(1970,1,1)+(-5/24)</f>
        <v>41961.284155092588</v>
      </c>
      <c r="L3942" s="11">
        <f>(((I3942/60)/60)/24)+DATE(1970,1,1)+(-5/24)</f>
        <v>42006.284155092588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4"/>
        <v>2.2000000000000001E-3</v>
      </c>
      <c r="R3942" s="6">
        <f t="shared" si="245"/>
        <v>5.5</v>
      </c>
      <c r="S3942" s="7" t="str">
        <f t="shared" si="246"/>
        <v>theater</v>
      </c>
      <c r="T3942" t="str">
        <f t="shared" si="247"/>
        <v>plays</v>
      </c>
      <c r="U3942">
        <f>YEAR(Table1[[#This Row],[Date Created Conversion]])</f>
        <v>2014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1">
        <f>(((J3943/60)/60)/24)+DATE(1970,1,1)+(-5/24)</f>
        <v>41940.378900462958</v>
      </c>
      <c r="L3943" s="11">
        <f>(((I3943/60)/60)/24)+DATE(1970,1,1)+(-5/24)</f>
        <v>41967.833333333336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4"/>
        <v>9.0909090909090905E-3</v>
      </c>
      <c r="R3943" s="6">
        <f t="shared" si="245"/>
        <v>25</v>
      </c>
      <c r="S3943" s="7" t="str">
        <f t="shared" si="246"/>
        <v>theater</v>
      </c>
      <c r="T3943" t="str">
        <f t="shared" si="247"/>
        <v>plays</v>
      </c>
      <c r="U3943">
        <f>YEAR(Table1[[#This Row],[Date Created Conversion]])</f>
        <v>2014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1">
        <f>(((J3944/60)/60)/24)+DATE(1970,1,1)+(-5/24)</f>
        <v>42111.695763888885</v>
      </c>
      <c r="L3944" s="11">
        <f>(((I3944/60)/60)/24)+DATE(1970,1,1)+(-5/24)</f>
        <v>42171.695763888885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4"/>
        <v>0</v>
      </c>
      <c r="R3944" s="6" t="e">
        <f t="shared" si="245"/>
        <v>#DIV/0!</v>
      </c>
      <c r="S3944" s="7" t="str">
        <f t="shared" si="246"/>
        <v>theater</v>
      </c>
      <c r="T3944" t="str">
        <f t="shared" si="247"/>
        <v>plays</v>
      </c>
      <c r="U3944">
        <f>YEAR(Table1[[#This Row],[Date Created Conversion]])</f>
        <v>2015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1">
        <f>(((J3945/60)/60)/24)+DATE(1970,1,1)+(-5/24)</f>
        <v>42279.570231481477</v>
      </c>
      <c r="L3945" s="11">
        <f>(((I3945/60)/60)/24)+DATE(1970,1,1)+(-5/24)</f>
        <v>42310.493055555555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4"/>
        <v>0.35639999999999999</v>
      </c>
      <c r="R3945" s="6">
        <f t="shared" si="245"/>
        <v>137.07692307692307</v>
      </c>
      <c r="S3945" s="7" t="str">
        <f t="shared" si="246"/>
        <v>theater</v>
      </c>
      <c r="T3945" t="str">
        <f t="shared" si="247"/>
        <v>plays</v>
      </c>
      <c r="U3945">
        <f>YEAR(Table1[[#This Row],[Date Created Conversion]])</f>
        <v>2015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1">
        <f>(((J3946/60)/60)/24)+DATE(1970,1,1)+(-5/24)</f>
        <v>42213.454571759255</v>
      </c>
      <c r="L3946" s="11">
        <f>(((I3946/60)/60)/24)+DATE(1970,1,1)+(-5/24)</f>
        <v>42243.454571759255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4"/>
        <v>0</v>
      </c>
      <c r="R3946" s="6" t="e">
        <f t="shared" si="245"/>
        <v>#DIV/0!</v>
      </c>
      <c r="S3946" s="7" t="str">
        <f t="shared" si="246"/>
        <v>theater</v>
      </c>
      <c r="T3946" t="str">
        <f t="shared" si="247"/>
        <v>plays</v>
      </c>
      <c r="U3946">
        <f>YEAR(Table1[[#This Row],[Date Created Conversion]])</f>
        <v>2015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1">
        <f>(((J3947/60)/60)/24)+DATE(1970,1,1)+(-5/24)</f>
        <v>42109.593379629623</v>
      </c>
      <c r="L3947" s="11">
        <f>(((I3947/60)/60)/24)+DATE(1970,1,1)+(-5/24)</f>
        <v>42139.593379629623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4"/>
        <v>2.5000000000000001E-3</v>
      </c>
      <c r="R3947" s="6">
        <f t="shared" si="245"/>
        <v>5</v>
      </c>
      <c r="S3947" s="7" t="str">
        <f t="shared" si="246"/>
        <v>theater</v>
      </c>
      <c r="T3947" t="str">
        <f t="shared" si="247"/>
        <v>plays</v>
      </c>
      <c r="U3947">
        <f>YEAR(Table1[[#This Row],[Date Created Conversion]])</f>
        <v>2015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1">
        <f>(((J3948/60)/60)/24)+DATE(1970,1,1)+(-5/24)</f>
        <v>42031.625254629624</v>
      </c>
      <c r="L3948" s="11">
        <f>(((I3948/60)/60)/24)+DATE(1970,1,1)+(-5/24)</f>
        <v>42063.124999999993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4"/>
        <v>3.2500000000000001E-2</v>
      </c>
      <c r="R3948" s="6">
        <f t="shared" si="245"/>
        <v>39</v>
      </c>
      <c r="S3948" s="7" t="str">
        <f t="shared" si="246"/>
        <v>theater</v>
      </c>
      <c r="T3948" t="str">
        <f t="shared" si="247"/>
        <v>plays</v>
      </c>
      <c r="U3948">
        <f>YEAR(Table1[[#This Row],[Date Created Conversion]])</f>
        <v>2015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1">
        <f>(((J3949/60)/60)/24)+DATE(1970,1,1)+(-5/24)</f>
        <v>42614.934537037036</v>
      </c>
      <c r="L3949" s="11">
        <f>(((I3949/60)/60)/24)+DATE(1970,1,1)+(-5/24)</f>
        <v>42644.934537037036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4"/>
        <v>3.3666666666666664E-2</v>
      </c>
      <c r="R3949" s="6">
        <f t="shared" si="245"/>
        <v>50.5</v>
      </c>
      <c r="S3949" s="7" t="str">
        <f t="shared" si="246"/>
        <v>theater</v>
      </c>
      <c r="T3949" t="str">
        <f t="shared" si="247"/>
        <v>plays</v>
      </c>
      <c r="U3949">
        <f>YEAR(Table1[[#This Row],[Date Created Conversion]])</f>
        <v>2016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1">
        <f>(((J3950/60)/60)/24)+DATE(1970,1,1)+(-5/24)</f>
        <v>41829.117164351846</v>
      </c>
      <c r="L3950" s="11">
        <f>(((I3950/60)/60)/24)+DATE(1970,1,1)+(-5/24)</f>
        <v>41889.117164351846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4"/>
        <v>0</v>
      </c>
      <c r="R3950" s="6" t="e">
        <f t="shared" si="245"/>
        <v>#DIV/0!</v>
      </c>
      <c r="S3950" s="7" t="str">
        <f t="shared" si="246"/>
        <v>theater</v>
      </c>
      <c r="T3950" t="str">
        <f t="shared" si="247"/>
        <v>plays</v>
      </c>
      <c r="U3950">
        <f>YEAR(Table1[[#This Row],[Date Created Conversion]])</f>
        <v>2014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1">
        <f>(((J3951/60)/60)/24)+DATE(1970,1,1)+(-5/24)</f>
        <v>42015.912280092591</v>
      </c>
      <c r="L3951" s="11">
        <f>(((I3951/60)/60)/24)+DATE(1970,1,1)+(-5/24)</f>
        <v>42045.912280092591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4"/>
        <v>0.15770000000000001</v>
      </c>
      <c r="R3951" s="6">
        <f t="shared" si="245"/>
        <v>49.28125</v>
      </c>
      <c r="S3951" s="7" t="str">
        <f t="shared" si="246"/>
        <v>theater</v>
      </c>
      <c r="T3951" t="str">
        <f t="shared" si="247"/>
        <v>plays</v>
      </c>
      <c r="U3951">
        <f>YEAR(Table1[[#This Row],[Date Created Conversion]])</f>
        <v>2015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1">
        <f>(((J3952/60)/60)/24)+DATE(1970,1,1)+(-5/24)</f>
        <v>42439.493981481479</v>
      </c>
      <c r="L3952" s="11">
        <f>(((I3952/60)/60)/24)+DATE(1970,1,1)+(-5/24)</f>
        <v>42468.565972222219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4"/>
        <v>6.2500000000000003E-3</v>
      </c>
      <c r="R3952" s="6">
        <f t="shared" si="245"/>
        <v>25</v>
      </c>
      <c r="S3952" s="7" t="str">
        <f t="shared" si="246"/>
        <v>theater</v>
      </c>
      <c r="T3952" t="str">
        <f t="shared" si="247"/>
        <v>plays</v>
      </c>
      <c r="U3952">
        <f>YEAR(Table1[[#This Row],[Date Created Conversion]])</f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1">
        <f>(((J3953/60)/60)/24)+DATE(1970,1,1)+(-5/24)</f>
        <v>42433.617384259262</v>
      </c>
      <c r="L3953" s="11">
        <f>(((I3953/60)/60)/24)+DATE(1970,1,1)+(-5/24)</f>
        <v>42493.57571759259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4"/>
        <v>5.0000000000000004E-6</v>
      </c>
      <c r="R3953" s="6">
        <f t="shared" si="245"/>
        <v>1</v>
      </c>
      <c r="S3953" s="7" t="str">
        <f t="shared" si="246"/>
        <v>theater</v>
      </c>
      <c r="T3953" t="str">
        <f t="shared" si="247"/>
        <v>plays</v>
      </c>
      <c r="U3953">
        <f>YEAR(Table1[[#This Row],[Date Created Conversion]])</f>
        <v>2016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1">
        <f>(((J3954/60)/60)/24)+DATE(1970,1,1)+(-5/24)</f>
        <v>42243.582060185181</v>
      </c>
      <c r="L3954" s="11">
        <f>(((I3954/60)/60)/24)+DATE(1970,1,1)+(-5/24)</f>
        <v>42303.582060185181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4"/>
        <v>9.6153846153846159E-4</v>
      </c>
      <c r="R3954" s="6">
        <f t="shared" si="245"/>
        <v>25</v>
      </c>
      <c r="S3954" s="7" t="str">
        <f t="shared" si="246"/>
        <v>theater</v>
      </c>
      <c r="T3954" t="str">
        <f t="shared" si="247"/>
        <v>plays</v>
      </c>
      <c r="U3954">
        <f>YEAR(Table1[[#This Row],[Date Created Conversion]])</f>
        <v>2015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1">
        <f>(((J3955/60)/60)/24)+DATE(1970,1,1)+(-5/24)</f>
        <v>42549.840115740742</v>
      </c>
      <c r="L3955" s="11">
        <f>(((I3955/60)/60)/24)+DATE(1970,1,1)+(-5/24)</f>
        <v>42580.770138888889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4"/>
        <v>0</v>
      </c>
      <c r="R3955" s="6" t="e">
        <f t="shared" si="245"/>
        <v>#DIV/0!</v>
      </c>
      <c r="S3955" s="7" t="str">
        <f t="shared" si="246"/>
        <v>theater</v>
      </c>
      <c r="T3955" t="str">
        <f t="shared" si="247"/>
        <v>plays</v>
      </c>
      <c r="U3955">
        <f>YEAR(Table1[[#This Row],[Date Created Conversion]])</f>
        <v>2016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1">
        <f>(((J3956/60)/60)/24)+DATE(1970,1,1)+(-5/24)</f>
        <v>41774.442870370367</v>
      </c>
      <c r="L3956" s="11">
        <f>(((I3956/60)/60)/24)+DATE(1970,1,1)+(-5/24)</f>
        <v>41834.442870370367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4"/>
        <v>0</v>
      </c>
      <c r="R3956" s="6" t="e">
        <f t="shared" si="245"/>
        <v>#DIV/0!</v>
      </c>
      <c r="S3956" s="7" t="str">
        <f t="shared" si="246"/>
        <v>theater</v>
      </c>
      <c r="T3956" t="str">
        <f t="shared" si="247"/>
        <v>plays</v>
      </c>
      <c r="U3956">
        <f>YEAR(Table1[[#This Row],[Date Created Conversion]])</f>
        <v>2014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1">
        <f>(((J3957/60)/60)/24)+DATE(1970,1,1)+(-5/24)</f>
        <v>42306.640520833331</v>
      </c>
      <c r="L3957" s="11">
        <f>(((I3957/60)/60)/24)+DATE(1970,1,1)+(-5/24)</f>
        <v>42336.682187499995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4"/>
        <v>0.24285714285714285</v>
      </c>
      <c r="R3957" s="6">
        <f t="shared" si="245"/>
        <v>53.125</v>
      </c>
      <c r="S3957" s="7" t="str">
        <f t="shared" si="246"/>
        <v>theater</v>
      </c>
      <c r="T3957" t="str">
        <f t="shared" si="247"/>
        <v>plays</v>
      </c>
      <c r="U3957">
        <f>YEAR(Table1[[#This Row],[Date Created Conversion]])</f>
        <v>2015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1">
        <f>(((J3958/60)/60)/24)+DATE(1970,1,1)+(-5/24)</f>
        <v>42457.723692129628</v>
      </c>
      <c r="L3958" s="11">
        <f>(((I3958/60)/60)/24)+DATE(1970,1,1)+(-5/24)</f>
        <v>42484.805555555555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4"/>
        <v>0</v>
      </c>
      <c r="R3958" s="6" t="e">
        <f t="shared" si="245"/>
        <v>#DIV/0!</v>
      </c>
      <c r="S3958" s="7" t="str">
        <f t="shared" si="246"/>
        <v>theater</v>
      </c>
      <c r="T3958" t="str">
        <f t="shared" si="247"/>
        <v>plays</v>
      </c>
      <c r="U3958">
        <f>YEAR(Table1[[#This Row],[Date Created Conversion]])</f>
        <v>2016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1">
        <f>(((J3959/60)/60)/24)+DATE(1970,1,1)+(-5/24)</f>
        <v>42513.767986111103</v>
      </c>
      <c r="L3959" s="11">
        <f>(((I3959/60)/60)/24)+DATE(1970,1,1)+(-5/24)</f>
        <v>42559.767986111103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4"/>
        <v>2.5000000000000001E-4</v>
      </c>
      <c r="R3959" s="6">
        <f t="shared" si="245"/>
        <v>7</v>
      </c>
      <c r="S3959" s="7" t="str">
        <f t="shared" si="246"/>
        <v>theater</v>
      </c>
      <c r="T3959" t="str">
        <f t="shared" si="247"/>
        <v>plays</v>
      </c>
      <c r="U3959">
        <f>YEAR(Table1[[#This Row],[Date Created Conversion]])</f>
        <v>2016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1">
        <f>(((J3960/60)/60)/24)+DATE(1970,1,1)+(-5/24)</f>
        <v>41816.742037037038</v>
      </c>
      <c r="L3960" s="11">
        <f>(((I3960/60)/60)/24)+DATE(1970,1,1)+(-5/24)</f>
        <v>41853.375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4"/>
        <v>0.32050000000000001</v>
      </c>
      <c r="R3960" s="6">
        <f t="shared" si="245"/>
        <v>40.0625</v>
      </c>
      <c r="S3960" s="7" t="str">
        <f t="shared" si="246"/>
        <v>theater</v>
      </c>
      <c r="T3960" t="str">
        <f t="shared" si="247"/>
        <v>plays</v>
      </c>
      <c r="U3960">
        <f>YEAR(Table1[[#This Row],[Date Created Conversion]])</f>
        <v>2014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1">
        <f>(((J3961/60)/60)/24)+DATE(1970,1,1)+(-5/24)</f>
        <v>41880.580509259256</v>
      </c>
      <c r="L3961" s="11">
        <f>(((I3961/60)/60)/24)+DATE(1970,1,1)+(-5/24)</f>
        <v>41910.580509259256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4"/>
        <v>0.24333333333333335</v>
      </c>
      <c r="R3961" s="6">
        <f t="shared" si="245"/>
        <v>24.333333333333332</v>
      </c>
      <c r="S3961" s="7" t="str">
        <f t="shared" si="246"/>
        <v>theater</v>
      </c>
      <c r="T3961" t="str">
        <f t="shared" si="247"/>
        <v>plays</v>
      </c>
      <c r="U3961">
        <f>YEAR(Table1[[#This Row],[Date Created Conversion]])</f>
        <v>2014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1">
        <f>(((J3962/60)/60)/24)+DATE(1970,1,1)+(-5/24)</f>
        <v>42342.63722222222</v>
      </c>
      <c r="L3962" s="11">
        <f>(((I3962/60)/60)/24)+DATE(1970,1,1)+(-5/24)</f>
        <v>42372.63722222222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4"/>
        <v>1.4999999999999999E-2</v>
      </c>
      <c r="R3962" s="6">
        <f t="shared" si="245"/>
        <v>11.25</v>
      </c>
      <c r="S3962" s="7" t="str">
        <f t="shared" si="246"/>
        <v>theater</v>
      </c>
      <c r="T3962" t="str">
        <f t="shared" si="247"/>
        <v>plays</v>
      </c>
      <c r="U3962">
        <f>YEAR(Table1[[#This Row],[Date Created Conversion]])</f>
        <v>2015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1">
        <f>(((J3963/60)/60)/24)+DATE(1970,1,1)+(-5/24)</f>
        <v>41745.682986111111</v>
      </c>
      <c r="L3963" s="11">
        <f>(((I3963/60)/60)/24)+DATE(1970,1,1)+(-5/24)</f>
        <v>41767.682986111111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4"/>
        <v>4.1999999999999997E-3</v>
      </c>
      <c r="R3963" s="6">
        <f t="shared" si="245"/>
        <v>10.5</v>
      </c>
      <c r="S3963" s="7" t="str">
        <f t="shared" si="246"/>
        <v>theater</v>
      </c>
      <c r="T3963" t="str">
        <f t="shared" si="247"/>
        <v>plays</v>
      </c>
      <c r="U3963">
        <f>YEAR(Table1[[#This Row],[Date Created Conversion]])</f>
        <v>2014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1">
        <f>(((J3964/60)/60)/24)+DATE(1970,1,1)+(-5/24)</f>
        <v>42311.413124999999</v>
      </c>
      <c r="L3964" s="11">
        <f>(((I3964/60)/60)/24)+DATE(1970,1,1)+(-5/24)</f>
        <v>42336.413124999999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4"/>
        <v>3.214285714285714E-2</v>
      </c>
      <c r="R3964" s="6">
        <f t="shared" si="245"/>
        <v>15</v>
      </c>
      <c r="S3964" s="7" t="str">
        <f t="shared" si="246"/>
        <v>theater</v>
      </c>
      <c r="T3964" t="str">
        <f t="shared" si="247"/>
        <v>plays</v>
      </c>
      <c r="U3964">
        <f>YEAR(Table1[[#This Row],[Date Created Conversion]])</f>
        <v>2015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1">
        <f>(((J3965/60)/60)/24)+DATE(1970,1,1)+(-5/24)</f>
        <v>42295.945798611108</v>
      </c>
      <c r="L3965" s="11">
        <f>(((I3965/60)/60)/24)+DATE(1970,1,1)+(-5/24)</f>
        <v>42325.987465277773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4"/>
        <v>0</v>
      </c>
      <c r="R3965" s="6" t="e">
        <f t="shared" si="245"/>
        <v>#DIV/0!</v>
      </c>
      <c r="S3965" s="7" t="str">
        <f t="shared" si="246"/>
        <v>theater</v>
      </c>
      <c r="T3965" t="str">
        <f t="shared" si="247"/>
        <v>plays</v>
      </c>
      <c r="U3965">
        <f>YEAR(Table1[[#This Row],[Date Created Conversion]])</f>
        <v>2015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1">
        <f>(((J3966/60)/60)/24)+DATE(1970,1,1)+(-5/24)</f>
        <v>42053.513726851852</v>
      </c>
      <c r="L3966" s="11">
        <f>(((I3966/60)/60)/24)+DATE(1970,1,1)+(-5/24)</f>
        <v>42113.47206018518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4"/>
        <v>6.3E-2</v>
      </c>
      <c r="R3966" s="6">
        <f t="shared" si="245"/>
        <v>42</v>
      </c>
      <c r="S3966" s="7" t="str">
        <f t="shared" si="246"/>
        <v>theater</v>
      </c>
      <c r="T3966" t="str">
        <f t="shared" si="247"/>
        <v>plays</v>
      </c>
      <c r="U3966">
        <f>YEAR(Table1[[#This Row],[Date Created Conversion]])</f>
        <v>2015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1">
        <f>(((J3967/60)/60)/24)+DATE(1970,1,1)+(-5/24)</f>
        <v>42414.027546296296</v>
      </c>
      <c r="L3967" s="11">
        <f>(((I3967/60)/60)/24)+DATE(1970,1,1)+(-5/24)</f>
        <v>42473.985879629625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4"/>
        <v>0.14249999999999999</v>
      </c>
      <c r="R3967" s="6">
        <f t="shared" si="245"/>
        <v>71.25</v>
      </c>
      <c r="S3967" s="7" t="str">
        <f t="shared" si="246"/>
        <v>theater</v>
      </c>
      <c r="T3967" t="str">
        <f t="shared" si="247"/>
        <v>plays</v>
      </c>
      <c r="U3967">
        <f>YEAR(Table1[[#This Row],[Date Created Conversion]])</f>
        <v>2016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1">
        <f>(((J3968/60)/60)/24)+DATE(1970,1,1)+(-5/24)</f>
        <v>41801.503217592588</v>
      </c>
      <c r="L3968" s="11">
        <f>(((I3968/60)/60)/24)+DATE(1970,1,1)+(-5/24)</f>
        <v>41843.915972222218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4"/>
        <v>6.0000000000000001E-3</v>
      </c>
      <c r="R3968" s="6">
        <f t="shared" si="245"/>
        <v>22.5</v>
      </c>
      <c r="S3968" s="7" t="str">
        <f t="shared" si="246"/>
        <v>theater</v>
      </c>
      <c r="T3968" t="str">
        <f t="shared" si="247"/>
        <v>plays</v>
      </c>
      <c r="U3968">
        <f>YEAR(Table1[[#This Row],[Date Created Conversion]])</f>
        <v>2014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1">
        <f>(((J3969/60)/60)/24)+DATE(1970,1,1)+(-5/24)</f>
        <v>42770.082256944443</v>
      </c>
      <c r="L3969" s="11">
        <f>(((I3969/60)/60)/24)+DATE(1970,1,1)+(-5/24)</f>
        <v>42800.082256944443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4"/>
        <v>0.2411764705882353</v>
      </c>
      <c r="R3969" s="6">
        <f t="shared" si="245"/>
        <v>41</v>
      </c>
      <c r="S3969" s="7" t="str">
        <f t="shared" si="246"/>
        <v>theater</v>
      </c>
      <c r="T3969" t="str">
        <f t="shared" si="247"/>
        <v>plays</v>
      </c>
      <c r="U3969">
        <f>YEAR(Table1[[#This Row],[Date Created Conversion]])</f>
        <v>2017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1">
        <f>(((J3970/60)/60)/24)+DATE(1970,1,1)+(-5/24)</f>
        <v>42452.60732638889</v>
      </c>
      <c r="L3970" s="11">
        <f>(((I3970/60)/60)/24)+DATE(1970,1,1)+(-5/24)</f>
        <v>42512.60732638889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244"/>
        <v>0.10539999999999999</v>
      </c>
      <c r="R3970" s="6">
        <f t="shared" si="245"/>
        <v>47.909090909090907</v>
      </c>
      <c r="S3970" s="7" t="str">
        <f t="shared" si="246"/>
        <v>theater</v>
      </c>
      <c r="T3970" t="str">
        <f t="shared" si="247"/>
        <v>plays</v>
      </c>
      <c r="U3970">
        <f>YEAR(Table1[[#This Row],[Date Created Conversion]])</f>
        <v>2016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1">
        <f>(((J3971/60)/60)/24)+DATE(1970,1,1)+(-5/24)</f>
        <v>42601.646365740737</v>
      </c>
      <c r="L3971" s="11">
        <f>(((I3971/60)/60)/24)+DATE(1970,1,1)+(-5/24)</f>
        <v>42610.954861111109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248">E3971/D3971</f>
        <v>7.4690265486725665E-2</v>
      </c>
      <c r="R3971" s="6">
        <f t="shared" ref="R3971:R4034" si="249">E3971/N3971</f>
        <v>35.166666666666664</v>
      </c>
      <c r="S3971" s="7" t="str">
        <f t="shared" ref="S3971:S4034" si="250">LEFT(P3971, SEARCH("/",P3971,1)-1)</f>
        <v>theater</v>
      </c>
      <c r="T3971" t="str">
        <f t="shared" ref="T3971:T4034" si="251">RIGHT(P3971,LEN(P3971)-SEARCH("/",P3971,1))</f>
        <v>plays</v>
      </c>
      <c r="U3971">
        <f>YEAR(Table1[[#This Row],[Date Created Conversion]])</f>
        <v>2016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1">
        <f>(((J3972/60)/60)/24)+DATE(1970,1,1)+(-5/24)</f>
        <v>42447.655219907399</v>
      </c>
      <c r="L3972" s="11">
        <f>(((I3972/60)/60)/24)+DATE(1970,1,1)+(-5/24)</f>
        <v>42477.655219907399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248"/>
        <v>7.3333333333333334E-4</v>
      </c>
      <c r="R3972" s="6">
        <f t="shared" si="249"/>
        <v>5.5</v>
      </c>
      <c r="S3972" s="7" t="str">
        <f t="shared" si="250"/>
        <v>theater</v>
      </c>
      <c r="T3972" t="str">
        <f t="shared" si="251"/>
        <v>plays</v>
      </c>
      <c r="U3972">
        <f>YEAR(Table1[[#This Row],[Date Created Conversion]])</f>
        <v>2016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1">
        <f>(((J3973/60)/60)/24)+DATE(1970,1,1)+(-5/24)</f>
        <v>41811.327847222223</v>
      </c>
      <c r="L3973" s="11">
        <f>(((I3973/60)/60)/24)+DATE(1970,1,1)+(-5/24)</f>
        <v>41841.327847222223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48"/>
        <v>9.7142857142857135E-3</v>
      </c>
      <c r="R3973" s="6">
        <f t="shared" si="249"/>
        <v>22.666666666666668</v>
      </c>
      <c r="S3973" s="7" t="str">
        <f t="shared" si="250"/>
        <v>theater</v>
      </c>
      <c r="T3973" t="str">
        <f t="shared" si="251"/>
        <v>plays</v>
      </c>
      <c r="U3973">
        <f>YEAR(Table1[[#This Row],[Date Created Conversion]])</f>
        <v>2014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1">
        <f>(((J3974/60)/60)/24)+DATE(1970,1,1)+(-5/24)</f>
        <v>41980.859189814808</v>
      </c>
      <c r="L3974" s="11">
        <f>(((I3974/60)/60)/24)+DATE(1970,1,1)+(-5/24)</f>
        <v>42040.859189814808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48"/>
        <v>0.21099999999999999</v>
      </c>
      <c r="R3974" s="6">
        <f t="shared" si="249"/>
        <v>26.375</v>
      </c>
      <c r="S3974" s="7" t="str">
        <f t="shared" si="250"/>
        <v>theater</v>
      </c>
      <c r="T3974" t="str">
        <f t="shared" si="251"/>
        <v>plays</v>
      </c>
      <c r="U3974">
        <f>YEAR(Table1[[#This Row],[Date Created Conversion]])</f>
        <v>2014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1">
        <f>(((J3975/60)/60)/24)+DATE(1970,1,1)+(-5/24)</f>
        <v>42469.475810185184</v>
      </c>
      <c r="L3975" s="11">
        <f>(((I3975/60)/60)/24)+DATE(1970,1,1)+(-5/24)</f>
        <v>42498.958333333336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48"/>
        <v>0.78100000000000003</v>
      </c>
      <c r="R3975" s="6">
        <f t="shared" si="249"/>
        <v>105.54054054054055</v>
      </c>
      <c r="S3975" s="7" t="str">
        <f t="shared" si="250"/>
        <v>theater</v>
      </c>
      <c r="T3975" t="str">
        <f t="shared" si="251"/>
        <v>plays</v>
      </c>
      <c r="U3975">
        <f>YEAR(Table1[[#This Row],[Date Created Conversion]])</f>
        <v>2016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1">
        <f>(((J3976/60)/60)/24)+DATE(1970,1,1)+(-5/24)</f>
        <v>42493.338518518511</v>
      </c>
      <c r="L3976" s="11">
        <f>(((I3976/60)/60)/24)+DATE(1970,1,1)+(-5/24)</f>
        <v>42523.338518518511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48"/>
        <v>0.32</v>
      </c>
      <c r="R3976" s="6">
        <f t="shared" si="249"/>
        <v>29.09090909090909</v>
      </c>
      <c r="S3976" s="7" t="str">
        <f t="shared" si="250"/>
        <v>theater</v>
      </c>
      <c r="T3976" t="str">
        <f t="shared" si="251"/>
        <v>plays</v>
      </c>
      <c r="U3976">
        <f>YEAR(Table1[[#This Row],[Date Created Conversion]])</f>
        <v>2016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1">
        <f>(((J3977/60)/60)/24)+DATE(1970,1,1)+(-5/24)</f>
        <v>42534.658541666664</v>
      </c>
      <c r="L3977" s="11">
        <f>(((I3977/60)/60)/24)+DATE(1970,1,1)+(-5/24)</f>
        <v>42564.658541666664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48"/>
        <v>0</v>
      </c>
      <c r="R3977" s="6" t="e">
        <f t="shared" si="249"/>
        <v>#DIV/0!</v>
      </c>
      <c r="S3977" s="7" t="str">
        <f t="shared" si="250"/>
        <v>theater</v>
      </c>
      <c r="T3977" t="str">
        <f t="shared" si="251"/>
        <v>plays</v>
      </c>
      <c r="U3977">
        <f>YEAR(Table1[[#This Row],[Date Created Conversion]])</f>
        <v>2016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1">
        <f>(((J3978/60)/60)/24)+DATE(1970,1,1)+(-5/24)</f>
        <v>41830.650011574071</v>
      </c>
      <c r="L3978" s="11">
        <f>(((I3978/60)/60)/24)+DATE(1970,1,1)+(-5/24)</f>
        <v>41852.083333333328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248"/>
        <v>0.47692307692307695</v>
      </c>
      <c r="R3978" s="6">
        <f t="shared" si="249"/>
        <v>62</v>
      </c>
      <c r="S3978" s="7" t="str">
        <f t="shared" si="250"/>
        <v>theater</v>
      </c>
      <c r="T3978" t="str">
        <f t="shared" si="251"/>
        <v>plays</v>
      </c>
      <c r="U3978">
        <f>YEAR(Table1[[#This Row],[Date Created Conversion]])</f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1">
        <f>(((J3979/60)/60)/24)+DATE(1970,1,1)+(-5/24)</f>
        <v>42543.580231481479</v>
      </c>
      <c r="L3979" s="11">
        <f>(((I3979/60)/60)/24)+DATE(1970,1,1)+(-5/24)</f>
        <v>42573.580231481479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48"/>
        <v>1.4500000000000001E-2</v>
      </c>
      <c r="R3979" s="6">
        <f t="shared" si="249"/>
        <v>217.5</v>
      </c>
      <c r="S3979" s="7" t="str">
        <f t="shared" si="250"/>
        <v>theater</v>
      </c>
      <c r="T3979" t="str">
        <f t="shared" si="251"/>
        <v>plays</v>
      </c>
      <c r="U3979">
        <f>YEAR(Table1[[#This Row],[Date Created Conversion]])</f>
        <v>2016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1">
        <f>(((J3980/60)/60)/24)+DATE(1970,1,1)+(-5/24)</f>
        <v>41975.434641203705</v>
      </c>
      <c r="L3980" s="11">
        <f>(((I3980/60)/60)/24)+DATE(1970,1,1)+(-5/24)</f>
        <v>42035.434641203705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48"/>
        <v>0.107</v>
      </c>
      <c r="R3980" s="6">
        <f t="shared" si="249"/>
        <v>26.75</v>
      </c>
      <c r="S3980" s="7" t="str">
        <f t="shared" si="250"/>
        <v>theater</v>
      </c>
      <c r="T3980" t="str">
        <f t="shared" si="251"/>
        <v>plays</v>
      </c>
      <c r="U3980">
        <f>YEAR(Table1[[#This Row],[Date Created Conversion]])</f>
        <v>2014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1">
        <f>(((J3981/60)/60)/24)+DATE(1970,1,1)+(-5/24)</f>
        <v>42069.695104166669</v>
      </c>
      <c r="L3981" s="11">
        <f>(((I3981/60)/60)/24)+DATE(1970,1,1)+(-5/24)</f>
        <v>42092.624999999993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48"/>
        <v>1.8333333333333333E-2</v>
      </c>
      <c r="R3981" s="6">
        <f t="shared" si="249"/>
        <v>18.333333333333332</v>
      </c>
      <c r="S3981" s="7" t="str">
        <f t="shared" si="250"/>
        <v>theater</v>
      </c>
      <c r="T3981" t="str">
        <f t="shared" si="251"/>
        <v>plays</v>
      </c>
      <c r="U3981">
        <f>YEAR(Table1[[#This Row],[Date Created Conversion]])</f>
        <v>2015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1">
        <f>(((J3982/60)/60)/24)+DATE(1970,1,1)+(-5/24)</f>
        <v>41795.390590277777</v>
      </c>
      <c r="L3982" s="11">
        <f>(((I3982/60)/60)/24)+DATE(1970,1,1)+(-5/24)</f>
        <v>41825.390590277777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48"/>
        <v>0.18</v>
      </c>
      <c r="R3982" s="6">
        <f t="shared" si="249"/>
        <v>64.285714285714292</v>
      </c>
      <c r="S3982" s="7" t="str">
        <f t="shared" si="250"/>
        <v>theater</v>
      </c>
      <c r="T3982" t="str">
        <f t="shared" si="251"/>
        <v>plays</v>
      </c>
      <c r="U3982">
        <f>YEAR(Table1[[#This Row],[Date Created Conversion]])</f>
        <v>2014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1">
        <f>(((J3983/60)/60)/24)+DATE(1970,1,1)+(-5/24)</f>
        <v>42507.971631944441</v>
      </c>
      <c r="L3983" s="11">
        <f>(((I3983/60)/60)/24)+DATE(1970,1,1)+(-5/24)</f>
        <v>42567.971631944441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48"/>
        <v>4.0833333333333333E-2</v>
      </c>
      <c r="R3983" s="6">
        <f t="shared" si="249"/>
        <v>175</v>
      </c>
      <c r="S3983" s="7" t="str">
        <f t="shared" si="250"/>
        <v>theater</v>
      </c>
      <c r="T3983" t="str">
        <f t="shared" si="251"/>
        <v>plays</v>
      </c>
      <c r="U3983">
        <f>YEAR(Table1[[#This Row],[Date Created Conversion]])</f>
        <v>2016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1">
        <f>(((J3984/60)/60)/24)+DATE(1970,1,1)+(-5/24)</f>
        <v>42132.601620370369</v>
      </c>
      <c r="L3984" s="11">
        <f>(((I3984/60)/60)/24)+DATE(1970,1,1)+(-5/24)</f>
        <v>42192.601620370369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48"/>
        <v>0.2</v>
      </c>
      <c r="R3984" s="6">
        <f t="shared" si="249"/>
        <v>34</v>
      </c>
      <c r="S3984" s="7" t="str">
        <f t="shared" si="250"/>
        <v>theater</v>
      </c>
      <c r="T3984" t="str">
        <f t="shared" si="251"/>
        <v>plays</v>
      </c>
      <c r="U3984">
        <f>YEAR(Table1[[#This Row],[Date Created Conversion]])</f>
        <v>2015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1">
        <f>(((J3985/60)/60)/24)+DATE(1970,1,1)+(-5/24)</f>
        <v>41747.661527777775</v>
      </c>
      <c r="L3985" s="11">
        <f>(((I3985/60)/60)/24)+DATE(1970,1,1)+(-5/24)</f>
        <v>41779.082638888889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48"/>
        <v>0.34802513464991025</v>
      </c>
      <c r="R3985" s="6">
        <f t="shared" si="249"/>
        <v>84.282608695652172</v>
      </c>
      <c r="S3985" s="7" t="str">
        <f t="shared" si="250"/>
        <v>theater</v>
      </c>
      <c r="T3985" t="str">
        <f t="shared" si="251"/>
        <v>plays</v>
      </c>
      <c r="U3985">
        <f>YEAR(Table1[[#This Row],[Date Created Conversion]])</f>
        <v>2014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1">
        <f>(((J3986/60)/60)/24)+DATE(1970,1,1)+(-5/24)</f>
        <v>41920.755138888882</v>
      </c>
      <c r="L3986" s="11">
        <f>(((I3986/60)/60)/24)+DATE(1970,1,1)+(-5/24)</f>
        <v>41950.791666666664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48"/>
        <v>6.3333333333333339E-2</v>
      </c>
      <c r="R3986" s="6">
        <f t="shared" si="249"/>
        <v>9.5</v>
      </c>
      <c r="S3986" s="7" t="str">
        <f t="shared" si="250"/>
        <v>theater</v>
      </c>
      <c r="T3986" t="str">
        <f t="shared" si="251"/>
        <v>plays</v>
      </c>
      <c r="U3986">
        <f>YEAR(Table1[[#This Row],[Date Created Conversion]])</f>
        <v>2014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1">
        <f>(((J3987/60)/60)/24)+DATE(1970,1,1)+(-5/24)</f>
        <v>42399.499074074069</v>
      </c>
      <c r="L3987" s="11">
        <f>(((I3987/60)/60)/24)+DATE(1970,1,1)+(-5/24)</f>
        <v>42420.670138888883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48"/>
        <v>0.32050000000000001</v>
      </c>
      <c r="R3987" s="6">
        <f t="shared" si="249"/>
        <v>33.736842105263158</v>
      </c>
      <c r="S3987" s="7" t="str">
        <f t="shared" si="250"/>
        <v>theater</v>
      </c>
      <c r="T3987" t="str">
        <f t="shared" si="251"/>
        <v>plays</v>
      </c>
      <c r="U3987">
        <f>YEAR(Table1[[#This Row],[Date Created Conversion]])</f>
        <v>2016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1">
        <f>(((J3988/60)/60)/24)+DATE(1970,1,1)+(-5/24)</f>
        <v>42467.340208333328</v>
      </c>
      <c r="L3988" s="11">
        <f>(((I3988/60)/60)/24)+DATE(1970,1,1)+(-5/24)</f>
        <v>42496.336111111108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48"/>
        <v>9.7600000000000006E-2</v>
      </c>
      <c r="R3988" s="6">
        <f t="shared" si="249"/>
        <v>37.53846153846154</v>
      </c>
      <c r="S3988" s="7" t="str">
        <f t="shared" si="250"/>
        <v>theater</v>
      </c>
      <c r="T3988" t="str">
        <f t="shared" si="251"/>
        <v>plays</v>
      </c>
      <c r="U3988">
        <f>YEAR(Table1[[#This Row],[Date Created Conversion]])</f>
        <v>2016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1">
        <f>(((J3989/60)/60)/24)+DATE(1970,1,1)+(-5/24)</f>
        <v>41765.716319444444</v>
      </c>
      <c r="L3989" s="11">
        <f>(((I3989/60)/60)/24)+DATE(1970,1,1)+(-5/24)</f>
        <v>41775.716319444444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48"/>
        <v>0.3775</v>
      </c>
      <c r="R3989" s="6">
        <f t="shared" si="249"/>
        <v>11.615384615384615</v>
      </c>
      <c r="S3989" s="7" t="str">
        <f t="shared" si="250"/>
        <v>theater</v>
      </c>
      <c r="T3989" t="str">
        <f t="shared" si="251"/>
        <v>plays</v>
      </c>
      <c r="U3989">
        <f>YEAR(Table1[[#This Row],[Date Created Conversion]])</f>
        <v>2014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1">
        <f>(((J3990/60)/60)/24)+DATE(1970,1,1)+(-5/24)</f>
        <v>42229.872835648144</v>
      </c>
      <c r="L3990" s="11">
        <f>(((I3990/60)/60)/24)+DATE(1970,1,1)+(-5/24)</f>
        <v>42244.872835648144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48"/>
        <v>2.1333333333333333E-2</v>
      </c>
      <c r="R3990" s="6">
        <f t="shared" si="249"/>
        <v>8</v>
      </c>
      <c r="S3990" s="7" t="str">
        <f t="shared" si="250"/>
        <v>theater</v>
      </c>
      <c r="T3990" t="str">
        <f t="shared" si="251"/>
        <v>plays</v>
      </c>
      <c r="U3990">
        <f>YEAR(Table1[[#This Row],[Date Created Conversion]])</f>
        <v>2015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1">
        <f>(((J3991/60)/60)/24)+DATE(1970,1,1)+(-5/24)</f>
        <v>42286.541446759256</v>
      </c>
      <c r="L3991" s="11">
        <f>(((I3991/60)/60)/24)+DATE(1970,1,1)+(-5/24)</f>
        <v>42316.583113425928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48"/>
        <v>0</v>
      </c>
      <c r="R3991" s="6" t="e">
        <f t="shared" si="249"/>
        <v>#DIV/0!</v>
      </c>
      <c r="S3991" s="7" t="str">
        <f t="shared" si="250"/>
        <v>theater</v>
      </c>
      <c r="T3991" t="str">
        <f t="shared" si="251"/>
        <v>plays</v>
      </c>
      <c r="U3991">
        <f>YEAR(Table1[[#This Row],[Date Created Conversion]])</f>
        <v>2015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1">
        <f>(((J3992/60)/60)/24)+DATE(1970,1,1)+(-5/24)</f>
        <v>42401.464039351849</v>
      </c>
      <c r="L3992" s="11">
        <f>(((I3992/60)/60)/24)+DATE(1970,1,1)+(-5/24)</f>
        <v>42431.464039351849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48"/>
        <v>4.1818181818181817E-2</v>
      </c>
      <c r="R3992" s="6">
        <f t="shared" si="249"/>
        <v>23</v>
      </c>
      <c r="S3992" s="7" t="str">
        <f t="shared" si="250"/>
        <v>theater</v>
      </c>
      <c r="T3992" t="str">
        <f t="shared" si="251"/>
        <v>plays</v>
      </c>
      <c r="U3992">
        <f>YEAR(Table1[[#This Row],[Date Created Conversion]])</f>
        <v>2016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1">
        <f>(((J3993/60)/60)/24)+DATE(1970,1,1)+(-5/24)</f>
        <v>42125.436134259253</v>
      </c>
      <c r="L3993" s="11">
        <f>(((I3993/60)/60)/24)+DATE(1970,1,1)+(-5/24)</f>
        <v>42155.436134259253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48"/>
        <v>0.2</v>
      </c>
      <c r="R3993" s="6">
        <f t="shared" si="249"/>
        <v>100</v>
      </c>
      <c r="S3993" s="7" t="str">
        <f t="shared" si="250"/>
        <v>theater</v>
      </c>
      <c r="T3993" t="str">
        <f t="shared" si="251"/>
        <v>plays</v>
      </c>
      <c r="U3993">
        <f>YEAR(Table1[[#This Row],[Date Created Conversion]])</f>
        <v>2015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1">
        <f>(((J3994/60)/60)/24)+DATE(1970,1,1)+(-5/24)</f>
        <v>42289.732164351844</v>
      </c>
      <c r="L3994" s="11">
        <f>(((I3994/60)/60)/24)+DATE(1970,1,1)+(-5/24)</f>
        <v>42349.773831018516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48"/>
        <v>5.4100000000000002E-2</v>
      </c>
      <c r="R3994" s="6">
        <f t="shared" si="249"/>
        <v>60.111111111111114</v>
      </c>
      <c r="S3994" s="7" t="str">
        <f t="shared" si="250"/>
        <v>theater</v>
      </c>
      <c r="T3994" t="str">
        <f t="shared" si="251"/>
        <v>plays</v>
      </c>
      <c r="U3994">
        <f>YEAR(Table1[[#This Row],[Date Created Conversion]])</f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1">
        <f>(((J3995/60)/60)/24)+DATE(1970,1,1)+(-5/24)</f>
        <v>42107.656388888885</v>
      </c>
      <c r="L3995" s="11">
        <f>(((I3995/60)/60)/24)+DATE(1970,1,1)+(-5/24)</f>
        <v>42137.656388888885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48"/>
        <v>6.0000000000000002E-5</v>
      </c>
      <c r="R3995" s="6">
        <f t="shared" si="249"/>
        <v>3</v>
      </c>
      <c r="S3995" s="7" t="str">
        <f t="shared" si="250"/>
        <v>theater</v>
      </c>
      <c r="T3995" t="str">
        <f t="shared" si="251"/>
        <v>plays</v>
      </c>
      <c r="U3995">
        <f>YEAR(Table1[[#This Row],[Date Created Conversion]])</f>
        <v>2015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1">
        <f>(((J3996/60)/60)/24)+DATE(1970,1,1)+(-5/24)</f>
        <v>41809.181597222218</v>
      </c>
      <c r="L3996" s="11">
        <f>(((I3996/60)/60)/24)+DATE(1970,1,1)+(-5/24)</f>
        <v>41839.181597222218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48"/>
        <v>2.5000000000000001E-3</v>
      </c>
      <c r="R3996" s="6">
        <f t="shared" si="249"/>
        <v>5</v>
      </c>
      <c r="S3996" s="7" t="str">
        <f t="shared" si="250"/>
        <v>theater</v>
      </c>
      <c r="T3996" t="str">
        <f t="shared" si="251"/>
        <v>plays</v>
      </c>
      <c r="U3996">
        <f>YEAR(Table1[[#This Row],[Date Created Conversion]])</f>
        <v>2014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1">
        <f>(((J3997/60)/60)/24)+DATE(1970,1,1)+(-5/24)</f>
        <v>42019.475428240738</v>
      </c>
      <c r="L3997" s="11">
        <f>(((I3997/60)/60)/24)+DATE(1970,1,1)+(-5/24)</f>
        <v>42049.268749999996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48"/>
        <v>0.35</v>
      </c>
      <c r="R3997" s="6">
        <f t="shared" si="249"/>
        <v>17.5</v>
      </c>
      <c r="S3997" s="7" t="str">
        <f t="shared" si="250"/>
        <v>theater</v>
      </c>
      <c r="T3997" t="str">
        <f t="shared" si="251"/>
        <v>plays</v>
      </c>
      <c r="U3997">
        <f>YEAR(Table1[[#This Row],[Date Created Conversion]])</f>
        <v>2015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1">
        <f>(((J3998/60)/60)/24)+DATE(1970,1,1)+(-5/24)</f>
        <v>41950.058611111104</v>
      </c>
      <c r="L3998" s="11">
        <f>(((I3998/60)/60)/24)+DATE(1970,1,1)+(-5/24)</f>
        <v>41963.461111111108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48"/>
        <v>0.16566666666666666</v>
      </c>
      <c r="R3998" s="6">
        <f t="shared" si="249"/>
        <v>29.235294117647058</v>
      </c>
      <c r="S3998" s="7" t="str">
        <f t="shared" si="250"/>
        <v>theater</v>
      </c>
      <c r="T3998" t="str">
        <f t="shared" si="251"/>
        <v>plays</v>
      </c>
      <c r="U3998">
        <f>YEAR(Table1[[#This Row],[Date Created Conversion]])</f>
        <v>2014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1">
        <f>(((J3999/60)/60)/24)+DATE(1970,1,1)+(-5/24)</f>
        <v>42069.183113425919</v>
      </c>
      <c r="L3999" s="11">
        <f>(((I3999/60)/60)/24)+DATE(1970,1,1)+(-5/24)</f>
        <v>42099.141446759262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48"/>
        <v>0</v>
      </c>
      <c r="R3999" s="6" t="e">
        <f t="shared" si="249"/>
        <v>#DIV/0!</v>
      </c>
      <c r="S3999" s="7" t="str">
        <f t="shared" si="250"/>
        <v>theater</v>
      </c>
      <c r="T3999" t="str">
        <f t="shared" si="251"/>
        <v>plays</v>
      </c>
      <c r="U3999">
        <f>YEAR(Table1[[#This Row],[Date Created Conversion]])</f>
        <v>2015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1">
        <f>(((J4000/60)/60)/24)+DATE(1970,1,1)+(-5/24)</f>
        <v>42061.754930555551</v>
      </c>
      <c r="L4000" s="11">
        <f>(((I4000/60)/60)/24)+DATE(1970,1,1)+(-5/24)</f>
        <v>42091.713263888887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48"/>
        <v>0.57199999999999995</v>
      </c>
      <c r="R4000" s="6">
        <f t="shared" si="249"/>
        <v>59.583333333333336</v>
      </c>
      <c r="S4000" s="7" t="str">
        <f t="shared" si="250"/>
        <v>theater</v>
      </c>
      <c r="T4000" t="str">
        <f t="shared" si="251"/>
        <v>plays</v>
      </c>
      <c r="U4000">
        <f>YEAR(Table1[[#This Row],[Date Created Conversion]])</f>
        <v>2015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1">
        <f>(((J4001/60)/60)/24)+DATE(1970,1,1)+(-5/24)</f>
        <v>41842.620347222219</v>
      </c>
      <c r="L4001" s="11">
        <f>(((I4001/60)/60)/24)+DATE(1970,1,1)+(-5/24)</f>
        <v>41882.619317129625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48"/>
        <v>0.16514285714285715</v>
      </c>
      <c r="R4001" s="6">
        <f t="shared" si="249"/>
        <v>82.571428571428569</v>
      </c>
      <c r="S4001" s="7" t="str">
        <f t="shared" si="250"/>
        <v>theater</v>
      </c>
      <c r="T4001" t="str">
        <f t="shared" si="251"/>
        <v>plays</v>
      </c>
      <c r="U4001">
        <f>YEAR(Table1[[#This Row],[Date Created Conversion]])</f>
        <v>2014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1">
        <f>(((J4002/60)/60)/24)+DATE(1970,1,1)+(-5/24)</f>
        <v>42437.437013888884</v>
      </c>
      <c r="L4002" s="11">
        <f>(((I4002/60)/60)/24)+DATE(1970,1,1)+(-5/24)</f>
        <v>42497.39534722222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48"/>
        <v>1.25E-3</v>
      </c>
      <c r="R4002" s="6">
        <f t="shared" si="249"/>
        <v>10</v>
      </c>
      <c r="S4002" s="7" t="str">
        <f t="shared" si="250"/>
        <v>theater</v>
      </c>
      <c r="T4002" t="str">
        <f t="shared" si="251"/>
        <v>plays</v>
      </c>
      <c r="U4002">
        <f>YEAR(Table1[[#This Row],[Date Created Conversion]])</f>
        <v>2016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1">
        <f>(((J4003/60)/60)/24)+DATE(1970,1,1)+(-5/24)</f>
        <v>42775.755879629629</v>
      </c>
      <c r="L4003" s="11">
        <f>(((I4003/60)/60)/24)+DATE(1970,1,1)+(-5/24)</f>
        <v>42795.583333333336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48"/>
        <v>0.3775</v>
      </c>
      <c r="R4003" s="6">
        <f t="shared" si="249"/>
        <v>32.357142857142854</v>
      </c>
      <c r="S4003" s="7" t="str">
        <f t="shared" si="250"/>
        <v>theater</v>
      </c>
      <c r="T4003" t="str">
        <f t="shared" si="251"/>
        <v>plays</v>
      </c>
      <c r="U4003">
        <f>YEAR(Table1[[#This Row],[Date Created Conversion]])</f>
        <v>2017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1">
        <f>(((J4004/60)/60)/24)+DATE(1970,1,1)+(-5/24)</f>
        <v>41878.835196759253</v>
      </c>
      <c r="L4004" s="11">
        <f>(((I4004/60)/60)/24)+DATE(1970,1,1)+(-5/24)</f>
        <v>41908.835196759253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48"/>
        <v>1.84E-2</v>
      </c>
      <c r="R4004" s="6">
        <f t="shared" si="249"/>
        <v>5.75</v>
      </c>
      <c r="S4004" s="7" t="str">
        <f t="shared" si="250"/>
        <v>theater</v>
      </c>
      <c r="T4004" t="str">
        <f t="shared" si="251"/>
        <v>plays</v>
      </c>
      <c r="U4004">
        <f>YEAR(Table1[[#This Row],[Date Created Conversion]])</f>
        <v>2014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1">
        <f>(((J4005/60)/60)/24)+DATE(1970,1,1)+(-5/24)</f>
        <v>42020.379016203697</v>
      </c>
      <c r="L4005" s="11">
        <f>(((I4005/60)/60)/24)+DATE(1970,1,1)+(-5/24)</f>
        <v>42050.379016203697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48"/>
        <v>0.10050000000000001</v>
      </c>
      <c r="R4005" s="6">
        <f t="shared" si="249"/>
        <v>100.5</v>
      </c>
      <c r="S4005" s="7" t="str">
        <f t="shared" si="250"/>
        <v>theater</v>
      </c>
      <c r="T4005" t="str">
        <f t="shared" si="251"/>
        <v>plays</v>
      </c>
      <c r="U4005">
        <f>YEAR(Table1[[#This Row],[Date Created Conversion]])</f>
        <v>2015</v>
      </c>
    </row>
    <row r="4006" spans="1:21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1">
        <f>(((J4006/60)/60)/24)+DATE(1970,1,1)+(-5/24)</f>
        <v>41889.954363425924</v>
      </c>
      <c r="L4006" s="11">
        <f>(((I4006/60)/60)/24)+DATE(1970,1,1)+(-5/24)</f>
        <v>41919.954363425924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48"/>
        <v>2E-3</v>
      </c>
      <c r="R4006" s="6">
        <f t="shared" si="249"/>
        <v>1</v>
      </c>
      <c r="S4006" s="7" t="str">
        <f t="shared" si="250"/>
        <v>theater</v>
      </c>
      <c r="T4006" t="str">
        <f t="shared" si="251"/>
        <v>plays</v>
      </c>
      <c r="U4006">
        <f>YEAR(Table1[[#This Row],[Date Created Conversion]])</f>
        <v>2014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1">
        <f>(((J4007/60)/60)/24)+DATE(1970,1,1)+(-5/24)</f>
        <v>41872.599363425921</v>
      </c>
      <c r="L4007" s="11">
        <f>(((I4007/60)/60)/24)+DATE(1970,1,1)+(-5/24)</f>
        <v>41932.599363425921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48"/>
        <v>1.3333333333333334E-2</v>
      </c>
      <c r="R4007" s="6">
        <f t="shared" si="249"/>
        <v>20</v>
      </c>
      <c r="S4007" s="7" t="str">
        <f t="shared" si="250"/>
        <v>theater</v>
      </c>
      <c r="T4007" t="str">
        <f t="shared" si="251"/>
        <v>plays</v>
      </c>
      <c r="U4007">
        <f>YEAR(Table1[[#This Row],[Date Created Conversion]])</f>
        <v>2014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1">
        <f>(((J4008/60)/60)/24)+DATE(1970,1,1)+(-5/24)</f>
        <v>42391.564664351848</v>
      </c>
      <c r="L4008" s="11">
        <f>(((I4008/60)/60)/24)+DATE(1970,1,1)+(-5/24)</f>
        <v>42416.564664351848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48"/>
        <v>6.666666666666667E-5</v>
      </c>
      <c r="R4008" s="6">
        <f t="shared" si="249"/>
        <v>2</v>
      </c>
      <c r="S4008" s="7" t="str">
        <f t="shared" si="250"/>
        <v>theater</v>
      </c>
      <c r="T4008" t="str">
        <f t="shared" si="251"/>
        <v>plays</v>
      </c>
      <c r="U4008">
        <f>YEAR(Table1[[#This Row],[Date Created Conversion]])</f>
        <v>2016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1">
        <f>(((J4009/60)/60)/24)+DATE(1970,1,1)+(-5/24)</f>
        <v>41848.564594907402</v>
      </c>
      <c r="L4009" s="11">
        <f>(((I4009/60)/60)/24)+DATE(1970,1,1)+(-5/24)</f>
        <v>41877.477777777778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48"/>
        <v>2.5000000000000001E-3</v>
      </c>
      <c r="R4009" s="6">
        <f t="shared" si="249"/>
        <v>5</v>
      </c>
      <c r="S4009" s="7" t="str">
        <f t="shared" si="250"/>
        <v>theater</v>
      </c>
      <c r="T4009" t="str">
        <f t="shared" si="251"/>
        <v>plays</v>
      </c>
      <c r="U4009">
        <f>YEAR(Table1[[#This Row],[Date Created Conversion]])</f>
        <v>2014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1">
        <f>(((J4010/60)/60)/24)+DATE(1970,1,1)+(-5/24)</f>
        <v>42177.755868055552</v>
      </c>
      <c r="L4010" s="11">
        <f>(((I4010/60)/60)/24)+DATE(1970,1,1)+(-5/24)</f>
        <v>42207.755868055552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48"/>
        <v>0.06</v>
      </c>
      <c r="R4010" s="6">
        <f t="shared" si="249"/>
        <v>15</v>
      </c>
      <c r="S4010" s="7" t="str">
        <f t="shared" si="250"/>
        <v>theater</v>
      </c>
      <c r="T4010" t="str">
        <f t="shared" si="251"/>
        <v>plays</v>
      </c>
      <c r="U4010">
        <f>YEAR(Table1[[#This Row],[Date Created Conversion]])</f>
        <v>2015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1">
        <f>(((J4011/60)/60)/24)+DATE(1970,1,1)+(-5/24)</f>
        <v>41851.492592592593</v>
      </c>
      <c r="L4011" s="11">
        <f>(((I4011/60)/60)/24)+DATE(1970,1,1)+(-5/24)</f>
        <v>41891.492592592593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48"/>
        <v>3.8860103626943004E-2</v>
      </c>
      <c r="R4011" s="6">
        <f t="shared" si="249"/>
        <v>25</v>
      </c>
      <c r="S4011" s="7" t="str">
        <f t="shared" si="250"/>
        <v>theater</v>
      </c>
      <c r="T4011" t="str">
        <f t="shared" si="251"/>
        <v>plays</v>
      </c>
      <c r="U4011">
        <f>YEAR(Table1[[#This Row],[Date Created Conversion]])</f>
        <v>2014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1">
        <f>(((J4012/60)/60)/24)+DATE(1970,1,1)+(-5/24)</f>
        <v>41921.562106481477</v>
      </c>
      <c r="L4012" s="11">
        <f>(((I4012/60)/60)/24)+DATE(1970,1,1)+(-5/24)</f>
        <v>41938.562106481477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48"/>
        <v>0.24194444444444443</v>
      </c>
      <c r="R4012" s="6">
        <f t="shared" si="249"/>
        <v>45.842105263157897</v>
      </c>
      <c r="S4012" s="7" t="str">
        <f t="shared" si="250"/>
        <v>theater</v>
      </c>
      <c r="T4012" t="str">
        <f t="shared" si="251"/>
        <v>plays</v>
      </c>
      <c r="U4012">
        <f>YEAR(Table1[[#This Row],[Date Created Conversion]])</f>
        <v>2014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1">
        <f>(((J4013/60)/60)/24)+DATE(1970,1,1)+(-5/24)</f>
        <v>42002.336550925924</v>
      </c>
      <c r="L4013" s="11">
        <f>(((I4013/60)/60)/24)+DATE(1970,1,1)+(-5/24)</f>
        <v>42032.336550925924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48"/>
        <v>7.5999999999999998E-2</v>
      </c>
      <c r="R4013" s="6">
        <f t="shared" si="249"/>
        <v>4.75</v>
      </c>
      <c r="S4013" s="7" t="str">
        <f t="shared" si="250"/>
        <v>theater</v>
      </c>
      <c r="T4013" t="str">
        <f t="shared" si="251"/>
        <v>plays</v>
      </c>
      <c r="U4013">
        <f>YEAR(Table1[[#This Row],[Date Created Conversion]])</f>
        <v>2014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1">
        <f>(((J4014/60)/60)/24)+DATE(1970,1,1)+(-5/24)</f>
        <v>42096.336215277777</v>
      </c>
      <c r="L4014" s="11">
        <f>(((I4014/60)/60)/24)+DATE(1970,1,1)+(-5/24)</f>
        <v>42126.336215277777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48"/>
        <v>0</v>
      </c>
      <c r="R4014" s="6" t="e">
        <f t="shared" si="249"/>
        <v>#DIV/0!</v>
      </c>
      <c r="S4014" s="7" t="str">
        <f t="shared" si="250"/>
        <v>theater</v>
      </c>
      <c r="T4014" t="str">
        <f t="shared" si="251"/>
        <v>plays</v>
      </c>
      <c r="U4014">
        <f>YEAR(Table1[[#This Row],[Date Created Conversion]])</f>
        <v>2015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1">
        <f>(((J4015/60)/60)/24)+DATE(1970,1,1)+(-5/24)</f>
        <v>42021.092858796292</v>
      </c>
      <c r="L4015" s="11">
        <f>(((I4015/60)/60)/24)+DATE(1970,1,1)+(-5/24)</f>
        <v>42051.092858796292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48"/>
        <v>1.2999999999999999E-2</v>
      </c>
      <c r="R4015" s="6">
        <f t="shared" si="249"/>
        <v>13</v>
      </c>
      <c r="S4015" s="7" t="str">
        <f t="shared" si="250"/>
        <v>theater</v>
      </c>
      <c r="T4015" t="str">
        <f t="shared" si="251"/>
        <v>plays</v>
      </c>
      <c r="U4015">
        <f>YEAR(Table1[[#This Row],[Date Created Conversion]])</f>
        <v>2015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1">
        <f>(((J4016/60)/60)/24)+DATE(1970,1,1)+(-5/24)</f>
        <v>42419.037835648145</v>
      </c>
      <c r="L4016" s="11">
        <f>(((I4016/60)/60)/24)+DATE(1970,1,1)+(-5/24)</f>
        <v>42434.037835648145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48"/>
        <v>0</v>
      </c>
      <c r="R4016" s="6" t="e">
        <f t="shared" si="249"/>
        <v>#DIV/0!</v>
      </c>
      <c r="S4016" s="7" t="str">
        <f t="shared" si="250"/>
        <v>theater</v>
      </c>
      <c r="T4016" t="str">
        <f t="shared" si="251"/>
        <v>plays</v>
      </c>
      <c r="U4016">
        <f>YEAR(Table1[[#This Row],[Date Created Conversion]])</f>
        <v>2016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1">
        <f>(((J4017/60)/60)/24)+DATE(1970,1,1)+(-5/24)</f>
        <v>42174.572488425918</v>
      </c>
      <c r="L4017" s="11">
        <f>(((I4017/60)/60)/24)+DATE(1970,1,1)+(-5/24)</f>
        <v>42204.572488425918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48"/>
        <v>1.4285714285714287E-4</v>
      </c>
      <c r="R4017" s="6">
        <f t="shared" si="249"/>
        <v>1</v>
      </c>
      <c r="S4017" s="7" t="str">
        <f t="shared" si="250"/>
        <v>theater</v>
      </c>
      <c r="T4017" t="str">
        <f t="shared" si="251"/>
        <v>plays</v>
      </c>
      <c r="U4017">
        <f>YEAR(Table1[[#This Row],[Date Created Conversion]])</f>
        <v>2015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1">
        <f>(((J4018/60)/60)/24)+DATE(1970,1,1)+(-5/24)</f>
        <v>41869.664351851847</v>
      </c>
      <c r="L4018" s="11">
        <f>(((I4018/60)/60)/24)+DATE(1970,1,1)+(-5/24)</f>
        <v>41899.664351851847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48"/>
        <v>0.14000000000000001</v>
      </c>
      <c r="R4018" s="6">
        <f t="shared" si="249"/>
        <v>10</v>
      </c>
      <c r="S4018" s="7" t="str">
        <f t="shared" si="250"/>
        <v>theater</v>
      </c>
      <c r="T4018" t="str">
        <f t="shared" si="251"/>
        <v>plays</v>
      </c>
      <c r="U4018">
        <f>YEAR(Table1[[#This Row],[Date Created Conversion]])</f>
        <v>2014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1">
        <f>(((J4019/60)/60)/24)+DATE(1970,1,1)+(-5/24)</f>
        <v>41856.463819444441</v>
      </c>
      <c r="L4019" s="11">
        <f>(((I4019/60)/60)/24)+DATE(1970,1,1)+(-5/24)</f>
        <v>41886.463819444441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48"/>
        <v>1.0500000000000001E-2</v>
      </c>
      <c r="R4019" s="6">
        <f t="shared" si="249"/>
        <v>52.5</v>
      </c>
      <c r="S4019" s="7" t="str">
        <f t="shared" si="250"/>
        <v>theater</v>
      </c>
      <c r="T4019" t="str">
        <f t="shared" si="251"/>
        <v>plays</v>
      </c>
      <c r="U4019">
        <f>YEAR(Table1[[#This Row],[Date Created Conversion]])</f>
        <v>2014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1">
        <f>(((J4020/60)/60)/24)+DATE(1970,1,1)+(-5/24)</f>
        <v>42620.702638888884</v>
      </c>
      <c r="L4020" s="11">
        <f>(((I4020/60)/60)/24)+DATE(1970,1,1)+(-5/24)</f>
        <v>42650.702638888884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48"/>
        <v>8.666666666666667E-2</v>
      </c>
      <c r="R4020" s="6">
        <f t="shared" si="249"/>
        <v>32.5</v>
      </c>
      <c r="S4020" s="7" t="str">
        <f t="shared" si="250"/>
        <v>theater</v>
      </c>
      <c r="T4020" t="str">
        <f t="shared" si="251"/>
        <v>plays</v>
      </c>
      <c r="U4020">
        <f>YEAR(Table1[[#This Row],[Date Created Conversion]])</f>
        <v>2016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1">
        <f>(((J4021/60)/60)/24)+DATE(1970,1,1)+(-5/24)</f>
        <v>42417.467546296299</v>
      </c>
      <c r="L4021" s="11">
        <f>(((I4021/60)/60)/24)+DATE(1970,1,1)+(-5/24)</f>
        <v>42475.477777777771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48"/>
        <v>8.2857142857142851E-3</v>
      </c>
      <c r="R4021" s="6">
        <f t="shared" si="249"/>
        <v>7.25</v>
      </c>
      <c r="S4021" s="7" t="str">
        <f t="shared" si="250"/>
        <v>theater</v>
      </c>
      <c r="T4021" t="str">
        <f t="shared" si="251"/>
        <v>plays</v>
      </c>
      <c r="U4021">
        <f>YEAR(Table1[[#This Row],[Date Created Conversion]])</f>
        <v>2016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1">
        <f>(((J4022/60)/60)/24)+DATE(1970,1,1)+(-5/24)</f>
        <v>42056.982627314814</v>
      </c>
      <c r="L4022" s="11">
        <f>(((I4022/60)/60)/24)+DATE(1970,1,1)+(-5/24)</f>
        <v>42086.940960648142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48"/>
        <v>0.16666666666666666</v>
      </c>
      <c r="R4022" s="6">
        <f t="shared" si="249"/>
        <v>33.333333333333336</v>
      </c>
      <c r="S4022" s="7" t="str">
        <f t="shared" si="250"/>
        <v>theater</v>
      </c>
      <c r="T4022" t="str">
        <f t="shared" si="251"/>
        <v>plays</v>
      </c>
      <c r="U4022">
        <f>YEAR(Table1[[#This Row],[Date Created Conversion]])</f>
        <v>2015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1">
        <f>(((J4023/60)/60)/24)+DATE(1970,1,1)+(-5/24)</f>
        <v>41878.703217592592</v>
      </c>
      <c r="L4023" s="11">
        <f>(((I4023/60)/60)/24)+DATE(1970,1,1)+(-5/24)</f>
        <v>41938.703217592592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48"/>
        <v>8.3333333333333332E-3</v>
      </c>
      <c r="R4023" s="6">
        <f t="shared" si="249"/>
        <v>62.5</v>
      </c>
      <c r="S4023" s="7" t="str">
        <f t="shared" si="250"/>
        <v>theater</v>
      </c>
      <c r="T4023" t="str">
        <f t="shared" si="251"/>
        <v>plays</v>
      </c>
      <c r="U4023">
        <f>YEAR(Table1[[#This Row],[Date Created Conversion]])</f>
        <v>2014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1">
        <f>(((J4024/60)/60)/24)+DATE(1970,1,1)+(-5/24)</f>
        <v>41990.375775462955</v>
      </c>
      <c r="L4024" s="11">
        <f>(((I4024/60)/60)/24)+DATE(1970,1,1)+(-5/24)</f>
        <v>42035.912499999999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48"/>
        <v>0.69561111111111107</v>
      </c>
      <c r="R4024" s="6">
        <f t="shared" si="249"/>
        <v>63.558375634517766</v>
      </c>
      <c r="S4024" s="7" t="str">
        <f t="shared" si="250"/>
        <v>theater</v>
      </c>
      <c r="T4024" t="str">
        <f t="shared" si="251"/>
        <v>plays</v>
      </c>
      <c r="U4024">
        <f>YEAR(Table1[[#This Row],[Date Created Conversion]])</f>
        <v>2014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1">
        <f>(((J4025/60)/60)/24)+DATE(1970,1,1)+(-5/24)</f>
        <v>42408.791238425918</v>
      </c>
      <c r="L4025" s="11">
        <f>(((I4025/60)/60)/24)+DATE(1970,1,1)+(-5/24)</f>
        <v>42453.749571759261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48"/>
        <v>0</v>
      </c>
      <c r="R4025" s="6" t="e">
        <f t="shared" si="249"/>
        <v>#DIV/0!</v>
      </c>
      <c r="S4025" s="7" t="str">
        <f t="shared" si="250"/>
        <v>theater</v>
      </c>
      <c r="T4025" t="str">
        <f t="shared" si="251"/>
        <v>plays</v>
      </c>
      <c r="U4025">
        <f>YEAR(Table1[[#This Row],[Date Created Conversion]])</f>
        <v>2016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1">
        <f>(((J4026/60)/60)/24)+DATE(1970,1,1)+(-5/24)</f>
        <v>42217.461770833332</v>
      </c>
      <c r="L4026" s="11">
        <f>(((I4026/60)/60)/24)+DATE(1970,1,1)+(-5/24)</f>
        <v>42247.461770833332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48"/>
        <v>1.2500000000000001E-2</v>
      </c>
      <c r="R4026" s="6">
        <f t="shared" si="249"/>
        <v>10</v>
      </c>
      <c r="S4026" s="7" t="str">
        <f t="shared" si="250"/>
        <v>theater</v>
      </c>
      <c r="T4026" t="str">
        <f t="shared" si="251"/>
        <v>plays</v>
      </c>
      <c r="U4026">
        <f>YEAR(Table1[[#This Row],[Date Created Conversion]])</f>
        <v>2015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1">
        <f>(((J4027/60)/60)/24)+DATE(1970,1,1)+(-5/24)</f>
        <v>42151.029351851852</v>
      </c>
      <c r="L4027" s="11">
        <f>(((I4027/60)/60)/24)+DATE(1970,1,1)+(-5/24)</f>
        <v>42211.029351851852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48"/>
        <v>0.05</v>
      </c>
      <c r="R4027" s="6">
        <f t="shared" si="249"/>
        <v>62.5</v>
      </c>
      <c r="S4027" s="7" t="str">
        <f t="shared" si="250"/>
        <v>theater</v>
      </c>
      <c r="T4027" t="str">
        <f t="shared" si="251"/>
        <v>plays</v>
      </c>
      <c r="U4027">
        <f>YEAR(Table1[[#This Row],[Date Created Conversion]])</f>
        <v>2015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1">
        <f>(((J4028/60)/60)/24)+DATE(1970,1,1)+(-5/24)</f>
        <v>42282.447210648148</v>
      </c>
      <c r="L4028" s="11">
        <f>(((I4028/60)/60)/24)+DATE(1970,1,1)+(-5/24)</f>
        <v>42342.488877314812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48"/>
        <v>0</v>
      </c>
      <c r="R4028" s="6" t="e">
        <f t="shared" si="249"/>
        <v>#DIV/0!</v>
      </c>
      <c r="S4028" s="7" t="str">
        <f t="shared" si="250"/>
        <v>theater</v>
      </c>
      <c r="T4028" t="str">
        <f t="shared" si="251"/>
        <v>plays</v>
      </c>
      <c r="U4028">
        <f>YEAR(Table1[[#This Row],[Date Created Conversion]])</f>
        <v>2015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1">
        <f>(((J4029/60)/60)/24)+DATE(1970,1,1)+(-5/24)</f>
        <v>42768.762511574074</v>
      </c>
      <c r="L4029" s="11">
        <f>(((I4029/60)/60)/24)+DATE(1970,1,1)+(-5/24)</f>
        <v>42788.833333333336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48"/>
        <v>7.166666666666667E-2</v>
      </c>
      <c r="R4029" s="6">
        <f t="shared" si="249"/>
        <v>30.714285714285715</v>
      </c>
      <c r="S4029" s="7" t="str">
        <f t="shared" si="250"/>
        <v>theater</v>
      </c>
      <c r="T4029" t="str">
        <f t="shared" si="251"/>
        <v>plays</v>
      </c>
      <c r="U4029">
        <f>YEAR(Table1[[#This Row],[Date Created Conversion]])</f>
        <v>2017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1">
        <f>(((J4030/60)/60)/24)+DATE(1970,1,1)+(-5/24)</f>
        <v>41765.730324074073</v>
      </c>
      <c r="L4030" s="11">
        <f>(((I4030/60)/60)/24)+DATE(1970,1,1)+(-5/24)</f>
        <v>41795.730324074073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48"/>
        <v>0.28050000000000003</v>
      </c>
      <c r="R4030" s="6">
        <f t="shared" si="249"/>
        <v>51</v>
      </c>
      <c r="S4030" s="7" t="str">
        <f t="shared" si="250"/>
        <v>theater</v>
      </c>
      <c r="T4030" t="str">
        <f t="shared" si="251"/>
        <v>plays</v>
      </c>
      <c r="U4030">
        <f>YEAR(Table1[[#This Row],[Date Created Conversion]])</f>
        <v>2014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1">
        <f>(((J4031/60)/60)/24)+DATE(1970,1,1)+(-5/24)</f>
        <v>42321.816782407412</v>
      </c>
      <c r="L4031" s="11">
        <f>(((I4031/60)/60)/24)+DATE(1970,1,1)+(-5/24)</f>
        <v>42351.816782407412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48"/>
        <v>0</v>
      </c>
      <c r="R4031" s="6" t="e">
        <f t="shared" si="249"/>
        <v>#DIV/0!</v>
      </c>
      <c r="S4031" s="7" t="str">
        <f t="shared" si="250"/>
        <v>theater</v>
      </c>
      <c r="T4031" t="str">
        <f t="shared" si="251"/>
        <v>plays</v>
      </c>
      <c r="U4031">
        <f>YEAR(Table1[[#This Row],[Date Created Conversion]])</f>
        <v>2015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1">
        <f>(((J4032/60)/60)/24)+DATE(1970,1,1)+(-5/24)</f>
        <v>42374.446747685179</v>
      </c>
      <c r="L4032" s="11">
        <f>(((I4032/60)/60)/24)+DATE(1970,1,1)+(-5/24)</f>
        <v>42403.575694444437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48"/>
        <v>0.16</v>
      </c>
      <c r="R4032" s="6">
        <f t="shared" si="249"/>
        <v>66.666666666666671</v>
      </c>
      <c r="S4032" s="7" t="str">
        <f t="shared" si="250"/>
        <v>theater</v>
      </c>
      <c r="T4032" t="str">
        <f t="shared" si="251"/>
        <v>plays</v>
      </c>
      <c r="U4032">
        <f>YEAR(Table1[[#This Row],[Date Created Conversion]])</f>
        <v>2016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1">
        <f>(((J4033/60)/60)/24)+DATE(1970,1,1)+(-5/24)</f>
        <v>41941.376898148148</v>
      </c>
      <c r="L4033" s="11">
        <f>(((I4033/60)/60)/24)+DATE(1970,1,1)+(-5/24)</f>
        <v>41991.418564814812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48"/>
        <v>0</v>
      </c>
      <c r="R4033" s="6" t="e">
        <f t="shared" si="249"/>
        <v>#DIV/0!</v>
      </c>
      <c r="S4033" s="7" t="str">
        <f t="shared" si="250"/>
        <v>theater</v>
      </c>
      <c r="T4033" t="str">
        <f t="shared" si="251"/>
        <v>plays</v>
      </c>
      <c r="U4033">
        <f>YEAR(Table1[[#This Row],[Date Created Conversion]])</f>
        <v>2014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1">
        <f>(((J4034/60)/60)/24)+DATE(1970,1,1)+(-5/24)</f>
        <v>42293.60087962963</v>
      </c>
      <c r="L4034" s="11">
        <f>(((I4034/60)/60)/24)+DATE(1970,1,1)+(-5/24)</f>
        <v>42353.642546296294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248"/>
        <v>6.8287037037037035E-2</v>
      </c>
      <c r="R4034" s="6">
        <f t="shared" si="249"/>
        <v>59</v>
      </c>
      <c r="S4034" s="7" t="str">
        <f t="shared" si="250"/>
        <v>theater</v>
      </c>
      <c r="T4034" t="str">
        <f t="shared" si="251"/>
        <v>plays</v>
      </c>
      <c r="U4034">
        <f>YEAR(Table1[[#This Row],[Date Created Conversion]])</f>
        <v>2015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1">
        <f>(((J4035/60)/60)/24)+DATE(1970,1,1)+(-5/24)</f>
        <v>42614.06046296296</v>
      </c>
      <c r="L4035" s="11">
        <f>(((I4035/60)/60)/24)+DATE(1970,1,1)+(-5/24)</f>
        <v>42645.166666666664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252">E4035/D4035</f>
        <v>0.25698702928870293</v>
      </c>
      <c r="R4035" s="6">
        <f t="shared" ref="R4035:R4098" si="253">E4035/N4035</f>
        <v>65.340319148936175</v>
      </c>
      <c r="S4035" s="7" t="str">
        <f t="shared" ref="S4035:S4098" si="254">LEFT(P4035, SEARCH("/",P4035,1)-1)</f>
        <v>theater</v>
      </c>
      <c r="T4035" t="str">
        <f t="shared" ref="T4035:T4098" si="255">RIGHT(P4035,LEN(P4035)-SEARCH("/",P4035,1))</f>
        <v>plays</v>
      </c>
      <c r="U4035">
        <f>YEAR(Table1[[#This Row],[Date Created Conversion]])</f>
        <v>2016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1">
        <f>(((J4036/60)/60)/24)+DATE(1970,1,1)+(-5/24)</f>
        <v>42067.739004629628</v>
      </c>
      <c r="L4036" s="11">
        <f>(((I4036/60)/60)/24)+DATE(1970,1,1)+(-5/24)</f>
        <v>42097.697337962956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252"/>
        <v>1.4814814814814815E-2</v>
      </c>
      <c r="R4036" s="6">
        <f t="shared" si="253"/>
        <v>100</v>
      </c>
      <c r="S4036" s="7" t="str">
        <f t="shared" si="254"/>
        <v>theater</v>
      </c>
      <c r="T4036" t="str">
        <f t="shared" si="255"/>
        <v>plays</v>
      </c>
      <c r="U4036">
        <f>YEAR(Table1[[#This Row],[Date Created Conversion]])</f>
        <v>2015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1">
        <f>(((J4037/60)/60)/24)+DATE(1970,1,1)+(-5/24)</f>
        <v>41903.674618055549</v>
      </c>
      <c r="L4037" s="11">
        <f>(((I4037/60)/60)/24)+DATE(1970,1,1)+(-5/24)</f>
        <v>41933.674618055549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2"/>
        <v>0.36849999999999999</v>
      </c>
      <c r="R4037" s="6">
        <f t="shared" si="253"/>
        <v>147.4</v>
      </c>
      <c r="S4037" s="7" t="str">
        <f t="shared" si="254"/>
        <v>theater</v>
      </c>
      <c r="T4037" t="str">
        <f t="shared" si="255"/>
        <v>plays</v>
      </c>
      <c r="U4037">
        <f>YEAR(Table1[[#This Row],[Date Created Conversion]])</f>
        <v>2014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1">
        <f>(((J4038/60)/60)/24)+DATE(1970,1,1)+(-5/24)</f>
        <v>41804.728749999995</v>
      </c>
      <c r="L4038" s="11">
        <f>(((I4038/60)/60)/24)+DATE(1970,1,1)+(-5/24)</f>
        <v>41821.729166666664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2"/>
        <v>0.47049999999999997</v>
      </c>
      <c r="R4038" s="6">
        <f t="shared" si="253"/>
        <v>166.05882352941177</v>
      </c>
      <c r="S4038" s="7" t="str">
        <f t="shared" si="254"/>
        <v>theater</v>
      </c>
      <c r="T4038" t="str">
        <f t="shared" si="255"/>
        <v>plays</v>
      </c>
      <c r="U4038">
        <f>YEAR(Table1[[#This Row],[Date Created Conversion]])</f>
        <v>2014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1">
        <f>(((J4039/60)/60)/24)+DATE(1970,1,1)+(-5/24)</f>
        <v>42496.862442129634</v>
      </c>
      <c r="L4039" s="11">
        <f>(((I4039/60)/60)/24)+DATE(1970,1,1)+(-5/24)</f>
        <v>42514.392361111109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2"/>
        <v>0.11428571428571428</v>
      </c>
      <c r="R4039" s="6">
        <f t="shared" si="253"/>
        <v>40</v>
      </c>
      <c r="S4039" s="7" t="str">
        <f t="shared" si="254"/>
        <v>theater</v>
      </c>
      <c r="T4039" t="str">
        <f t="shared" si="255"/>
        <v>plays</v>
      </c>
      <c r="U4039">
        <f>YEAR(Table1[[#This Row],[Date Created Conversion]])</f>
        <v>2016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1">
        <f>(((J4040/60)/60)/24)+DATE(1970,1,1)+(-5/24)</f>
        <v>41869.59039351852</v>
      </c>
      <c r="L4040" s="11">
        <f>(((I4040/60)/60)/24)+DATE(1970,1,1)+(-5/24)</f>
        <v>41929.59039351852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2"/>
        <v>0.12039999999999999</v>
      </c>
      <c r="R4040" s="6">
        <f t="shared" si="253"/>
        <v>75.25</v>
      </c>
      <c r="S4040" s="7" t="str">
        <f t="shared" si="254"/>
        <v>theater</v>
      </c>
      <c r="T4040" t="str">
        <f t="shared" si="255"/>
        <v>plays</v>
      </c>
      <c r="U4040">
        <f>YEAR(Table1[[#This Row],[Date Created Conversion]])</f>
        <v>2014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1">
        <f>(((J4041/60)/60)/24)+DATE(1970,1,1)+(-5/24)</f>
        <v>42305.462581018517</v>
      </c>
      <c r="L4041" s="11">
        <f>(((I4041/60)/60)/24)+DATE(1970,1,1)+(-5/24)</f>
        <v>42339.040972222218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2"/>
        <v>0.6</v>
      </c>
      <c r="R4041" s="6">
        <f t="shared" si="253"/>
        <v>60</v>
      </c>
      <c r="S4041" s="7" t="str">
        <f t="shared" si="254"/>
        <v>theater</v>
      </c>
      <c r="T4041" t="str">
        <f t="shared" si="255"/>
        <v>plays</v>
      </c>
      <c r="U4041">
        <f>YEAR(Table1[[#This Row],[Date Created Conversion]])</f>
        <v>2015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1">
        <f>(((J4042/60)/60)/24)+DATE(1970,1,1)+(-5/24)</f>
        <v>42144.023194444446</v>
      </c>
      <c r="L4042" s="11">
        <f>(((I4042/60)/60)/24)+DATE(1970,1,1)+(-5/24)</f>
        <v>42202.916666666664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252"/>
        <v>0.3125</v>
      </c>
      <c r="R4042" s="6">
        <f t="shared" si="253"/>
        <v>1250</v>
      </c>
      <c r="S4042" s="7" t="str">
        <f t="shared" si="254"/>
        <v>theater</v>
      </c>
      <c r="T4042" t="str">
        <f t="shared" si="255"/>
        <v>plays</v>
      </c>
      <c r="U4042">
        <f>YEAR(Table1[[#This Row],[Date Created Conversion]])</f>
        <v>2015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1">
        <f>(((J4043/60)/60)/24)+DATE(1970,1,1)+(-5/24)</f>
        <v>42559.265671296293</v>
      </c>
      <c r="L4043" s="11">
        <f>(((I4043/60)/60)/24)+DATE(1970,1,1)+(-5/24)</f>
        <v>42619.265671296293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2"/>
        <v>4.1999999999999997E-3</v>
      </c>
      <c r="R4043" s="6">
        <f t="shared" si="253"/>
        <v>10.5</v>
      </c>
      <c r="S4043" s="7" t="str">
        <f t="shared" si="254"/>
        <v>theater</v>
      </c>
      <c r="T4043" t="str">
        <f t="shared" si="255"/>
        <v>plays</v>
      </c>
      <c r="U4043">
        <f>YEAR(Table1[[#This Row],[Date Created Conversion]])</f>
        <v>2016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1">
        <f>(((J4044/60)/60)/24)+DATE(1970,1,1)+(-5/24)</f>
        <v>41994.875740740739</v>
      </c>
      <c r="L4044" s="11">
        <f>(((I4044/60)/60)/24)+DATE(1970,1,1)+(-5/24)</f>
        <v>42024.594444444439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2"/>
        <v>2.0999999999999999E-3</v>
      </c>
      <c r="R4044" s="6">
        <f t="shared" si="253"/>
        <v>7</v>
      </c>
      <c r="S4044" s="7" t="str">
        <f t="shared" si="254"/>
        <v>theater</v>
      </c>
      <c r="T4044" t="str">
        <f t="shared" si="255"/>
        <v>plays</v>
      </c>
      <c r="U4044">
        <f>YEAR(Table1[[#This Row],[Date Created Conversion]])</f>
        <v>2014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1">
        <f>(((J4045/60)/60)/24)+DATE(1970,1,1)+(-5/24)</f>
        <v>41948.749131944445</v>
      </c>
      <c r="L4045" s="11">
        <f>(((I4045/60)/60)/24)+DATE(1970,1,1)+(-5/24)</f>
        <v>41963.749131944445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2"/>
        <v>0</v>
      </c>
      <c r="R4045" s="6" t="e">
        <f t="shared" si="253"/>
        <v>#DIV/0!</v>
      </c>
      <c r="S4045" s="7" t="str">
        <f t="shared" si="254"/>
        <v>theater</v>
      </c>
      <c r="T4045" t="str">
        <f t="shared" si="255"/>
        <v>plays</v>
      </c>
      <c r="U4045">
        <f>YEAR(Table1[[#This Row],[Date Created Conversion]])</f>
        <v>2014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1">
        <f>(((J4046/60)/60)/24)+DATE(1970,1,1)+(-5/24)</f>
        <v>42074.011365740742</v>
      </c>
      <c r="L4046" s="11">
        <f>(((I4046/60)/60)/24)+DATE(1970,1,1)+(-5/24)</f>
        <v>42103.999999999993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2"/>
        <v>0.375</v>
      </c>
      <c r="R4046" s="6">
        <f t="shared" si="253"/>
        <v>56.25</v>
      </c>
      <c r="S4046" s="7" t="str">
        <f t="shared" si="254"/>
        <v>theater</v>
      </c>
      <c r="T4046" t="str">
        <f t="shared" si="255"/>
        <v>plays</v>
      </c>
      <c r="U4046">
        <f>YEAR(Table1[[#This Row],[Date Created Conversion]])</f>
        <v>2015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1">
        <f>(((J4047/60)/60)/24)+DATE(1970,1,1)+(-5/24)</f>
        <v>41841.992928240739</v>
      </c>
      <c r="L4047" s="11">
        <f>(((I4047/60)/60)/24)+DATE(1970,1,1)+(-5/24)</f>
        <v>41871.992928240739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2"/>
        <v>2.0000000000000001E-4</v>
      </c>
      <c r="R4047" s="6">
        <f t="shared" si="253"/>
        <v>1</v>
      </c>
      <c r="S4047" s="7" t="str">
        <f t="shared" si="254"/>
        <v>theater</v>
      </c>
      <c r="T4047" t="str">
        <f t="shared" si="255"/>
        <v>plays</v>
      </c>
      <c r="U4047">
        <f>YEAR(Table1[[#This Row],[Date Created Conversion]])</f>
        <v>2014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1">
        <f>(((J4048/60)/60)/24)+DATE(1970,1,1)+(-5/24)</f>
        <v>41904.442245370366</v>
      </c>
      <c r="L4048" s="11">
        <f>(((I4048/60)/60)/24)+DATE(1970,1,1)+(-5/24)</f>
        <v>41934.442245370366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2"/>
        <v>8.2142857142857142E-2</v>
      </c>
      <c r="R4048" s="6">
        <f t="shared" si="253"/>
        <v>38.333333333333336</v>
      </c>
      <c r="S4048" s="7" t="str">
        <f t="shared" si="254"/>
        <v>theater</v>
      </c>
      <c r="T4048" t="str">
        <f t="shared" si="255"/>
        <v>plays</v>
      </c>
      <c r="U4048">
        <f>YEAR(Table1[[#This Row],[Date Created Conversion]])</f>
        <v>2014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1">
        <f>(((J4049/60)/60)/24)+DATE(1970,1,1)+(-5/24)</f>
        <v>41990.814155092587</v>
      </c>
      <c r="L4049" s="11">
        <f>(((I4049/60)/60)/24)+DATE(1970,1,1)+(-5/24)</f>
        <v>42014.833333333336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2"/>
        <v>2.1999999999999999E-2</v>
      </c>
      <c r="R4049" s="6">
        <f t="shared" si="253"/>
        <v>27.5</v>
      </c>
      <c r="S4049" s="7" t="str">
        <f t="shared" si="254"/>
        <v>theater</v>
      </c>
      <c r="T4049" t="str">
        <f t="shared" si="255"/>
        <v>plays</v>
      </c>
      <c r="U4049">
        <f>YEAR(Table1[[#This Row],[Date Created Conversion]])</f>
        <v>2014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1">
        <f>(((J4050/60)/60)/24)+DATE(1970,1,1)+(-5/24)</f>
        <v>42436.300775462958</v>
      </c>
      <c r="L4050" s="11">
        <f>(((I4050/60)/60)/24)+DATE(1970,1,1)+(-5/24)</f>
        <v>42471.259108796294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2"/>
        <v>0.17652941176470588</v>
      </c>
      <c r="R4050" s="6">
        <f t="shared" si="253"/>
        <v>32.978021978021978</v>
      </c>
      <c r="S4050" s="7" t="str">
        <f t="shared" si="254"/>
        <v>theater</v>
      </c>
      <c r="T4050" t="str">
        <f t="shared" si="255"/>
        <v>plays</v>
      </c>
      <c r="U4050">
        <f>YEAR(Table1[[#This Row],[Date Created Conversion]])</f>
        <v>2016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1">
        <f>(((J4051/60)/60)/24)+DATE(1970,1,1)+(-5/24)</f>
        <v>42169.750173611108</v>
      </c>
      <c r="L4051" s="11">
        <f>(((I4051/60)/60)/24)+DATE(1970,1,1)+(-5/24)</f>
        <v>42199.750173611108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2"/>
        <v>8.0000000000000004E-4</v>
      </c>
      <c r="R4051" s="6">
        <f t="shared" si="253"/>
        <v>16</v>
      </c>
      <c r="S4051" s="7" t="str">
        <f t="shared" si="254"/>
        <v>theater</v>
      </c>
      <c r="T4051" t="str">
        <f t="shared" si="255"/>
        <v>plays</v>
      </c>
      <c r="U4051">
        <f>YEAR(Table1[[#This Row],[Date Created Conversion]])</f>
        <v>2015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1">
        <f>(((J4052/60)/60)/24)+DATE(1970,1,1)+(-5/24)</f>
        <v>41905.428136574068</v>
      </c>
      <c r="L4052" s="11">
        <f>(((I4052/60)/60)/24)+DATE(1970,1,1)+(-5/24)</f>
        <v>41935.428136574068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2"/>
        <v>6.6666666666666664E-4</v>
      </c>
      <c r="R4052" s="6">
        <f t="shared" si="253"/>
        <v>1</v>
      </c>
      <c r="S4052" s="7" t="str">
        <f t="shared" si="254"/>
        <v>theater</v>
      </c>
      <c r="T4052" t="str">
        <f t="shared" si="255"/>
        <v>plays</v>
      </c>
      <c r="U4052">
        <f>YEAR(Table1[[#This Row],[Date Created Conversion]])</f>
        <v>2014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1">
        <f>(((J4053/60)/60)/24)+DATE(1970,1,1)+(-5/24)</f>
        <v>41761.601817129631</v>
      </c>
      <c r="L4053" s="11">
        <f>(((I4053/60)/60)/24)+DATE(1970,1,1)+(-5/24)</f>
        <v>41768.078472222223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2"/>
        <v>0</v>
      </c>
      <c r="R4053" s="6" t="e">
        <f t="shared" si="253"/>
        <v>#DIV/0!</v>
      </c>
      <c r="S4053" s="7" t="str">
        <f t="shared" si="254"/>
        <v>theater</v>
      </c>
      <c r="T4053" t="str">
        <f t="shared" si="255"/>
        <v>plays</v>
      </c>
      <c r="U4053">
        <f>YEAR(Table1[[#This Row],[Date Created Conversion]])</f>
        <v>2014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1">
        <f>(((J4054/60)/60)/24)+DATE(1970,1,1)+(-5/24)</f>
        <v>41865.670324074068</v>
      </c>
      <c r="L4054" s="11">
        <f>(((I4054/60)/60)/24)+DATE(1970,1,1)+(-5/24)</f>
        <v>41925.670324074068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2"/>
        <v>0.37533333333333335</v>
      </c>
      <c r="R4054" s="6">
        <f t="shared" si="253"/>
        <v>86.615384615384613</v>
      </c>
      <c r="S4054" s="7" t="str">
        <f t="shared" si="254"/>
        <v>theater</v>
      </c>
      <c r="T4054" t="str">
        <f t="shared" si="255"/>
        <v>plays</v>
      </c>
      <c r="U4054">
        <f>YEAR(Table1[[#This Row],[Date Created Conversion]])</f>
        <v>2014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1">
        <f>(((J4055/60)/60)/24)+DATE(1970,1,1)+(-5/24)</f>
        <v>41928.481805555552</v>
      </c>
      <c r="L4055" s="11">
        <f>(((I4055/60)/60)/24)+DATE(1970,1,1)+(-5/24)</f>
        <v>41958.624999999993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2"/>
        <v>0.22</v>
      </c>
      <c r="R4055" s="6">
        <f t="shared" si="253"/>
        <v>55</v>
      </c>
      <c r="S4055" s="7" t="str">
        <f t="shared" si="254"/>
        <v>theater</v>
      </c>
      <c r="T4055" t="str">
        <f t="shared" si="255"/>
        <v>plays</v>
      </c>
      <c r="U4055">
        <f>YEAR(Table1[[#This Row],[Date Created Conversion]])</f>
        <v>2014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1">
        <f>(((J4056/60)/60)/24)+DATE(1970,1,1)+(-5/24)</f>
        <v>42613.632928240739</v>
      </c>
      <c r="L4056" s="11">
        <f>(((I4056/60)/60)/24)+DATE(1970,1,1)+(-5/24)</f>
        <v>42643.958333333336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2"/>
        <v>0</v>
      </c>
      <c r="R4056" s="6" t="e">
        <f t="shared" si="253"/>
        <v>#DIV/0!</v>
      </c>
      <c r="S4056" s="7" t="str">
        <f t="shared" si="254"/>
        <v>theater</v>
      </c>
      <c r="T4056" t="str">
        <f t="shared" si="255"/>
        <v>plays</v>
      </c>
      <c r="U4056">
        <f>YEAR(Table1[[#This Row],[Date Created Conversion]])</f>
        <v>2016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1">
        <f>(((J4057/60)/60)/24)+DATE(1970,1,1)+(-5/24)</f>
        <v>41779.44017361111</v>
      </c>
      <c r="L4057" s="11">
        <f>(((I4057/60)/60)/24)+DATE(1970,1,1)+(-5/24)</f>
        <v>41809.44017361111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2"/>
        <v>0.1762</v>
      </c>
      <c r="R4057" s="6">
        <f t="shared" si="253"/>
        <v>41.952380952380949</v>
      </c>
      <c r="S4057" s="7" t="str">
        <f t="shared" si="254"/>
        <v>theater</v>
      </c>
      <c r="T4057" t="str">
        <f t="shared" si="255"/>
        <v>plays</v>
      </c>
      <c r="U4057">
        <f>YEAR(Table1[[#This Row],[Date Created Conversion]])</f>
        <v>2014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1">
        <f>(((J4058/60)/60)/24)+DATE(1970,1,1)+(-5/24)</f>
        <v>42534.724988425929</v>
      </c>
      <c r="L4058" s="11">
        <f>(((I4058/60)/60)/24)+DATE(1970,1,1)+(-5/24)</f>
        <v>42554.624305555553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2"/>
        <v>0.53</v>
      </c>
      <c r="R4058" s="6">
        <f t="shared" si="253"/>
        <v>88.333333333333329</v>
      </c>
      <c r="S4058" s="7" t="str">
        <f t="shared" si="254"/>
        <v>theater</v>
      </c>
      <c r="T4058" t="str">
        <f t="shared" si="255"/>
        <v>plays</v>
      </c>
      <c r="U4058">
        <f>YEAR(Table1[[#This Row],[Date Created Conversion]])</f>
        <v>2016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1">
        <f>(((J4059/60)/60)/24)+DATE(1970,1,1)+(-5/24)</f>
        <v>42310.760185185187</v>
      </c>
      <c r="L4059" s="11">
        <f>(((I4059/60)/60)/24)+DATE(1970,1,1)+(-5/24)</f>
        <v>42333.749999999993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2"/>
        <v>0.22142857142857142</v>
      </c>
      <c r="R4059" s="6">
        <f t="shared" si="253"/>
        <v>129.16666666666666</v>
      </c>
      <c r="S4059" s="7" t="str">
        <f t="shared" si="254"/>
        <v>theater</v>
      </c>
      <c r="T4059" t="str">
        <f t="shared" si="255"/>
        <v>plays</v>
      </c>
      <c r="U4059">
        <f>YEAR(Table1[[#This Row],[Date Created Conversion]])</f>
        <v>2015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1">
        <f>(((J4060/60)/60)/24)+DATE(1970,1,1)+(-5/24)</f>
        <v>42445.852361111109</v>
      </c>
      <c r="L4060" s="11">
        <f>(((I4060/60)/60)/24)+DATE(1970,1,1)+(-5/24)</f>
        <v>42460.957638888889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2"/>
        <v>2.5333333333333333E-2</v>
      </c>
      <c r="R4060" s="6">
        <f t="shared" si="253"/>
        <v>23.75</v>
      </c>
      <c r="S4060" s="7" t="str">
        <f t="shared" si="254"/>
        <v>theater</v>
      </c>
      <c r="T4060" t="str">
        <f t="shared" si="255"/>
        <v>plays</v>
      </c>
      <c r="U4060">
        <f>YEAR(Table1[[#This Row],[Date Created Conversion]])</f>
        <v>2016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1">
        <f>(((J4061/60)/60)/24)+DATE(1970,1,1)+(-5/24)</f>
        <v>41866.432314814811</v>
      </c>
      <c r="L4061" s="11">
        <f>(((I4061/60)/60)/24)+DATE(1970,1,1)+(-5/24)</f>
        <v>41897.916666666664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2"/>
        <v>2.5000000000000001E-2</v>
      </c>
      <c r="R4061" s="6">
        <f t="shared" si="253"/>
        <v>35.714285714285715</v>
      </c>
      <c r="S4061" s="7" t="str">
        <f t="shared" si="254"/>
        <v>theater</v>
      </c>
      <c r="T4061" t="str">
        <f t="shared" si="255"/>
        <v>plays</v>
      </c>
      <c r="U4061">
        <f>YEAR(Table1[[#This Row],[Date Created Conversion]])</f>
        <v>2014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1">
        <f>(((J4062/60)/60)/24)+DATE(1970,1,1)+(-5/24)</f>
        <v>41779.486759259256</v>
      </c>
      <c r="L4062" s="11">
        <f>(((I4062/60)/60)/24)+DATE(1970,1,1)+(-5/24)</f>
        <v>41813.458333333328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2"/>
        <v>2.8500000000000001E-2</v>
      </c>
      <c r="R4062" s="6">
        <f t="shared" si="253"/>
        <v>57</v>
      </c>
      <c r="S4062" s="7" t="str">
        <f t="shared" si="254"/>
        <v>theater</v>
      </c>
      <c r="T4062" t="str">
        <f t="shared" si="255"/>
        <v>plays</v>
      </c>
      <c r="U4062">
        <f>YEAR(Table1[[#This Row],[Date Created Conversion]])</f>
        <v>2014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1">
        <f>(((J4063/60)/60)/24)+DATE(1970,1,1)+(-5/24)</f>
        <v>42420.933136574073</v>
      </c>
      <c r="L4063" s="11">
        <f>(((I4063/60)/60)/24)+DATE(1970,1,1)+(-5/24)</f>
        <v>42480.891469907401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2"/>
        <v>0</v>
      </c>
      <c r="R4063" s="6" t="e">
        <f t="shared" si="253"/>
        <v>#DIV/0!</v>
      </c>
      <c r="S4063" s="7" t="str">
        <f t="shared" si="254"/>
        <v>theater</v>
      </c>
      <c r="T4063" t="str">
        <f t="shared" si="255"/>
        <v>plays</v>
      </c>
      <c r="U4063">
        <f>YEAR(Table1[[#This Row],[Date Created Conversion]])</f>
        <v>2016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1">
        <f>(((J4064/60)/60)/24)+DATE(1970,1,1)+(-5/24)</f>
        <v>42523.530879629623</v>
      </c>
      <c r="L4064" s="11">
        <f>(((I4064/60)/60)/24)+DATE(1970,1,1)+(-5/24)</f>
        <v>42553.530879629623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2"/>
        <v>2.4500000000000001E-2</v>
      </c>
      <c r="R4064" s="6">
        <f t="shared" si="253"/>
        <v>163.33333333333334</v>
      </c>
      <c r="S4064" s="7" t="str">
        <f t="shared" si="254"/>
        <v>theater</v>
      </c>
      <c r="T4064" t="str">
        <f t="shared" si="255"/>
        <v>plays</v>
      </c>
      <c r="U4064">
        <f>YEAR(Table1[[#This Row],[Date Created Conversion]])</f>
        <v>2016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1">
        <f>(((J4065/60)/60)/24)+DATE(1970,1,1)+(-5/24)</f>
        <v>41787.473194444443</v>
      </c>
      <c r="L4065" s="11">
        <f>(((I4065/60)/60)/24)+DATE(1970,1,1)+(-5/24)</f>
        <v>41817.473194444443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2"/>
        <v>1.4210526315789474E-2</v>
      </c>
      <c r="R4065" s="6">
        <f t="shared" si="253"/>
        <v>15</v>
      </c>
      <c r="S4065" s="7" t="str">
        <f t="shared" si="254"/>
        <v>theater</v>
      </c>
      <c r="T4065" t="str">
        <f t="shared" si="255"/>
        <v>plays</v>
      </c>
      <c r="U4065">
        <f>YEAR(Table1[[#This Row],[Date Created Conversion]])</f>
        <v>2014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1">
        <f>(((J4066/60)/60)/24)+DATE(1970,1,1)+(-5/24)</f>
        <v>42093.379930555551</v>
      </c>
      <c r="L4066" s="11">
        <f>(((I4066/60)/60)/24)+DATE(1970,1,1)+(-5/24)</f>
        <v>42123.379930555551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2"/>
        <v>0.1925</v>
      </c>
      <c r="R4066" s="6">
        <f t="shared" si="253"/>
        <v>64.166666666666671</v>
      </c>
      <c r="S4066" s="7" t="str">
        <f t="shared" si="254"/>
        <v>theater</v>
      </c>
      <c r="T4066" t="str">
        <f t="shared" si="255"/>
        <v>plays</v>
      </c>
      <c r="U4066">
        <f>YEAR(Table1[[#This Row],[Date Created Conversion]])</f>
        <v>2015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1">
        <f>(((J4067/60)/60)/24)+DATE(1970,1,1)+(-5/24)</f>
        <v>41833.74318287037</v>
      </c>
      <c r="L4067" s="11">
        <f>(((I4067/60)/60)/24)+DATE(1970,1,1)+(-5/24)</f>
        <v>41863.74318287037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2"/>
        <v>6.7499999999999999E-3</v>
      </c>
      <c r="R4067" s="6">
        <f t="shared" si="253"/>
        <v>6.75</v>
      </c>
      <c r="S4067" s="7" t="str">
        <f t="shared" si="254"/>
        <v>theater</v>
      </c>
      <c r="T4067" t="str">
        <f t="shared" si="255"/>
        <v>plays</v>
      </c>
      <c r="U4067">
        <f>YEAR(Table1[[#This Row],[Date Created Conversion]])</f>
        <v>2014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1">
        <f>(((J4068/60)/60)/24)+DATE(1970,1,1)+(-5/24)</f>
        <v>42478.830879629626</v>
      </c>
      <c r="L4068" s="11">
        <f>(((I4068/60)/60)/24)+DATE(1970,1,1)+(-5/24)</f>
        <v>42508.830879629626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2"/>
        <v>1.6666666666666668E-3</v>
      </c>
      <c r="R4068" s="6">
        <f t="shared" si="253"/>
        <v>25</v>
      </c>
      <c r="S4068" s="7" t="str">
        <f t="shared" si="254"/>
        <v>theater</v>
      </c>
      <c r="T4068" t="str">
        <f t="shared" si="255"/>
        <v>plays</v>
      </c>
      <c r="U4068">
        <f>YEAR(Table1[[#This Row],[Date Created Conversion]])</f>
        <v>2016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1">
        <f>(((J4069/60)/60)/24)+DATE(1970,1,1)+(-5/24)</f>
        <v>42234.909143518518</v>
      </c>
      <c r="L4069" s="11">
        <f>(((I4069/60)/60)/24)+DATE(1970,1,1)+(-5/24)</f>
        <v>42274.909143518518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2"/>
        <v>0.60899999999999999</v>
      </c>
      <c r="R4069" s="6">
        <f t="shared" si="253"/>
        <v>179.11764705882354</v>
      </c>
      <c r="S4069" s="7" t="str">
        <f t="shared" si="254"/>
        <v>theater</v>
      </c>
      <c r="T4069" t="str">
        <f t="shared" si="255"/>
        <v>plays</v>
      </c>
      <c r="U4069">
        <f>YEAR(Table1[[#This Row],[Date Created Conversion]])</f>
        <v>2015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1">
        <f>(((J4070/60)/60)/24)+DATE(1970,1,1)+(-5/24)</f>
        <v>42718.755266203698</v>
      </c>
      <c r="L4070" s="11">
        <f>(((I4070/60)/60)/24)+DATE(1970,1,1)+(-5/24)</f>
        <v>42748.753472222219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2"/>
        <v>0.01</v>
      </c>
      <c r="R4070" s="6">
        <f t="shared" si="253"/>
        <v>34.950000000000003</v>
      </c>
      <c r="S4070" s="7" t="str">
        <f t="shared" si="254"/>
        <v>theater</v>
      </c>
      <c r="T4070" t="str">
        <f t="shared" si="255"/>
        <v>plays</v>
      </c>
      <c r="U4070">
        <f>YEAR(Table1[[#This Row],[Date Created Conversion]])</f>
        <v>2016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1">
        <f>(((J4071/60)/60)/24)+DATE(1970,1,1)+(-5/24)</f>
        <v>42022.453194444439</v>
      </c>
      <c r="L4071" s="11">
        <f>(((I4071/60)/60)/24)+DATE(1970,1,1)+(-5/24)</f>
        <v>42063.291666666664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2"/>
        <v>0.34399999999999997</v>
      </c>
      <c r="R4071" s="6">
        <f t="shared" si="253"/>
        <v>33.07692307692308</v>
      </c>
      <c r="S4071" s="7" t="str">
        <f t="shared" si="254"/>
        <v>theater</v>
      </c>
      <c r="T4071" t="str">
        <f t="shared" si="255"/>
        <v>plays</v>
      </c>
      <c r="U4071">
        <f>YEAR(Table1[[#This Row],[Date Created Conversion]])</f>
        <v>2015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1">
        <f>(((J4072/60)/60)/24)+DATE(1970,1,1)+(-5/24)</f>
        <v>42031.458564814813</v>
      </c>
      <c r="L4072" s="11">
        <f>(((I4072/60)/60)/24)+DATE(1970,1,1)+(-5/24)</f>
        <v>42063.916666666664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2"/>
        <v>0.16500000000000001</v>
      </c>
      <c r="R4072" s="6">
        <f t="shared" si="253"/>
        <v>27.5</v>
      </c>
      <c r="S4072" s="7" t="str">
        <f t="shared" si="254"/>
        <v>theater</v>
      </c>
      <c r="T4072" t="str">
        <f t="shared" si="255"/>
        <v>plays</v>
      </c>
      <c r="U4072">
        <f>YEAR(Table1[[#This Row],[Date Created Conversion]])</f>
        <v>2015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1">
        <f>(((J4073/60)/60)/24)+DATE(1970,1,1)+(-5/24)</f>
        <v>42700.59642361111</v>
      </c>
      <c r="L4073" s="11">
        <f>(((I4073/60)/60)/24)+DATE(1970,1,1)+(-5/24)</f>
        <v>42730.59642361111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2"/>
        <v>0</v>
      </c>
      <c r="R4073" s="6" t="e">
        <f t="shared" si="253"/>
        <v>#DIV/0!</v>
      </c>
      <c r="S4073" s="7" t="str">
        <f t="shared" si="254"/>
        <v>theater</v>
      </c>
      <c r="T4073" t="str">
        <f t="shared" si="255"/>
        <v>plays</v>
      </c>
      <c r="U4073">
        <f>YEAR(Table1[[#This Row],[Date Created Conversion]])</f>
        <v>2016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1">
        <f>(((J4074/60)/60)/24)+DATE(1970,1,1)+(-5/24)</f>
        <v>41812.566099537034</v>
      </c>
      <c r="L4074" s="11">
        <f>(((I4074/60)/60)/24)+DATE(1970,1,1)+(-5/24)</f>
        <v>41872.566099537034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2"/>
        <v>4.0000000000000001E-3</v>
      </c>
      <c r="R4074" s="6">
        <f t="shared" si="253"/>
        <v>2</v>
      </c>
      <c r="S4074" s="7" t="str">
        <f t="shared" si="254"/>
        <v>theater</v>
      </c>
      <c r="T4074" t="str">
        <f t="shared" si="255"/>
        <v>plays</v>
      </c>
      <c r="U4074">
        <f>YEAR(Table1[[#This Row],[Date Created Conversion]])</f>
        <v>2014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1">
        <f>(((J4075/60)/60)/24)+DATE(1970,1,1)+(-5/24)</f>
        <v>42078.136875000004</v>
      </c>
      <c r="L4075" s="11">
        <f>(((I4075/60)/60)/24)+DATE(1970,1,1)+(-5/24)</f>
        <v>42132.958333333336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2"/>
        <v>1.0571428571428572E-2</v>
      </c>
      <c r="R4075" s="6">
        <f t="shared" si="253"/>
        <v>18.5</v>
      </c>
      <c r="S4075" s="7" t="str">
        <f t="shared" si="254"/>
        <v>theater</v>
      </c>
      <c r="T4075" t="str">
        <f t="shared" si="255"/>
        <v>plays</v>
      </c>
      <c r="U4075">
        <f>YEAR(Table1[[#This Row],[Date Created Conversion]])</f>
        <v>2015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1">
        <f>(((J4076/60)/60)/24)+DATE(1970,1,1)+(-5/24)</f>
        <v>42283.344618055555</v>
      </c>
      <c r="L4076" s="11">
        <f>(((I4076/60)/60)/24)+DATE(1970,1,1)+(-5/24)</f>
        <v>42313.386284722219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2"/>
        <v>0.26727272727272727</v>
      </c>
      <c r="R4076" s="6">
        <f t="shared" si="253"/>
        <v>35</v>
      </c>
      <c r="S4076" s="7" t="str">
        <f t="shared" si="254"/>
        <v>theater</v>
      </c>
      <c r="T4076" t="str">
        <f t="shared" si="255"/>
        <v>plays</v>
      </c>
      <c r="U4076">
        <f>YEAR(Table1[[#This Row],[Date Created Conversion]])</f>
        <v>2015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1">
        <f>(((J4077/60)/60)/24)+DATE(1970,1,1)+(-5/24)</f>
        <v>41778.837604166663</v>
      </c>
      <c r="L4077" s="11">
        <f>(((I4077/60)/60)/24)+DATE(1970,1,1)+(-5/24)</f>
        <v>41820.519444444442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2"/>
        <v>0.28799999999999998</v>
      </c>
      <c r="R4077" s="6">
        <f t="shared" si="253"/>
        <v>44.307692307692307</v>
      </c>
      <c r="S4077" s="7" t="str">
        <f t="shared" si="254"/>
        <v>theater</v>
      </c>
      <c r="T4077" t="str">
        <f t="shared" si="255"/>
        <v>plays</v>
      </c>
      <c r="U4077">
        <f>YEAR(Table1[[#This Row],[Date Created Conversion]])</f>
        <v>2014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1">
        <f>(((J4078/60)/60)/24)+DATE(1970,1,1)+(-5/24)</f>
        <v>41905.587372685186</v>
      </c>
      <c r="L4078" s="11">
        <f>(((I4078/60)/60)/24)+DATE(1970,1,1)+(-5/24)</f>
        <v>41933.618749999994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2"/>
        <v>0</v>
      </c>
      <c r="R4078" s="6" t="e">
        <f t="shared" si="253"/>
        <v>#DIV/0!</v>
      </c>
      <c r="S4078" s="7" t="str">
        <f t="shared" si="254"/>
        <v>theater</v>
      </c>
      <c r="T4078" t="str">
        <f t="shared" si="255"/>
        <v>plays</v>
      </c>
      <c r="U4078">
        <f>YEAR(Table1[[#This Row],[Date Created Conversion]])</f>
        <v>2014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1">
        <f>(((J4079/60)/60)/24)+DATE(1970,1,1)+(-5/24)</f>
        <v>42695.502245370364</v>
      </c>
      <c r="L4079" s="11">
        <f>(((I4079/60)/60)/24)+DATE(1970,1,1)+(-5/24)</f>
        <v>42725.502245370364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2"/>
        <v>8.8999999999999996E-2</v>
      </c>
      <c r="R4079" s="6">
        <f t="shared" si="253"/>
        <v>222.5</v>
      </c>
      <c r="S4079" s="7" t="str">
        <f t="shared" si="254"/>
        <v>theater</v>
      </c>
      <c r="T4079" t="str">
        <f t="shared" si="255"/>
        <v>plays</v>
      </c>
      <c r="U4079">
        <f>YEAR(Table1[[#This Row],[Date Created Conversion]])</f>
        <v>2016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1">
        <f>(((J4080/60)/60)/24)+DATE(1970,1,1)+(-5/24)</f>
        <v>42732.579189814809</v>
      </c>
      <c r="L4080" s="11">
        <f>(((I4080/60)/60)/24)+DATE(1970,1,1)+(-5/24)</f>
        <v>42762.579189814809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2"/>
        <v>0</v>
      </c>
      <c r="R4080" s="6" t="e">
        <f t="shared" si="253"/>
        <v>#DIV/0!</v>
      </c>
      <c r="S4080" s="7" t="str">
        <f t="shared" si="254"/>
        <v>theater</v>
      </c>
      <c r="T4080" t="str">
        <f t="shared" si="255"/>
        <v>plays</v>
      </c>
      <c r="U4080">
        <f>YEAR(Table1[[#This Row],[Date Created Conversion]])</f>
        <v>2016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1">
        <f>(((J4081/60)/60)/24)+DATE(1970,1,1)+(-5/24)</f>
        <v>42510.730567129627</v>
      </c>
      <c r="L4081" s="11">
        <f>(((I4081/60)/60)/24)+DATE(1970,1,1)+(-5/24)</f>
        <v>42540.730567129627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2"/>
        <v>1.6666666666666668E-3</v>
      </c>
      <c r="R4081" s="6">
        <f t="shared" si="253"/>
        <v>5</v>
      </c>
      <c r="S4081" s="7" t="str">
        <f t="shared" si="254"/>
        <v>theater</v>
      </c>
      <c r="T4081" t="str">
        <f t="shared" si="255"/>
        <v>plays</v>
      </c>
      <c r="U4081">
        <f>YEAR(Table1[[#This Row],[Date Created Conversion]])</f>
        <v>2016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1">
        <f>(((J4082/60)/60)/24)+DATE(1970,1,1)+(-5/24)</f>
        <v>42511.489768518521</v>
      </c>
      <c r="L4082" s="11">
        <f>(((I4082/60)/60)/24)+DATE(1970,1,1)+(-5/24)</f>
        <v>42535.57916666667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2"/>
        <v>0</v>
      </c>
      <c r="R4082" s="6" t="e">
        <f t="shared" si="253"/>
        <v>#DIV/0!</v>
      </c>
      <c r="S4082" s="7" t="str">
        <f t="shared" si="254"/>
        <v>theater</v>
      </c>
      <c r="T4082" t="str">
        <f t="shared" si="255"/>
        <v>plays</v>
      </c>
      <c r="U4082">
        <f>YEAR(Table1[[#This Row],[Date Created Conversion]])</f>
        <v>2016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1">
        <f>(((J4083/60)/60)/24)+DATE(1970,1,1)+(-5/24)</f>
        <v>42041.372974537029</v>
      </c>
      <c r="L4083" s="11">
        <f>(((I4083/60)/60)/24)+DATE(1970,1,1)+(-5/24)</f>
        <v>42071.331307870372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2"/>
        <v>0.15737410071942445</v>
      </c>
      <c r="R4083" s="6">
        <f t="shared" si="253"/>
        <v>29.166666666666668</v>
      </c>
      <c r="S4083" s="7" t="str">
        <f t="shared" si="254"/>
        <v>theater</v>
      </c>
      <c r="T4083" t="str">
        <f t="shared" si="255"/>
        <v>plays</v>
      </c>
      <c r="U4083">
        <f>YEAR(Table1[[#This Row],[Date Created Conversion]])</f>
        <v>2015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1">
        <f>(((J4084/60)/60)/24)+DATE(1970,1,1)+(-5/24)</f>
        <v>42306.980937499997</v>
      </c>
      <c r="L4084" s="11">
        <f>(((I4084/60)/60)/24)+DATE(1970,1,1)+(-5/24)</f>
        <v>42322.749999999993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2"/>
        <v>0.02</v>
      </c>
      <c r="R4084" s="6">
        <f t="shared" si="253"/>
        <v>1.5</v>
      </c>
      <c r="S4084" s="7" t="str">
        <f t="shared" si="254"/>
        <v>theater</v>
      </c>
      <c r="T4084" t="str">
        <f t="shared" si="255"/>
        <v>plays</v>
      </c>
      <c r="U4084">
        <f>YEAR(Table1[[#This Row],[Date Created Conversion]])</f>
        <v>2015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1">
        <f>(((J4085/60)/60)/24)+DATE(1970,1,1)+(-5/24)</f>
        <v>42353.553425925922</v>
      </c>
      <c r="L4085" s="11">
        <f>(((I4085/60)/60)/24)+DATE(1970,1,1)+(-5/24)</f>
        <v>42383.553425925922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2"/>
        <v>0.21685714285714286</v>
      </c>
      <c r="R4085" s="6">
        <f t="shared" si="253"/>
        <v>126.5</v>
      </c>
      <c r="S4085" s="7" t="str">
        <f t="shared" si="254"/>
        <v>theater</v>
      </c>
      <c r="T4085" t="str">
        <f t="shared" si="255"/>
        <v>plays</v>
      </c>
      <c r="U4085">
        <f>YEAR(Table1[[#This Row],[Date Created Conversion]])</f>
        <v>2015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1">
        <f>(((J4086/60)/60)/24)+DATE(1970,1,1)+(-5/24)</f>
        <v>42622.228078703702</v>
      </c>
      <c r="L4086" s="11">
        <f>(((I4086/60)/60)/24)+DATE(1970,1,1)+(-5/24)</f>
        <v>42652.228078703702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2"/>
        <v>3.3333333333333335E-3</v>
      </c>
      <c r="R4086" s="6">
        <f t="shared" si="253"/>
        <v>10</v>
      </c>
      <c r="S4086" s="7" t="str">
        <f t="shared" si="254"/>
        <v>theater</v>
      </c>
      <c r="T4086" t="str">
        <f t="shared" si="255"/>
        <v>plays</v>
      </c>
      <c r="U4086">
        <f>YEAR(Table1[[#This Row],[Date Created Conversion]])</f>
        <v>2016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1">
        <f>(((J4087/60)/60)/24)+DATE(1970,1,1)+(-5/24)</f>
        <v>42058.395543981482</v>
      </c>
      <c r="L4087" s="11">
        <f>(((I4087/60)/60)/24)+DATE(1970,1,1)+(-5/24)</f>
        <v>42086.957638888889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2"/>
        <v>2.8571428571428571E-3</v>
      </c>
      <c r="R4087" s="6">
        <f t="shared" si="253"/>
        <v>10</v>
      </c>
      <c r="S4087" s="7" t="str">
        <f t="shared" si="254"/>
        <v>theater</v>
      </c>
      <c r="T4087" t="str">
        <f t="shared" si="255"/>
        <v>plays</v>
      </c>
      <c r="U4087">
        <f>YEAR(Table1[[#This Row],[Date Created Conversion]])</f>
        <v>2015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1">
        <f>(((J4088/60)/60)/24)+DATE(1970,1,1)+(-5/24)</f>
        <v>42304.732627314814</v>
      </c>
      <c r="L4088" s="11">
        <f>(((I4088/60)/60)/24)+DATE(1970,1,1)+(-5/24)</f>
        <v>42328.958333333336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2"/>
        <v>4.7E-2</v>
      </c>
      <c r="R4088" s="6">
        <f t="shared" si="253"/>
        <v>9.4</v>
      </c>
      <c r="S4088" s="7" t="str">
        <f t="shared" si="254"/>
        <v>theater</v>
      </c>
      <c r="T4088" t="str">
        <f t="shared" si="255"/>
        <v>plays</v>
      </c>
      <c r="U4088">
        <f>YEAR(Table1[[#This Row],[Date Created Conversion]])</f>
        <v>2015</v>
      </c>
    </row>
    <row r="4089" spans="1:21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1">
        <f>(((J4089/60)/60)/24)+DATE(1970,1,1)+(-5/24)</f>
        <v>42538.53456018518</v>
      </c>
      <c r="L4089" s="11">
        <f>(((I4089/60)/60)/24)+DATE(1970,1,1)+(-5/24)</f>
        <v>42568.53456018518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2"/>
        <v>0</v>
      </c>
      <c r="R4089" s="6" t="e">
        <f t="shared" si="253"/>
        <v>#DIV/0!</v>
      </c>
      <c r="S4089" s="7" t="str">
        <f t="shared" si="254"/>
        <v>theater</v>
      </c>
      <c r="T4089" t="str">
        <f t="shared" si="255"/>
        <v>plays</v>
      </c>
      <c r="U4089">
        <f>YEAR(Table1[[#This Row],[Date Created Conversion]])</f>
        <v>2016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1">
        <f>(((J4090/60)/60)/24)+DATE(1970,1,1)+(-5/24)</f>
        <v>41990.40421296296</v>
      </c>
      <c r="L4090" s="11">
        <f>(((I4090/60)/60)/24)+DATE(1970,1,1)+(-5/24)</f>
        <v>42020.226388888892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2"/>
        <v>0.108</v>
      </c>
      <c r="R4090" s="6">
        <f t="shared" si="253"/>
        <v>72</v>
      </c>
      <c r="S4090" s="7" t="str">
        <f t="shared" si="254"/>
        <v>theater</v>
      </c>
      <c r="T4090" t="str">
        <f t="shared" si="255"/>
        <v>plays</v>
      </c>
      <c r="U4090">
        <f>YEAR(Table1[[#This Row],[Date Created Conversion]])</f>
        <v>2014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1">
        <f>(((J4091/60)/60)/24)+DATE(1970,1,1)+(-5/24)</f>
        <v>42122.524166666662</v>
      </c>
      <c r="L4091" s="11">
        <f>(((I4091/60)/60)/24)+DATE(1970,1,1)+(-5/24)</f>
        <v>42155.524305555555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2"/>
        <v>4.8000000000000001E-2</v>
      </c>
      <c r="R4091" s="6">
        <f t="shared" si="253"/>
        <v>30</v>
      </c>
      <c r="S4091" s="7" t="str">
        <f t="shared" si="254"/>
        <v>theater</v>
      </c>
      <c r="T4091" t="str">
        <f t="shared" si="255"/>
        <v>plays</v>
      </c>
      <c r="U4091">
        <f>YEAR(Table1[[#This Row],[Date Created Conversion]])</f>
        <v>2015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1">
        <f>(((J4092/60)/60)/24)+DATE(1970,1,1)+(-5/24)</f>
        <v>42209.464548611104</v>
      </c>
      <c r="L4092" s="11">
        <f>(((I4092/60)/60)/24)+DATE(1970,1,1)+(-5/24)</f>
        <v>42223.416666666664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2"/>
        <v>3.2000000000000001E-2</v>
      </c>
      <c r="R4092" s="6">
        <f t="shared" si="253"/>
        <v>10.666666666666666</v>
      </c>
      <c r="S4092" s="7" t="str">
        <f t="shared" si="254"/>
        <v>theater</v>
      </c>
      <c r="T4092" t="str">
        <f t="shared" si="255"/>
        <v>plays</v>
      </c>
      <c r="U4092">
        <f>YEAR(Table1[[#This Row],[Date Created Conversion]])</f>
        <v>2015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1">
        <f>(((J4093/60)/60)/24)+DATE(1970,1,1)+(-5/24)</f>
        <v>41990.298043981478</v>
      </c>
      <c r="L4093" s="11">
        <f>(((I4093/60)/60)/24)+DATE(1970,1,1)+(-5/24)</f>
        <v>42020.298043981478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2"/>
        <v>0.1275</v>
      </c>
      <c r="R4093" s="6">
        <f t="shared" si="253"/>
        <v>25.5</v>
      </c>
      <c r="S4093" s="7" t="str">
        <f t="shared" si="254"/>
        <v>theater</v>
      </c>
      <c r="T4093" t="str">
        <f t="shared" si="255"/>
        <v>plays</v>
      </c>
      <c r="U4093">
        <f>YEAR(Table1[[#This Row],[Date Created Conversion]])</f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1">
        <f>(((J4094/60)/60)/24)+DATE(1970,1,1)+(-5/24)</f>
        <v>42038.986655092587</v>
      </c>
      <c r="L4094" s="11">
        <f>(((I4094/60)/60)/24)+DATE(1970,1,1)+(-5/24)</f>
        <v>42098.94498842593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2"/>
        <v>1.8181818181818181E-4</v>
      </c>
      <c r="R4094" s="6">
        <f t="shared" si="253"/>
        <v>20</v>
      </c>
      <c r="S4094" s="7" t="str">
        <f t="shared" si="254"/>
        <v>theater</v>
      </c>
      <c r="T4094" t="str">
        <f t="shared" si="255"/>
        <v>plays</v>
      </c>
      <c r="U4094">
        <f>YEAR(Table1[[#This Row],[Date Created Conversion]])</f>
        <v>2015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1">
        <f>(((J4095/60)/60)/24)+DATE(1970,1,1)+(-5/24)</f>
        <v>42178.607557870368</v>
      </c>
      <c r="L4095" s="11">
        <f>(((I4095/60)/60)/24)+DATE(1970,1,1)+(-5/24)</f>
        <v>42238.607557870368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2"/>
        <v>2.4E-2</v>
      </c>
      <c r="R4095" s="6">
        <f t="shared" si="253"/>
        <v>15</v>
      </c>
      <c r="S4095" s="7" t="str">
        <f t="shared" si="254"/>
        <v>theater</v>
      </c>
      <c r="T4095" t="str">
        <f t="shared" si="255"/>
        <v>plays</v>
      </c>
      <c r="U4095">
        <f>YEAR(Table1[[#This Row],[Date Created Conversion]])</f>
        <v>2015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1">
        <f>(((J4096/60)/60)/24)+DATE(1970,1,1)+(-5/24)</f>
        <v>41889.878472222219</v>
      </c>
      <c r="L4096" s="11">
        <f>(((I4096/60)/60)/24)+DATE(1970,1,1)+(-5/24)</f>
        <v>41933.999305555553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2"/>
        <v>0.36499999999999999</v>
      </c>
      <c r="R4096" s="6">
        <f t="shared" si="253"/>
        <v>91.25</v>
      </c>
      <c r="S4096" s="7" t="str">
        <f t="shared" si="254"/>
        <v>theater</v>
      </c>
      <c r="T4096" t="str">
        <f t="shared" si="255"/>
        <v>plays</v>
      </c>
      <c r="U4096">
        <f>YEAR(Table1[[#This Row],[Date Created Conversion]])</f>
        <v>2014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1">
        <f>(((J4097/60)/60)/24)+DATE(1970,1,1)+(-5/24)</f>
        <v>42692.823495370372</v>
      </c>
      <c r="L4097" s="11">
        <f>(((I4097/60)/60)/24)+DATE(1970,1,1)+(-5/24)</f>
        <v>42722.823495370372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2"/>
        <v>2.6666666666666668E-2</v>
      </c>
      <c r="R4097" s="6">
        <f t="shared" si="253"/>
        <v>800</v>
      </c>
      <c r="S4097" s="7" t="str">
        <f t="shared" si="254"/>
        <v>theater</v>
      </c>
      <c r="T4097" t="str">
        <f t="shared" si="255"/>
        <v>plays</v>
      </c>
      <c r="U4097">
        <f>YEAR(Table1[[#This Row],[Date Created Conversion]])</f>
        <v>2016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1">
        <f>(((J4098/60)/60)/24)+DATE(1970,1,1)+(-5/24)</f>
        <v>42750.321979166663</v>
      </c>
      <c r="L4098" s="11">
        <f>(((I4098/60)/60)/24)+DATE(1970,1,1)+(-5/24)</f>
        <v>42794.160416666658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252"/>
        <v>0.11428571428571428</v>
      </c>
      <c r="R4098" s="6">
        <f t="shared" si="253"/>
        <v>80</v>
      </c>
      <c r="S4098" s="7" t="str">
        <f t="shared" si="254"/>
        <v>theater</v>
      </c>
      <c r="T4098" t="str">
        <f t="shared" si="255"/>
        <v>plays</v>
      </c>
      <c r="U4098">
        <f>YEAR(Table1[[#This Row],[Date Created Conversion]])</f>
        <v>2017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1">
        <f>(((J4099/60)/60)/24)+DATE(1970,1,1)+(-5/24)</f>
        <v>42344.616168981483</v>
      </c>
      <c r="L4099" s="11">
        <f>(((I4099/60)/60)/24)+DATE(1970,1,1)+(-5/24)</f>
        <v>42400.788194444445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256">E4099/D4099</f>
        <v>0</v>
      </c>
      <c r="R4099" s="6" t="e">
        <f t="shared" ref="R4099:R4115" si="257">E4099/N4099</f>
        <v>#DIV/0!</v>
      </c>
      <c r="S4099" s="7" t="str">
        <f t="shared" ref="S4099:S4115" si="258">LEFT(P4099, SEARCH("/",P4099,1)-1)</f>
        <v>theater</v>
      </c>
      <c r="T4099" t="str">
        <f t="shared" ref="T4099:T4115" si="259">RIGHT(P4099,LEN(P4099)-SEARCH("/",P4099,1))</f>
        <v>plays</v>
      </c>
      <c r="U4099">
        <f>YEAR(Table1[[#This Row],[Date Created Conversion]])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1">
        <f>(((J4100/60)/60)/24)+DATE(1970,1,1)+(-5/24)</f>
        <v>42495.51385416666</v>
      </c>
      <c r="L4100" s="11">
        <f>(((I4100/60)/60)/24)+DATE(1970,1,1)+(-5/24)</f>
        <v>42525.51385416666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256"/>
        <v>0</v>
      </c>
      <c r="R4100" s="6" t="e">
        <f t="shared" si="257"/>
        <v>#DIV/0!</v>
      </c>
      <c r="S4100" s="7" t="str">
        <f t="shared" si="258"/>
        <v>theater</v>
      </c>
      <c r="T4100" t="str">
        <f t="shared" si="259"/>
        <v>plays</v>
      </c>
      <c r="U4100">
        <f>YEAR(Table1[[#This Row],[Date Created Conversion]])</f>
        <v>2016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1">
        <f>(((J4101/60)/60)/24)+DATE(1970,1,1)+(-5/24)</f>
        <v>42570.642048611109</v>
      </c>
      <c r="L4101" s="11">
        <f>(((I4101/60)/60)/24)+DATE(1970,1,1)+(-5/24)</f>
        <v>42615.642048611109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6"/>
        <v>1.1111111111111112E-2</v>
      </c>
      <c r="R4101" s="6">
        <f t="shared" si="257"/>
        <v>50</v>
      </c>
      <c r="S4101" s="7" t="str">
        <f t="shared" si="258"/>
        <v>theater</v>
      </c>
      <c r="T4101" t="str">
        <f t="shared" si="259"/>
        <v>plays</v>
      </c>
      <c r="U4101">
        <f>YEAR(Table1[[#This Row],[Date Created Conversion]])</f>
        <v>2016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1">
        <f>(((J4102/60)/60)/24)+DATE(1970,1,1)+(-5/24)</f>
        <v>41926.916550925926</v>
      </c>
      <c r="L4102" s="11">
        <f>(((I4102/60)/60)/24)+DATE(1970,1,1)+(-5/24)</f>
        <v>41936.916550925926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6"/>
        <v>0</v>
      </c>
      <c r="R4102" s="6" t="e">
        <f t="shared" si="257"/>
        <v>#DIV/0!</v>
      </c>
      <c r="S4102" s="7" t="str">
        <f t="shared" si="258"/>
        <v>theater</v>
      </c>
      <c r="T4102" t="str">
        <f t="shared" si="259"/>
        <v>plays</v>
      </c>
      <c r="U4102">
        <f>YEAR(Table1[[#This Row],[Date Created Conversion]])</f>
        <v>2014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1">
        <f>(((J4103/60)/60)/24)+DATE(1970,1,1)+(-5/24)</f>
        <v>42730.695393518516</v>
      </c>
      <c r="L4103" s="11">
        <f>(((I4103/60)/60)/24)+DATE(1970,1,1)+(-5/24)</f>
        <v>42760.695393518516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6"/>
        <v>0</v>
      </c>
      <c r="R4103" s="6" t="e">
        <f t="shared" si="257"/>
        <v>#DIV/0!</v>
      </c>
      <c r="S4103" s="7" t="str">
        <f t="shared" si="258"/>
        <v>theater</v>
      </c>
      <c r="T4103" t="str">
        <f t="shared" si="259"/>
        <v>plays</v>
      </c>
      <c r="U4103">
        <f>YEAR(Table1[[#This Row],[Date Created Conversion]])</f>
        <v>2016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1">
        <f>(((J4104/60)/60)/24)+DATE(1970,1,1)+(-5/24)</f>
        <v>42475.639733796292</v>
      </c>
      <c r="L4104" s="11">
        <f>(((I4104/60)/60)/24)+DATE(1970,1,1)+(-5/24)</f>
        <v>42505.639733796292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6"/>
        <v>0.27400000000000002</v>
      </c>
      <c r="R4104" s="6">
        <f t="shared" si="257"/>
        <v>22.833333333333332</v>
      </c>
      <c r="S4104" s="7" t="str">
        <f t="shared" si="258"/>
        <v>theater</v>
      </c>
      <c r="T4104" t="str">
        <f t="shared" si="259"/>
        <v>plays</v>
      </c>
      <c r="U4104">
        <f>YEAR(Table1[[#This Row],[Date Created Conversion]])</f>
        <v>2016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1">
        <f>(((J4105/60)/60)/24)+DATE(1970,1,1)+(-5/24)</f>
        <v>42188.624606481484</v>
      </c>
      <c r="L4105" s="11">
        <f>(((I4105/60)/60)/24)+DATE(1970,1,1)+(-5/24)</f>
        <v>42242.563888888886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6"/>
        <v>0.1</v>
      </c>
      <c r="R4105" s="6">
        <f t="shared" si="257"/>
        <v>16.666666666666668</v>
      </c>
      <c r="S4105" s="7" t="str">
        <f t="shared" si="258"/>
        <v>theater</v>
      </c>
      <c r="T4105" t="str">
        <f t="shared" si="259"/>
        <v>plays</v>
      </c>
      <c r="U4105">
        <f>YEAR(Table1[[#This Row],[Date Created Conversion]])</f>
        <v>2015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1">
        <f>(((J4106/60)/60)/24)+DATE(1970,1,1)+(-5/24)</f>
        <v>42640.069837962961</v>
      </c>
      <c r="L4106" s="11">
        <f>(((I4106/60)/60)/24)+DATE(1970,1,1)+(-5/24)</f>
        <v>42670.069837962961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256"/>
        <v>0.21366666666666667</v>
      </c>
      <c r="R4106" s="6">
        <f t="shared" si="257"/>
        <v>45.785714285714285</v>
      </c>
      <c r="S4106" s="7" t="str">
        <f t="shared" si="258"/>
        <v>theater</v>
      </c>
      <c r="T4106" t="str">
        <f t="shared" si="259"/>
        <v>plays</v>
      </c>
      <c r="U4106">
        <f>YEAR(Table1[[#This Row],[Date Created Conversion]])</f>
        <v>2016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1">
        <f>(((J4107/60)/60)/24)+DATE(1970,1,1)+(-5/24)</f>
        <v>42696.802187499998</v>
      </c>
      <c r="L4107" s="11">
        <f>(((I4107/60)/60)/24)+DATE(1970,1,1)+(-5/24)</f>
        <v>42729.802187499998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56"/>
        <v>6.9696969696969702E-2</v>
      </c>
      <c r="R4107" s="6">
        <f t="shared" si="257"/>
        <v>383.33333333333331</v>
      </c>
      <c r="S4107" s="7" t="str">
        <f t="shared" si="258"/>
        <v>theater</v>
      </c>
      <c r="T4107" t="str">
        <f t="shared" si="259"/>
        <v>plays</v>
      </c>
      <c r="U4107">
        <f>YEAR(Table1[[#This Row],[Date Created Conversion]])</f>
        <v>2016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1">
        <f>(((J4108/60)/60)/24)+DATE(1970,1,1)+(-5/24)</f>
        <v>42052.841041666667</v>
      </c>
      <c r="L4108" s="11">
        <f>(((I4108/60)/60)/24)+DATE(1970,1,1)+(-5/24)</f>
        <v>42095.833333333336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56"/>
        <v>0.70599999999999996</v>
      </c>
      <c r="R4108" s="6">
        <f t="shared" si="257"/>
        <v>106.96969696969697</v>
      </c>
      <c r="S4108" s="7" t="str">
        <f t="shared" si="258"/>
        <v>theater</v>
      </c>
      <c r="T4108" t="str">
        <f t="shared" si="259"/>
        <v>plays</v>
      </c>
      <c r="U4108">
        <f>YEAR(Table1[[#This Row],[Date Created Conversion]])</f>
        <v>2015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1">
        <f>(((J4109/60)/60)/24)+DATE(1970,1,1)+(-5/24)</f>
        <v>41883.708344907405</v>
      </c>
      <c r="L4109" s="11">
        <f>(((I4109/60)/60)/24)+DATE(1970,1,1)+(-5/24)</f>
        <v>41906.708344907405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56"/>
        <v>2.0500000000000001E-2</v>
      </c>
      <c r="R4109" s="6">
        <f t="shared" si="257"/>
        <v>10.25</v>
      </c>
      <c r="S4109" s="7" t="str">
        <f t="shared" si="258"/>
        <v>theater</v>
      </c>
      <c r="T4109" t="str">
        <f t="shared" si="259"/>
        <v>plays</v>
      </c>
      <c r="U4109">
        <f>YEAR(Table1[[#This Row],[Date Created Conversion]])</f>
        <v>2014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1">
        <f>(((J4110/60)/60)/24)+DATE(1970,1,1)+(-5/24)</f>
        <v>42766.823344907411</v>
      </c>
      <c r="L4110" s="11">
        <f>(((I4110/60)/60)/24)+DATE(1970,1,1)+(-5/24)</f>
        <v>42796.999999999993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56"/>
        <v>1.9666666666666666E-2</v>
      </c>
      <c r="R4110" s="6">
        <f t="shared" si="257"/>
        <v>59</v>
      </c>
      <c r="S4110" s="7" t="str">
        <f t="shared" si="258"/>
        <v>theater</v>
      </c>
      <c r="T4110" t="str">
        <f t="shared" si="259"/>
        <v>plays</v>
      </c>
      <c r="U4110">
        <f>YEAR(Table1[[#This Row],[Date Created Conversion]])</f>
        <v>2017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1">
        <f>(((J4111/60)/60)/24)+DATE(1970,1,1)+(-5/24)</f>
        <v>42307.331064814811</v>
      </c>
      <c r="L4111" s="11">
        <f>(((I4111/60)/60)/24)+DATE(1970,1,1)+(-5/24)</f>
        <v>42337.372731481482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56"/>
        <v>0</v>
      </c>
      <c r="R4111" s="6" t="e">
        <f t="shared" si="257"/>
        <v>#DIV/0!</v>
      </c>
      <c r="S4111" s="7" t="str">
        <f t="shared" si="258"/>
        <v>theater</v>
      </c>
      <c r="T4111" t="str">
        <f t="shared" si="259"/>
        <v>plays</v>
      </c>
      <c r="U4111">
        <f>YEAR(Table1[[#This Row],[Date Created Conversion]])</f>
        <v>2015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1">
        <f>(((J4112/60)/60)/24)+DATE(1970,1,1)+(-5/24)</f>
        <v>42512.418414351843</v>
      </c>
      <c r="L4112" s="11">
        <f>(((I4112/60)/60)/24)+DATE(1970,1,1)+(-5/24)</f>
        <v>42572.418414351843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56"/>
        <v>0.28666666666666668</v>
      </c>
      <c r="R4112" s="6">
        <f t="shared" si="257"/>
        <v>14.333333333333334</v>
      </c>
      <c r="S4112" s="7" t="str">
        <f t="shared" si="258"/>
        <v>theater</v>
      </c>
      <c r="T4112" t="str">
        <f t="shared" si="259"/>
        <v>plays</v>
      </c>
      <c r="U4112">
        <f>YEAR(Table1[[#This Row],[Date Created Conversion]])</f>
        <v>2016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1">
        <f>(((J4113/60)/60)/24)+DATE(1970,1,1)+(-5/24)</f>
        <v>42028.927546296291</v>
      </c>
      <c r="L4113" s="11">
        <f>(((I4113/60)/60)/24)+DATE(1970,1,1)+(-5/24)</f>
        <v>42058.927546296291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56"/>
        <v>3.1333333333333331E-2</v>
      </c>
      <c r="R4113" s="6">
        <f t="shared" si="257"/>
        <v>15.666666666666666</v>
      </c>
      <c r="S4113" s="7" t="str">
        <f t="shared" si="258"/>
        <v>theater</v>
      </c>
      <c r="T4113" t="str">
        <f t="shared" si="259"/>
        <v>plays</v>
      </c>
      <c r="U4113">
        <f>YEAR(Table1[[#This Row],[Date Created Conversion]])</f>
        <v>2015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1">
        <f>(((J4114/60)/60)/24)+DATE(1970,1,1)+(-5/24)</f>
        <v>42400.738263888888</v>
      </c>
      <c r="L4114" s="11">
        <f>(((I4114/60)/60)/24)+DATE(1970,1,1)+(-5/24)</f>
        <v>42427.791666666664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56"/>
        <v>4.0000000000000002E-4</v>
      </c>
      <c r="R4114" s="6">
        <f t="shared" si="257"/>
        <v>1</v>
      </c>
      <c r="S4114" s="7" t="str">
        <f t="shared" si="258"/>
        <v>theater</v>
      </c>
      <c r="T4114" t="str">
        <f t="shared" si="259"/>
        <v>plays</v>
      </c>
      <c r="U4114">
        <f>YEAR(Table1[[#This Row],[Date Created Conversion]])</f>
        <v>2016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1">
        <f>(((J4115/60)/60)/24)+DATE(1970,1,1)+(-5/24)</f>
        <v>42358.364849537036</v>
      </c>
      <c r="L4115" s="11">
        <f>(((I4115/60)/60)/24)+DATE(1970,1,1)+(-5/24)</f>
        <v>42377.06527777778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56"/>
        <v>2E-3</v>
      </c>
      <c r="R4115" s="6">
        <f t="shared" si="257"/>
        <v>1</v>
      </c>
      <c r="S4115" s="7" t="str">
        <f t="shared" si="258"/>
        <v>theater</v>
      </c>
      <c r="T4115" t="str">
        <f t="shared" si="259"/>
        <v>plays</v>
      </c>
      <c r="U4115">
        <f>YEAR(Table1[[#This Row],[Date Created Conversion]])</f>
        <v>2015</v>
      </c>
    </row>
  </sheetData>
  <conditionalFormatting sqref="F1:F1048576">
    <cfRule type="containsText" dxfId="10" priority="2" operator="containsText" text="Live">
      <formula>NOT(ISERROR(SEARCH("Live",F1)))</formula>
    </cfRule>
    <cfRule type="containsText" dxfId="9" priority="3" operator="containsText" text="Canceled">
      <formula>NOT(ISERROR(SEARCH("Canceled",F1)))</formula>
    </cfRule>
    <cfRule type="containsText" dxfId="8" priority="4" operator="containsText" text="Failed">
      <formula>NOT(ISERROR(SEARCH("Failed",F1)))</formula>
    </cfRule>
    <cfRule type="containsText" dxfId="7" priority="5" operator="containsText" text="Successful">
      <formula>NOT(ISERROR(SEARCH("Successful",F1)))</formula>
    </cfRule>
  </conditionalFormatting>
  <conditionalFormatting sqref="Q1:Q1048576 R1:T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1" width="12.88671875" customWidth="1"/>
    <col min="2" max="2" width="15.5546875" customWidth="1"/>
    <col min="3" max="3" width="5.6640625" customWidth="1"/>
    <col min="4" max="4" width="8.44140625" customWidth="1"/>
    <col min="5" max="5" width="3.88671875" customWidth="1"/>
    <col min="6" max="6" width="10.77734375" bestFit="1" customWidth="1"/>
  </cols>
  <sheetData>
    <row r="1" spans="1:6" x14ac:dyDescent="0.3">
      <c r="A1" s="8" t="s">
        <v>8223</v>
      </c>
      <c r="B1" t="s">
        <v>8310</v>
      </c>
    </row>
    <row r="3" spans="1:6" x14ac:dyDescent="0.3">
      <c r="A3" s="8" t="s">
        <v>8323</v>
      </c>
      <c r="B3" s="8" t="s">
        <v>8322</v>
      </c>
    </row>
    <row r="4" spans="1:6" x14ac:dyDescent="0.3">
      <c r="A4" s="8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3">
      <c r="A5" s="9" t="s">
        <v>8312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3">
      <c r="A6" s="9" t="s">
        <v>8313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3">
      <c r="A7" s="9" t="s">
        <v>8314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3">
      <c r="A8" s="9" t="s">
        <v>8315</v>
      </c>
      <c r="B8" s="10"/>
      <c r="C8" s="10"/>
      <c r="D8" s="10">
        <v>24</v>
      </c>
      <c r="E8" s="10"/>
      <c r="F8" s="10">
        <v>24</v>
      </c>
    </row>
    <row r="9" spans="1:6" x14ac:dyDescent="0.3">
      <c r="A9" s="9" t="s">
        <v>8316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3">
      <c r="A10" s="9" t="s">
        <v>8317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3">
      <c r="A11" s="9" t="s">
        <v>8318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3">
      <c r="A12" s="9" t="s">
        <v>8319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3">
      <c r="A13" s="9" t="s">
        <v>8320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3">
      <c r="A14" s="9" t="s">
        <v>8321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" sqref="D1"/>
    </sheetView>
  </sheetViews>
  <sheetFormatPr defaultRowHeight="14.4" x14ac:dyDescent="0.3"/>
  <cols>
    <col min="1" max="1" width="15.5546875" bestFit="1" customWidth="1"/>
    <col min="2" max="2" width="15.5546875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8" t="s">
        <v>8223</v>
      </c>
      <c r="B1" t="s">
        <v>8310</v>
      </c>
    </row>
    <row r="2" spans="1:6" x14ac:dyDescent="0.3">
      <c r="A2" s="8" t="s">
        <v>8308</v>
      </c>
      <c r="B2" t="s">
        <v>8310</v>
      </c>
    </row>
    <row r="4" spans="1:6" x14ac:dyDescent="0.3">
      <c r="A4" s="8" t="s">
        <v>8323</v>
      </c>
      <c r="B4" s="8" t="s">
        <v>8322</v>
      </c>
    </row>
    <row r="5" spans="1:6" x14ac:dyDescent="0.3">
      <c r="A5" s="8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 x14ac:dyDescent="0.3">
      <c r="A6" s="9" t="s">
        <v>8324</v>
      </c>
      <c r="B6" s="10"/>
      <c r="C6" s="10">
        <v>100</v>
      </c>
      <c r="D6" s="10"/>
      <c r="E6" s="10"/>
      <c r="F6" s="10">
        <v>100</v>
      </c>
    </row>
    <row r="7" spans="1:6" x14ac:dyDescent="0.3">
      <c r="A7" s="9" t="s">
        <v>8325</v>
      </c>
      <c r="B7" s="10"/>
      <c r="C7" s="10"/>
      <c r="D7" s="10">
        <v>20</v>
      </c>
      <c r="E7" s="10"/>
      <c r="F7" s="10">
        <v>20</v>
      </c>
    </row>
    <row r="8" spans="1:6" x14ac:dyDescent="0.3">
      <c r="A8" s="9" t="s">
        <v>8326</v>
      </c>
      <c r="B8" s="10"/>
      <c r="C8" s="10"/>
      <c r="D8" s="10">
        <v>24</v>
      </c>
      <c r="E8" s="10"/>
      <c r="F8" s="10">
        <v>24</v>
      </c>
    </row>
    <row r="9" spans="1:6" x14ac:dyDescent="0.3">
      <c r="A9" s="9" t="s">
        <v>8327</v>
      </c>
      <c r="B9" s="10"/>
      <c r="C9" s="10">
        <v>40</v>
      </c>
      <c r="D9" s="10"/>
      <c r="E9" s="10"/>
      <c r="F9" s="10">
        <v>40</v>
      </c>
    </row>
    <row r="10" spans="1:6" x14ac:dyDescent="0.3">
      <c r="A10" s="9" t="s">
        <v>8328</v>
      </c>
      <c r="B10" s="10">
        <v>40</v>
      </c>
      <c r="C10" s="10"/>
      <c r="D10" s="10"/>
      <c r="E10" s="10"/>
      <c r="F10" s="10">
        <v>40</v>
      </c>
    </row>
    <row r="11" spans="1:6" x14ac:dyDescent="0.3">
      <c r="A11" s="9" t="s">
        <v>8329</v>
      </c>
      <c r="B11" s="10">
        <v>180</v>
      </c>
      <c r="C11" s="10"/>
      <c r="D11" s="10"/>
      <c r="E11" s="10"/>
      <c r="F11" s="10">
        <v>180</v>
      </c>
    </row>
    <row r="12" spans="1:6" x14ac:dyDescent="0.3">
      <c r="A12" s="9" t="s">
        <v>8330</v>
      </c>
      <c r="B12" s="10"/>
      <c r="C12" s="10">
        <v>80</v>
      </c>
      <c r="D12" s="10"/>
      <c r="E12" s="10"/>
      <c r="F12" s="10">
        <v>80</v>
      </c>
    </row>
    <row r="13" spans="1:6" x14ac:dyDescent="0.3">
      <c r="A13" s="9" t="s">
        <v>8331</v>
      </c>
      <c r="B13" s="10">
        <v>40</v>
      </c>
      <c r="C13" s="10"/>
      <c r="D13" s="10"/>
      <c r="E13" s="10"/>
      <c r="F13" s="10">
        <v>40</v>
      </c>
    </row>
    <row r="14" spans="1:6" x14ac:dyDescent="0.3">
      <c r="A14" s="9" t="s">
        <v>8332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3">
      <c r="A15" s="9" t="s">
        <v>8333</v>
      </c>
      <c r="B15" s="10"/>
      <c r="C15" s="10">
        <v>40</v>
      </c>
      <c r="D15" s="10"/>
      <c r="E15" s="10"/>
      <c r="F15" s="10">
        <v>40</v>
      </c>
    </row>
    <row r="16" spans="1:6" x14ac:dyDescent="0.3">
      <c r="A16" s="9" t="s">
        <v>8334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3">
      <c r="A17" s="9" t="s">
        <v>8335</v>
      </c>
      <c r="B17" s="10"/>
      <c r="C17" s="10">
        <v>20</v>
      </c>
      <c r="D17" s="10"/>
      <c r="E17" s="10"/>
      <c r="F17" s="10">
        <v>20</v>
      </c>
    </row>
    <row r="18" spans="1:6" x14ac:dyDescent="0.3">
      <c r="A18" s="9" t="s">
        <v>8336</v>
      </c>
      <c r="B18" s="10">
        <v>140</v>
      </c>
      <c r="C18" s="10"/>
      <c r="D18" s="10"/>
      <c r="E18" s="10"/>
      <c r="F18" s="10">
        <v>140</v>
      </c>
    </row>
    <row r="19" spans="1:6" x14ac:dyDescent="0.3">
      <c r="A19" s="9" t="s">
        <v>8337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3">
      <c r="A20" s="9" t="s">
        <v>8338</v>
      </c>
      <c r="B20" s="10"/>
      <c r="C20" s="10">
        <v>60</v>
      </c>
      <c r="D20" s="10"/>
      <c r="E20" s="10"/>
      <c r="F20" s="10">
        <v>60</v>
      </c>
    </row>
    <row r="21" spans="1:6" x14ac:dyDescent="0.3">
      <c r="A21" s="9" t="s">
        <v>8339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3">
      <c r="A22" s="9" t="s">
        <v>8340</v>
      </c>
      <c r="B22" s="10">
        <v>20</v>
      </c>
      <c r="C22" s="10"/>
      <c r="D22" s="10"/>
      <c r="E22" s="10"/>
      <c r="F22" s="10">
        <v>20</v>
      </c>
    </row>
    <row r="23" spans="1:6" x14ac:dyDescent="0.3">
      <c r="A23" s="9" t="s">
        <v>8341</v>
      </c>
      <c r="B23" s="10"/>
      <c r="C23" s="10">
        <v>40</v>
      </c>
      <c r="D23" s="10"/>
      <c r="E23" s="10"/>
      <c r="F23" s="10">
        <v>40</v>
      </c>
    </row>
    <row r="24" spans="1:6" x14ac:dyDescent="0.3">
      <c r="A24" s="9" t="s">
        <v>8342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3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3">
      <c r="A26" s="9" t="s">
        <v>8344</v>
      </c>
      <c r="B26" s="10">
        <v>60</v>
      </c>
      <c r="C26" s="10"/>
      <c r="D26" s="10"/>
      <c r="E26" s="10"/>
      <c r="F26" s="10">
        <v>60</v>
      </c>
    </row>
    <row r="27" spans="1:6" x14ac:dyDescent="0.3">
      <c r="A27" s="9" t="s">
        <v>8345</v>
      </c>
      <c r="B27" s="10"/>
      <c r="C27" s="10">
        <v>20</v>
      </c>
      <c r="D27" s="10"/>
      <c r="E27" s="10"/>
      <c r="F27" s="10">
        <v>20</v>
      </c>
    </row>
    <row r="28" spans="1:6" x14ac:dyDescent="0.3">
      <c r="A28" s="9" t="s">
        <v>8346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3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3">
      <c r="A30" s="9" t="s">
        <v>8348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3">
      <c r="A31" s="9" t="s">
        <v>8349</v>
      </c>
      <c r="B31" s="10">
        <v>40</v>
      </c>
      <c r="C31" s="10"/>
      <c r="D31" s="10"/>
      <c r="E31" s="10"/>
      <c r="F31" s="10">
        <v>40</v>
      </c>
    </row>
    <row r="32" spans="1:6" x14ac:dyDescent="0.3">
      <c r="A32" s="9" t="s">
        <v>8350</v>
      </c>
      <c r="B32" s="10">
        <v>20</v>
      </c>
      <c r="C32" s="10"/>
      <c r="D32" s="10"/>
      <c r="E32" s="10"/>
      <c r="F32" s="10">
        <v>20</v>
      </c>
    </row>
    <row r="33" spans="1:6" x14ac:dyDescent="0.3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3">
      <c r="A34" s="9" t="s">
        <v>8352</v>
      </c>
      <c r="B34" s="10">
        <v>260</v>
      </c>
      <c r="C34" s="10"/>
      <c r="D34" s="10"/>
      <c r="E34" s="10"/>
      <c r="F34" s="10">
        <v>260</v>
      </c>
    </row>
    <row r="35" spans="1:6" x14ac:dyDescent="0.3">
      <c r="A35" s="9" t="s">
        <v>8353</v>
      </c>
      <c r="B35" s="10"/>
      <c r="C35" s="10"/>
      <c r="D35" s="10">
        <v>40</v>
      </c>
      <c r="E35" s="10"/>
      <c r="F35" s="10">
        <v>40</v>
      </c>
    </row>
    <row r="36" spans="1:6" x14ac:dyDescent="0.3">
      <c r="A36" s="9" t="s">
        <v>8354</v>
      </c>
      <c r="B36" s="10">
        <v>60</v>
      </c>
      <c r="C36" s="10"/>
      <c r="D36" s="10"/>
      <c r="E36" s="10"/>
      <c r="F36" s="10">
        <v>60</v>
      </c>
    </row>
    <row r="37" spans="1:6" x14ac:dyDescent="0.3">
      <c r="A37" s="9" t="s">
        <v>8355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3">
      <c r="A38" s="9" t="s">
        <v>8356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3">
      <c r="A39" s="9" t="s">
        <v>8357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3">
      <c r="A40" s="9" t="s">
        <v>8358</v>
      </c>
      <c r="B40" s="10">
        <v>80</v>
      </c>
      <c r="C40" s="10"/>
      <c r="D40" s="10"/>
      <c r="E40" s="10"/>
      <c r="F40" s="10">
        <v>80</v>
      </c>
    </row>
    <row r="41" spans="1:6" x14ac:dyDescent="0.3">
      <c r="A41" s="9" t="s">
        <v>8359</v>
      </c>
      <c r="B41" s="10">
        <v>60</v>
      </c>
      <c r="C41" s="10"/>
      <c r="D41" s="10"/>
      <c r="E41" s="10"/>
      <c r="F41" s="10">
        <v>60</v>
      </c>
    </row>
    <row r="42" spans="1:6" x14ac:dyDescent="0.3">
      <c r="A42" s="9" t="s">
        <v>8360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3">
      <c r="A43" s="9" t="s">
        <v>8361</v>
      </c>
      <c r="B43" s="10"/>
      <c r="C43" s="10">
        <v>100</v>
      </c>
      <c r="D43" s="10"/>
      <c r="E43" s="10"/>
      <c r="F43" s="10">
        <v>100</v>
      </c>
    </row>
    <row r="44" spans="1:6" x14ac:dyDescent="0.3">
      <c r="A44" s="9" t="s">
        <v>8362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3">
      <c r="A45" s="9" t="s">
        <v>8363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3">
      <c r="A46" s="9" t="s">
        <v>8364</v>
      </c>
      <c r="B46" s="10"/>
      <c r="C46" s="10"/>
      <c r="D46" s="10">
        <v>20</v>
      </c>
      <c r="E46" s="10"/>
      <c r="F46" s="10">
        <v>20</v>
      </c>
    </row>
    <row r="47" spans="1:6" x14ac:dyDescent="0.3">
      <c r="A47" s="9" t="s">
        <v>8321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"/>
    </sheetView>
  </sheetViews>
  <sheetFormatPr defaultRowHeight="14.4" x14ac:dyDescent="0.3"/>
  <cols>
    <col min="1" max="1" width="12.88671875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8" t="s">
        <v>8308</v>
      </c>
      <c r="B1" t="s">
        <v>8310</v>
      </c>
    </row>
    <row r="2" spans="1:5" x14ac:dyDescent="0.3">
      <c r="A2" s="8" t="s">
        <v>8379</v>
      </c>
      <c r="B2" t="s">
        <v>8310</v>
      </c>
    </row>
    <row r="4" spans="1:5" x14ac:dyDescent="0.3">
      <c r="A4" s="8" t="s">
        <v>8323</v>
      </c>
      <c r="B4" s="8" t="s">
        <v>8322</v>
      </c>
    </row>
    <row r="5" spans="1:5" x14ac:dyDescent="0.3">
      <c r="A5" s="8" t="s">
        <v>8311</v>
      </c>
      <c r="B5" t="s">
        <v>8219</v>
      </c>
      <c r="C5" t="s">
        <v>8221</v>
      </c>
      <c r="D5" t="s">
        <v>8220</v>
      </c>
      <c r="E5" t="s">
        <v>8321</v>
      </c>
    </row>
    <row r="6" spans="1:5" x14ac:dyDescent="0.3">
      <c r="A6" s="13" t="s">
        <v>8367</v>
      </c>
      <c r="B6" s="10">
        <v>183</v>
      </c>
      <c r="C6" s="10">
        <v>149</v>
      </c>
      <c r="D6" s="10">
        <v>34</v>
      </c>
      <c r="E6" s="10">
        <v>366</v>
      </c>
    </row>
    <row r="7" spans="1:5" x14ac:dyDescent="0.3">
      <c r="A7" s="13" t="s">
        <v>8368</v>
      </c>
      <c r="B7" s="10">
        <v>202</v>
      </c>
      <c r="C7" s="10">
        <v>105</v>
      </c>
      <c r="D7" s="10">
        <v>27</v>
      </c>
      <c r="E7" s="10">
        <v>334</v>
      </c>
    </row>
    <row r="8" spans="1:5" x14ac:dyDescent="0.3">
      <c r="A8" s="13" t="s">
        <v>8369</v>
      </c>
      <c r="B8" s="10">
        <v>179</v>
      </c>
      <c r="C8" s="10">
        <v>108</v>
      </c>
      <c r="D8" s="10">
        <v>28</v>
      </c>
      <c r="E8" s="10">
        <v>315</v>
      </c>
    </row>
    <row r="9" spans="1:5" x14ac:dyDescent="0.3">
      <c r="A9" s="13" t="s">
        <v>8370</v>
      </c>
      <c r="B9" s="10">
        <v>193</v>
      </c>
      <c r="C9" s="10">
        <v>103</v>
      </c>
      <c r="D9" s="10">
        <v>27</v>
      </c>
      <c r="E9" s="10">
        <v>323</v>
      </c>
    </row>
    <row r="10" spans="1:5" x14ac:dyDescent="0.3">
      <c r="A10" s="13" t="s">
        <v>8371</v>
      </c>
      <c r="B10" s="10">
        <v>233</v>
      </c>
      <c r="C10" s="10">
        <v>126</v>
      </c>
      <c r="D10" s="10">
        <v>26</v>
      </c>
      <c r="E10" s="10">
        <v>385</v>
      </c>
    </row>
    <row r="11" spans="1:5" x14ac:dyDescent="0.3">
      <c r="A11" s="13" t="s">
        <v>8372</v>
      </c>
      <c r="B11" s="10">
        <v>213</v>
      </c>
      <c r="C11" s="10">
        <v>148</v>
      </c>
      <c r="D11" s="10">
        <v>27</v>
      </c>
      <c r="E11" s="10">
        <v>388</v>
      </c>
    </row>
    <row r="12" spans="1:5" x14ac:dyDescent="0.3">
      <c r="A12" s="13" t="s">
        <v>8373</v>
      </c>
      <c r="B12" s="10">
        <v>192</v>
      </c>
      <c r="C12" s="10">
        <v>148</v>
      </c>
      <c r="D12" s="10">
        <v>44</v>
      </c>
      <c r="E12" s="10">
        <v>384</v>
      </c>
    </row>
    <row r="13" spans="1:5" x14ac:dyDescent="0.3">
      <c r="A13" s="13" t="s">
        <v>8374</v>
      </c>
      <c r="B13" s="10">
        <v>167</v>
      </c>
      <c r="C13" s="10">
        <v>134</v>
      </c>
      <c r="D13" s="10">
        <v>32</v>
      </c>
      <c r="E13" s="10">
        <v>333</v>
      </c>
    </row>
    <row r="14" spans="1:5" x14ac:dyDescent="0.3">
      <c r="A14" s="13" t="s">
        <v>8375</v>
      </c>
      <c r="B14" s="10">
        <v>148</v>
      </c>
      <c r="C14" s="10">
        <v>127</v>
      </c>
      <c r="D14" s="10">
        <v>24</v>
      </c>
      <c r="E14" s="10">
        <v>299</v>
      </c>
    </row>
    <row r="15" spans="1:5" x14ac:dyDescent="0.3">
      <c r="A15" s="13" t="s">
        <v>8376</v>
      </c>
      <c r="B15" s="10">
        <v>184</v>
      </c>
      <c r="C15" s="10">
        <v>150</v>
      </c>
      <c r="D15" s="10">
        <v>20</v>
      </c>
      <c r="E15" s="10">
        <v>354</v>
      </c>
    </row>
    <row r="16" spans="1:5" x14ac:dyDescent="0.3">
      <c r="A16" s="13" t="s">
        <v>8377</v>
      </c>
      <c r="B16" s="10">
        <v>180</v>
      </c>
      <c r="C16" s="10">
        <v>113</v>
      </c>
      <c r="D16" s="10">
        <v>37</v>
      </c>
      <c r="E16" s="10">
        <v>330</v>
      </c>
    </row>
    <row r="17" spans="1:5" x14ac:dyDescent="0.3">
      <c r="A17" s="13" t="s">
        <v>8378</v>
      </c>
      <c r="B17" s="10">
        <v>111</v>
      </c>
      <c r="C17" s="10">
        <v>119</v>
      </c>
      <c r="D17" s="10">
        <v>23</v>
      </c>
      <c r="E17" s="10">
        <v>253</v>
      </c>
    </row>
    <row r="18" spans="1:5" x14ac:dyDescent="0.3">
      <c r="A18" s="13" t="s">
        <v>8321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29" sqref="J29"/>
    </sheetView>
  </sheetViews>
  <sheetFormatPr defaultRowHeight="14.4" x14ac:dyDescent="0.3"/>
  <cols>
    <col min="1" max="1" width="26.5546875" bestFit="1" customWidth="1"/>
    <col min="2" max="2" width="18.88671875" customWidth="1"/>
    <col min="3" max="3" width="15.109375" customWidth="1"/>
    <col min="4" max="4" width="17.88671875" customWidth="1"/>
    <col min="5" max="5" width="14.33203125" customWidth="1"/>
    <col min="6" max="6" width="21.44140625" customWidth="1"/>
    <col min="7" max="7" width="17.6640625" customWidth="1"/>
    <col min="8" max="8" width="20.44140625" customWidth="1"/>
  </cols>
  <sheetData>
    <row r="1" spans="1:8" x14ac:dyDescent="0.3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">
      <c r="A2" s="14" t="s">
        <v>8388</v>
      </c>
      <c r="B2">
        <f>COUNTIFS(Table1[state],"successful",Table1[goal],"&lt;1000")</f>
        <v>322</v>
      </c>
      <c r="C2">
        <f>COUNTIFS(Table1[state],"failed",Table1[goal],"&lt;1000")</f>
        <v>113</v>
      </c>
      <c r="D2">
        <f>COUNTIFS(Table1[state],"canceled",Table1[goal],"&lt;1000")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3">
      <c r="A3" s="14" t="s">
        <v>8389</v>
      </c>
      <c r="B3">
        <f>COUNTIFS(Table1[state],"successful",Table1[goal],"&gt;=1000",Table1[goal],"&lt;=4999")</f>
        <v>932</v>
      </c>
      <c r="C3">
        <f>COUNTIFS(Table1[state],"failed",Table1[goal],"&gt;=1000",Table1[goal],"&lt;=4999")</f>
        <v>420</v>
      </c>
      <c r="D3">
        <f>COUNTIFS(Table1[state],"canceled",Table1[goal],"&gt;=1000",Table1[goal],"&lt;=4999")</f>
        <v>60</v>
      </c>
      <c r="E3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3">
      <c r="A4" s="14" t="s">
        <v>8390</v>
      </c>
      <c r="B4">
        <f>COUNTIFS(Table1[state],"successful",Table1[goal],"&gt;=5000",Table1[goal],"&lt;=9999")</f>
        <v>381</v>
      </c>
      <c r="C4">
        <f>COUNTIFS(Table1[state],"failed",Table1[goal],"&gt;=5000",Table1[goal],"&lt;=9999")</f>
        <v>283</v>
      </c>
      <c r="D4">
        <f>COUNTIFS(Table1[state],"canceled",Table1[goal],"&gt;=5000",Table1[goal],"&lt;=9999")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3">
      <c r="A5" s="14" t="s">
        <v>8391</v>
      </c>
      <c r="B5">
        <f>COUNTIFS(Table1[state],"successful",Table1[goal],"&gt;=10000",Table1[goal],"&lt;=14999")</f>
        <v>168</v>
      </c>
      <c r="C5">
        <f>COUNTIFS(Table1[state],"failed",Table1[goal],"&gt;=10000",Table1[goal],"&lt;=14999")</f>
        <v>144</v>
      </c>
      <c r="D5">
        <f>COUNTIFS(Table1[state],"canceled",Table1[goal],"&gt;=10000",Table1[goal],"&lt;=14999")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3">
      <c r="A6" s="14" t="s">
        <v>8392</v>
      </c>
      <c r="B6">
        <f>COUNTIFS(Table1[state],"successful",Table1[goal],"&gt;=15000",Table1[goal],"&lt;=19999")</f>
        <v>94</v>
      </c>
      <c r="C6">
        <f>COUNTIFS(Table1[state],"failed",Table1[goal],"&gt;=15000",Table1[goal],"&lt;=19999")</f>
        <v>90</v>
      </c>
      <c r="D6">
        <f>COUNTIFS(Table1[state],"canceled",Table1[goal],"&gt;=15000",Table1[goal],"&lt;=19999")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3">
      <c r="A7" s="14" t="s">
        <v>8393</v>
      </c>
      <c r="B7">
        <f>COUNTIFS(Table1[state],"successful",Table1[goal],"&gt;=20000",Table1[goal],"&lt;=24999")</f>
        <v>62</v>
      </c>
      <c r="C7">
        <f>COUNTIFS(Table1[state],"failed",Table1[goal],"&gt;=20000",Table1[goal],"&lt;=24999")</f>
        <v>72</v>
      </c>
      <c r="D7">
        <f>COUNTIFS(Table1[state],"canceled",Table1[goal],"&gt;=20000",Table1[goal],"&lt;=24999")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3">
      <c r="A8" s="14" t="s">
        <v>8394</v>
      </c>
      <c r="B8">
        <f>COUNTIFS(Table1[state],"successful",Table1[goal],"&gt;=25000",Table1[goal],"&lt;=29999")</f>
        <v>55</v>
      </c>
      <c r="C8">
        <f>COUNTIFS(Table1[state],"failed",Table1[goal],"&gt;=25000",Table1[goal],"&lt;=29999")</f>
        <v>64</v>
      </c>
      <c r="D8">
        <f>COUNTIFS(Table1[state],"canceled",Table1[goal],"&gt;=25000",Table1[goal],"&lt;=29999")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3">
      <c r="A9" s="14" t="s">
        <v>8395</v>
      </c>
      <c r="B9">
        <f>COUNTIFS(Table1[state],"successful",Table1[goal],"&gt;=30000",Table1[goal],"&lt;=34999")</f>
        <v>32</v>
      </c>
      <c r="C9">
        <f>COUNTIFS(Table1[state],"failed",Table1[goal],"&gt;=30000",Table1[goal],"&lt;=34999")</f>
        <v>37</v>
      </c>
      <c r="D9">
        <f>COUNTIFS(Table1[state],"canceled",Table1[goal],"&gt;=30000",Table1[goal],"&lt;=34999")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3">
      <c r="A10" s="14" t="s">
        <v>8396</v>
      </c>
      <c r="B10">
        <f>COUNTIFS(Table1[state],"successful",Table1[goal],"&gt;=35000",Table1[goal],"&lt;=39999")</f>
        <v>26</v>
      </c>
      <c r="C10">
        <f>COUNTIFS(Table1[state],"failed",Table1[goal],"&gt;=35000",Table1[goal],"&lt;=39999")</f>
        <v>22</v>
      </c>
      <c r="D10">
        <f>COUNTIFS(Table1[state],"canceled",Table1[goal],"&gt;=35000",Table1[goal],"&lt;=39999")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3">
      <c r="A11" s="14" t="s">
        <v>8397</v>
      </c>
      <c r="B11">
        <f>COUNTIFS(Table1[state],"successful",Table1[goal],"&gt;=40000",Table1[goal],"&lt;=44999")</f>
        <v>21</v>
      </c>
      <c r="C11">
        <f>COUNTIFS(Table1[state],"failed",Table1[goal],"&gt;=40000",Table1[goal],"&lt;=44999")</f>
        <v>16</v>
      </c>
      <c r="D11">
        <f>COUNTIFS(Table1[state],"canceled",Table1[goal],"&gt;=40000",Table1[goal],"&lt;=44999")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3">
      <c r="A12" s="14" t="s">
        <v>8398</v>
      </c>
      <c r="B12">
        <f>COUNTIFS(Table1[state],"successful",Table1[goal],"&gt;=45000",Table1[goal],"&lt;=49999")</f>
        <v>6</v>
      </c>
      <c r="C12">
        <f>COUNTIFS(Table1[state],"failed",Table1[goal],"&gt;=45000",Table1[goal],"&lt;=49999")</f>
        <v>11</v>
      </c>
      <c r="D12">
        <f>COUNTIFS(Table1[state],"canceled",Table1[goal],"&gt;=45000",Table1[goal],"&lt;=49999")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3">
      <c r="A13" s="14" t="s">
        <v>8399</v>
      </c>
      <c r="B13">
        <f>COUNTIFS(Table1[state],"successful",Table1[goal],"&gt;=50000")</f>
        <v>86</v>
      </c>
      <c r="C13">
        <f>COUNTIFS(Table1[state],"failed",Table1[goal],"&gt;=50000")</f>
        <v>258</v>
      </c>
      <c r="D13">
        <f>COUNTIFS(Table1[state],"canceled",Table1[goal],"&gt;=50000")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PT_Category</vt:lpstr>
      <vt:lpstr>PT_Sub-category</vt:lpstr>
      <vt:lpstr>PT_Years</vt:lpstr>
      <vt:lpstr>Bonus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Bryan</cp:lastModifiedBy>
  <dcterms:created xsi:type="dcterms:W3CDTF">2017-04-20T15:17:24Z</dcterms:created>
  <dcterms:modified xsi:type="dcterms:W3CDTF">2018-01-17T02:50:34Z</dcterms:modified>
</cp:coreProperties>
</file>