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5" windowWidth="16515" windowHeight="8250"/>
  </bookViews>
  <sheets>
    <sheet name="Feuil1" sheetId="1" r:id="rId1"/>
  </sheets>
  <definedNames>
    <definedName name="Age">Feuil1!$C$3</definedName>
    <definedName name="AgeInf">Feuil1!$A$10</definedName>
    <definedName name="Poids">Feuil1!$C$5</definedName>
    <definedName name="Sexe">Feuil1!$C$6</definedName>
    <definedName name="Surfacecorp">Feuil1!$C$7</definedName>
    <definedName name="Taille">Feuil1!$C$4</definedName>
    <definedName name="valeur_manquante">Feuil1!$A$9</definedName>
  </definedNames>
  <calcPr calcId="125725"/>
</workbook>
</file>

<file path=xl/calcChain.xml><?xml version="1.0" encoding="utf-8"?>
<calcChain xmlns="http://schemas.openxmlformats.org/spreadsheetml/2006/main">
  <c r="C8" i="1"/>
  <c r="E20"/>
  <c r="E19"/>
  <c r="C20"/>
  <c r="C15"/>
  <c r="C7"/>
  <c r="C19" l="1"/>
  <c r="C14"/>
  <c r="E14"/>
  <c r="E15"/>
</calcChain>
</file>

<file path=xl/sharedStrings.xml><?xml version="1.0" encoding="utf-8"?>
<sst xmlns="http://schemas.openxmlformats.org/spreadsheetml/2006/main" count="23" uniqueCount="21">
  <si>
    <t>Age (années):</t>
  </si>
  <si>
    <t>Taille (cm) :</t>
  </si>
  <si>
    <t>Poids (kg):</t>
  </si>
  <si>
    <t>Homme:</t>
  </si>
  <si>
    <t>Femme:</t>
  </si>
  <si>
    <t>Sexe (M/F):</t>
  </si>
  <si>
    <t>Calcul du métabolisme de base</t>
  </si>
  <si>
    <r>
      <t>Surface corporelle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:</t>
    </r>
  </si>
  <si>
    <t>M</t>
  </si>
  <si>
    <t>Adulte</t>
  </si>
  <si>
    <t>10-18 ans</t>
  </si>
  <si>
    <t>Calcul impossible</t>
  </si>
  <si>
    <t>Valeur manquante</t>
  </si>
  <si>
    <t>FAO-OMS (1986)</t>
  </si>
  <si>
    <t>Garçon:</t>
  </si>
  <si>
    <t>Fille:</t>
  </si>
  <si>
    <t>3-10 ans</t>
  </si>
  <si>
    <r>
      <t>IMC (kg/m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:</t>
    </r>
  </si>
  <si>
    <t xml:space="preserve">Harris et Bénédict (1919) </t>
  </si>
  <si>
    <t xml:space="preserve">Black et al. (1996) </t>
  </si>
  <si>
    <t>MB (kcal/j)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</si>
</sst>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2" borderId="4" xfId="0" applyFill="1" applyBorder="1" applyAlignment="1"/>
    <xf numFmtId="0" fontId="0" fillId="2" borderId="3" xfId="0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3" fillId="2" borderId="2" xfId="0" applyFont="1" applyFill="1" applyBorder="1" applyAlignment="1"/>
    <xf numFmtId="2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/>
    <xf numFmtId="0" fontId="1" fillId="2" borderId="6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E24" sqref="E24"/>
    </sheetView>
  </sheetViews>
  <sheetFormatPr baseColWidth="10" defaultRowHeight="15"/>
  <cols>
    <col min="3" max="3" width="9.42578125" customWidth="1"/>
    <col min="4" max="4" width="14.28515625" customWidth="1"/>
    <col min="5" max="5" width="10.7109375" customWidth="1"/>
    <col min="6" max="6" width="13.85546875" customWidth="1"/>
  </cols>
  <sheetData>
    <row r="1" spans="1:6" ht="21">
      <c r="A1" s="7" t="s">
        <v>6</v>
      </c>
      <c r="B1" s="7"/>
      <c r="C1" s="7"/>
      <c r="D1" s="7"/>
      <c r="E1" s="7"/>
      <c r="F1" s="7"/>
    </row>
    <row r="3" spans="1:6">
      <c r="A3" s="2" t="s">
        <v>0</v>
      </c>
      <c r="B3" s="2"/>
      <c r="C3" s="14">
        <v>5</v>
      </c>
      <c r="D3" s="21"/>
      <c r="E3" s="8"/>
      <c r="F3" s="9"/>
    </row>
    <row r="4" spans="1:6">
      <c r="A4" s="2" t="s">
        <v>1</v>
      </c>
      <c r="B4" s="2"/>
      <c r="C4" s="14">
        <v>98</v>
      </c>
      <c r="D4" s="21"/>
      <c r="E4" s="8"/>
      <c r="F4" s="9"/>
    </row>
    <row r="5" spans="1:6">
      <c r="A5" s="2" t="s">
        <v>2</v>
      </c>
      <c r="B5" s="2"/>
      <c r="C5" s="14">
        <v>23</v>
      </c>
      <c r="D5" s="21"/>
      <c r="E5" s="8"/>
      <c r="F5" s="9"/>
    </row>
    <row r="6" spans="1:6">
      <c r="A6" s="2" t="s">
        <v>5</v>
      </c>
      <c r="B6" s="2"/>
      <c r="C6" s="14" t="s">
        <v>8</v>
      </c>
      <c r="D6" s="21"/>
      <c r="E6" s="8"/>
      <c r="F6" s="9"/>
    </row>
    <row r="7" spans="1:6" ht="17.25">
      <c r="A7" s="2" t="s">
        <v>7</v>
      </c>
      <c r="B7" s="2"/>
      <c r="C7" s="13">
        <f>IF(COUNTBLANK(C3:C6)&gt;0,valeur_manquante,0.202*(Poids^0.425)*((Taille/100)^0.725))</f>
        <v>0.75461355940522834</v>
      </c>
      <c r="D7" s="12"/>
      <c r="E7" s="10"/>
      <c r="F7" s="11"/>
    </row>
    <row r="8" spans="1:6" ht="17.25">
      <c r="A8" s="3" t="s">
        <v>17</v>
      </c>
      <c r="B8" s="4"/>
      <c r="C8" s="31">
        <f>IF(COUNTBLANK(C4:C5)&gt;0,valeur_manquante,Poids/((Taille/100)^2))</f>
        <v>23.948354852144941</v>
      </c>
      <c r="D8" s="21"/>
      <c r="E8" s="8"/>
      <c r="F8" s="9"/>
    </row>
    <row r="9" spans="1:6" hidden="1">
      <c r="A9" t="s">
        <v>12</v>
      </c>
    </row>
    <row r="10" spans="1:6" hidden="1">
      <c r="A10" t="s">
        <v>11</v>
      </c>
    </row>
    <row r="12" spans="1:6">
      <c r="A12" s="22"/>
      <c r="B12" s="28"/>
      <c r="C12" s="19" t="s">
        <v>18</v>
      </c>
      <c r="D12" s="20"/>
      <c r="E12" s="19" t="s">
        <v>19</v>
      </c>
      <c r="F12" s="20"/>
    </row>
    <row r="13" spans="1:6">
      <c r="A13" s="29"/>
      <c r="B13" s="30"/>
      <c r="C13" s="1" t="s">
        <v>9</v>
      </c>
      <c r="D13" s="1"/>
      <c r="E13" s="1" t="s">
        <v>9</v>
      </c>
      <c r="F13" s="1"/>
    </row>
    <row r="14" spans="1:6">
      <c r="A14" s="6" t="s">
        <v>20</v>
      </c>
      <c r="B14" s="5" t="s">
        <v>3</v>
      </c>
      <c r="C14" s="23" t="str">
        <f>IF(Sexe="F"," ",IF(Age&lt;18," ",IF(Surfacecorp=valeur_manquante," ",(0.276+(0.0573*Poids)+(2.073*Taille/100)-(0.0285*Age))*236)))</f>
        <v xml:space="preserve"> </v>
      </c>
      <c r="D14" s="23"/>
      <c r="E14" s="15" t="str">
        <f>IF(Sexe="F"," ",IF(Age&lt;18," ",IF(Surfacecorp=valeur_manquante," ",(1.083*(Poids^0.48)*((Taille/100)^0.5)*(Age^(-0.13)))*236)))</f>
        <v xml:space="preserve"> </v>
      </c>
      <c r="F14" s="15"/>
    </row>
    <row r="15" spans="1:6">
      <c r="A15" s="6"/>
      <c r="B15" s="5" t="s">
        <v>4</v>
      </c>
      <c r="C15" s="15" t="str">
        <f>IF(Sexe="M"," ",IF(Age&lt;18," ",IF(Surfacecorp=valeur_manquante," ",(2.741+(0.0402*Poids)+(0.711*Taille/100)-(0.0197*Age))*236)))</f>
        <v xml:space="preserve"> </v>
      </c>
      <c r="D15" s="15"/>
      <c r="E15" s="15" t="str">
        <f>IF(Sexe="M"," ",IF(Age&lt;18," ",IF(Surfacecorp=valeur_manquante," ",(0.963*(Poids^0.48)*((Taille/100)^0.5)*(Age^(-0.13)))*236)))</f>
        <v xml:space="preserve"> </v>
      </c>
      <c r="F15" s="15"/>
    </row>
    <row r="17" spans="1:6">
      <c r="A17" s="22"/>
      <c r="B17" s="28"/>
      <c r="C17" s="16" t="s">
        <v>13</v>
      </c>
      <c r="D17" s="16"/>
      <c r="E17" s="16"/>
      <c r="F17" s="16"/>
    </row>
    <row r="18" spans="1:6">
      <c r="A18" s="29"/>
      <c r="B18" s="30"/>
      <c r="C18" s="17" t="s">
        <v>16</v>
      </c>
      <c r="D18" s="17"/>
      <c r="E18" s="26" t="s">
        <v>10</v>
      </c>
      <c r="F18" s="27"/>
    </row>
    <row r="19" spans="1:6">
      <c r="A19" s="6" t="s">
        <v>20</v>
      </c>
      <c r="B19" s="5" t="s">
        <v>14</v>
      </c>
      <c r="C19" s="18">
        <f>IF(Sexe="F"," ",IF(Age&lt;3,AgeInf,IF(Age&gt;10," ",IF(Surfacecorp=valeur_manquante," ",(495+(22.7*Poids))))))</f>
        <v>1017.1</v>
      </c>
      <c r="D19" s="18"/>
      <c r="E19" s="24" t="str">
        <f>IF(Sexe="F"," ",IF(Age&lt;10," ",IF(Age&gt;18," ",IF(Surfacecorp=valeur_manquante," ",(12.2*Poids)+746))))</f>
        <v xml:space="preserve"> </v>
      </c>
      <c r="F19" s="25"/>
    </row>
    <row r="20" spans="1:6">
      <c r="A20" s="6"/>
      <c r="B20" s="5" t="s">
        <v>15</v>
      </c>
      <c r="C20" s="18" t="str">
        <f>IF(Sexe="M"," ",IF(Age&lt;3,AgeInf,IF(Age&gt;10," ",IF(Surfacecorp=valeur_manquante," ",(499+(22.5*Poids))))))</f>
        <v xml:space="preserve"> </v>
      </c>
      <c r="D20" s="18"/>
      <c r="E20" s="24" t="str">
        <f>IF(Sexe="M"," ",IF(Age&lt;10," ",IF(Age&gt;18," ",IF(Surfacecorp=valeur_manquante," ",(651+(17.5*Poids))))))</f>
        <v xml:space="preserve"> </v>
      </c>
      <c r="F20" s="25"/>
    </row>
  </sheetData>
  <mergeCells count="26">
    <mergeCell ref="C12:D12"/>
    <mergeCell ref="A12:B13"/>
    <mergeCell ref="C17:F17"/>
    <mergeCell ref="A17:B18"/>
    <mergeCell ref="C18:D18"/>
    <mergeCell ref="C19:D19"/>
    <mergeCell ref="C20:D20"/>
    <mergeCell ref="E12:F12"/>
    <mergeCell ref="E19:F19"/>
    <mergeCell ref="E20:F20"/>
    <mergeCell ref="E13:F13"/>
    <mergeCell ref="E18:F18"/>
    <mergeCell ref="A19:A20"/>
    <mergeCell ref="C13:D13"/>
    <mergeCell ref="C14:D14"/>
    <mergeCell ref="C15:D15"/>
    <mergeCell ref="E14:F14"/>
    <mergeCell ref="E15:F15"/>
    <mergeCell ref="A1:F1"/>
    <mergeCell ref="A14:A15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7</vt:i4>
      </vt:variant>
    </vt:vector>
  </HeadingPairs>
  <TitlesOfParts>
    <vt:vector size="8" baseType="lpstr">
      <vt:lpstr>Feuil1</vt:lpstr>
      <vt:lpstr>Age</vt:lpstr>
      <vt:lpstr>AgeInf</vt:lpstr>
      <vt:lpstr>Poids</vt:lpstr>
      <vt:lpstr>Sexe</vt:lpstr>
      <vt:lpstr>Surfacecorp</vt:lpstr>
      <vt:lpstr>Taille</vt:lpstr>
      <vt:lpstr>valeur_manquante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Beaune</dc:creator>
  <cp:lastModifiedBy>Bruno Beaune</cp:lastModifiedBy>
  <dcterms:created xsi:type="dcterms:W3CDTF">2012-05-30T15:13:06Z</dcterms:created>
  <dcterms:modified xsi:type="dcterms:W3CDTF">2012-05-30T17:40:51Z</dcterms:modified>
</cp:coreProperties>
</file>