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dimitra\Downloads\"/>
    </mc:Choice>
  </mc:AlternateContent>
  <xr:revisionPtr revIDLastSave="0" documentId="13_ncr:1_{3C1F9EE0-4754-4AB1-84AE-89D4701F7789}" xr6:coauthVersionLast="47" xr6:coauthVersionMax="47" xr10:uidLastSave="{00000000-0000-0000-0000-000000000000}"/>
  <bookViews>
    <workbookView xWindow="28680" yWindow="-120" windowWidth="29040" windowHeight="15720" xr2:uid="{C4548A0C-4C4D-499B-AE92-B3999FE20A74}"/>
  </bookViews>
  <sheets>
    <sheet name="WSP" sheetId="1" r:id="rId1"/>
  </sheets>
  <definedNames>
    <definedName name="Source">WSP!$Z$3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5" i="1" l="1" a="1"/>
  <c r="Y5" i="1" s="1"/>
  <c r="Y4" i="1" a="1"/>
  <c r="Y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Q3" i="1"/>
  <c r="P1" i="1" a="1"/>
  <c r="P1" i="1" s="1"/>
  <c r="Q1" i="1" s="1" a="1"/>
  <c r="Q1" i="1" s="1"/>
  <c r="C5" i="1"/>
  <c r="D5" i="1" s="1"/>
  <c r="E5" i="1" s="1"/>
  <c r="F5" i="1" s="1"/>
  <c r="G5" i="1" s="1"/>
  <c r="H5" i="1" s="1"/>
  <c r="I5" i="1" s="1"/>
  <c r="J5" i="1" s="1"/>
  <c r="C6" i="1" l="1"/>
  <c r="D6" i="1" l="1"/>
  <c r="E6" i="1" l="1"/>
  <c r="F6" i="1" s="1"/>
  <c r="G6" i="1" s="1"/>
  <c r="H6" i="1" s="1"/>
  <c r="I6" i="1" s="1"/>
  <c r="J6" i="1" s="1"/>
  <c r="C7" i="1" l="1"/>
  <c r="D7" i="1" l="1"/>
  <c r="E7" i="1" s="1"/>
  <c r="F7" i="1" s="1"/>
  <c r="G7" i="1" s="1"/>
  <c r="H7" i="1" s="1"/>
  <c r="I7" i="1" s="1"/>
  <c r="J7" i="1" s="1"/>
  <c r="C8" i="1" l="1"/>
  <c r="D8" i="1" s="1"/>
  <c r="E8" i="1" s="1"/>
  <c r="F8" i="1" s="1"/>
  <c r="G8" i="1" s="1"/>
  <c r="H8" i="1" s="1"/>
  <c r="I8" i="1" s="1"/>
  <c r="J8" i="1" s="1"/>
  <c r="C9" i="1" l="1"/>
  <c r="D9" i="1" l="1"/>
  <c r="E9" i="1" s="1"/>
  <c r="F9" i="1" s="1"/>
  <c r="G9" i="1" s="1"/>
  <c r="H9" i="1" s="1"/>
  <c r="I9" i="1" s="1"/>
  <c r="J9" i="1" s="1"/>
  <c r="C10" i="1" l="1"/>
  <c r="D10" i="1" l="1"/>
  <c r="E10" i="1" s="1"/>
  <c r="F10" i="1" s="1"/>
  <c r="G10" i="1" s="1"/>
  <c r="H10" i="1" s="1"/>
  <c r="I10" i="1" s="1"/>
  <c r="J10" i="1" s="1"/>
  <c r="C11" i="1" l="1"/>
  <c r="D11" i="1" s="1"/>
  <c r="E11" i="1" l="1"/>
  <c r="F11" i="1" s="1"/>
  <c r="G11" i="1" s="1"/>
  <c r="H11" i="1" s="1"/>
  <c r="I11" i="1" s="1"/>
  <c r="J11" i="1" s="1"/>
  <c r="C12" i="1" l="1"/>
  <c r="D12" i="1" s="1"/>
  <c r="E12" i="1" l="1"/>
  <c r="F12" i="1" s="1"/>
  <c r="G12" i="1" s="1"/>
  <c r="H12" i="1" s="1"/>
  <c r="I12" i="1" s="1"/>
  <c r="J12" i="1" s="1"/>
  <c r="C13" i="1" l="1"/>
  <c r="D13" i="1" s="1"/>
  <c r="E13" i="1" l="1"/>
  <c r="F13" i="1" s="1"/>
  <c r="G13" i="1" s="1"/>
  <c r="H13" i="1" s="1"/>
  <c r="I13" i="1" s="1"/>
  <c r="J13" i="1" s="1"/>
  <c r="C14" i="1" l="1"/>
  <c r="O5" i="1" s="1"/>
  <c r="O24" i="1" l="1"/>
  <c r="O13" i="1"/>
  <c r="O38" i="1"/>
  <c r="O22" i="1"/>
  <c r="O75" i="1"/>
  <c r="O91" i="1"/>
  <c r="O106" i="1"/>
  <c r="O123" i="1"/>
  <c r="O53" i="1"/>
  <c r="O56" i="1"/>
  <c r="O8" i="1"/>
  <c r="O104" i="1"/>
  <c r="O103" i="1"/>
  <c r="D14" i="1"/>
  <c r="E14" i="1" s="1"/>
  <c r="F14" i="1" s="1"/>
  <c r="G14" i="1" s="1"/>
  <c r="H14" i="1" s="1"/>
  <c r="I14" i="1" s="1"/>
  <c r="J14" i="1" s="1"/>
  <c r="C15" i="1" l="1"/>
  <c r="D15" i="1" l="1"/>
  <c r="E15" i="1" s="1"/>
  <c r="F15" i="1" s="1"/>
  <c r="G15" i="1" s="1"/>
  <c r="H15" i="1" s="1"/>
  <c r="I15" i="1" s="1"/>
  <c r="J15" i="1" s="1"/>
  <c r="C16" i="1" l="1"/>
  <c r="D16" i="1" s="1"/>
  <c r="E16" i="1" l="1"/>
  <c r="F16" i="1" s="1"/>
  <c r="G16" i="1" s="1"/>
  <c r="H16" i="1" s="1"/>
  <c r="I16" i="1" s="1"/>
  <c r="J16" i="1" s="1"/>
  <c r="C17" i="1" l="1"/>
  <c r="D17" i="1" s="1"/>
  <c r="E17" i="1" l="1"/>
  <c r="F17" i="1" s="1"/>
  <c r="C18" i="1" l="1"/>
  <c r="D18" i="1" s="1"/>
  <c r="E18" i="1" l="1"/>
  <c r="F18" i="1" s="1"/>
  <c r="C19" i="1" l="1"/>
  <c r="O6" i="1" l="1"/>
  <c r="O59" i="1"/>
  <c r="O129" i="1"/>
  <c r="O100" i="1"/>
  <c r="O20" i="1"/>
  <c r="O117" i="1"/>
  <c r="O47" i="1"/>
  <c r="O43" i="1"/>
  <c r="O49" i="1"/>
  <c r="O119" i="1"/>
  <c r="O54" i="1"/>
  <c r="O108" i="1"/>
  <c r="O64" i="1"/>
  <c r="O76" i="1"/>
  <c r="O97" i="1"/>
  <c r="O34" i="1"/>
  <c r="O9" i="1"/>
  <c r="O92" i="1"/>
  <c r="O21" i="1"/>
  <c r="O46" i="1"/>
  <c r="O127" i="1"/>
  <c r="O14" i="1"/>
  <c r="O122" i="1"/>
  <c r="O113" i="1"/>
  <c r="O19" i="1"/>
  <c r="O37" i="1"/>
  <c r="O107" i="1"/>
  <c r="O126" i="1"/>
  <c r="O68" i="1"/>
  <c r="O114" i="1"/>
  <c r="O121" i="1"/>
  <c r="O69" i="1"/>
  <c r="O50" i="1"/>
  <c r="O41" i="1"/>
  <c r="O11" i="1"/>
  <c r="O52" i="1"/>
  <c r="O110" i="1"/>
  <c r="O40" i="1"/>
  <c r="O132" i="1"/>
  <c r="O66" i="1"/>
  <c r="D19" i="1"/>
  <c r="E19" i="1" s="1"/>
  <c r="F19" i="1" s="1"/>
  <c r="C20" i="1" l="1"/>
  <c r="O112" i="1" l="1"/>
  <c r="O98" i="1"/>
  <c r="D20" i="1"/>
  <c r="E20" i="1" s="1"/>
  <c r="F20" i="1" s="1"/>
  <c r="C21" i="1" l="1"/>
  <c r="D21" i="1" s="1"/>
  <c r="E21" i="1" l="1"/>
  <c r="F21" i="1" s="1"/>
  <c r="C22" i="1" l="1"/>
  <c r="O57" i="1"/>
  <c r="O93" i="1"/>
  <c r="O111" i="1" l="1"/>
  <c r="O84" i="1"/>
  <c r="O29" i="1"/>
  <c r="O79" i="1"/>
  <c r="O28" i="1"/>
  <c r="O86" i="1"/>
  <c r="O90" i="1"/>
  <c r="O58" i="1"/>
  <c r="O89" i="1"/>
  <c r="O26" i="1"/>
  <c r="O45" i="1"/>
  <c r="O73" i="1"/>
  <c r="O70" i="1"/>
  <c r="O99" i="1"/>
  <c r="O23" i="1"/>
  <c r="O31" i="1"/>
  <c r="O35" i="1"/>
  <c r="O124" i="1"/>
  <c r="O15" i="1"/>
  <c r="O109" i="1"/>
  <c r="O30" i="1"/>
  <c r="O61" i="1"/>
  <c r="D22" i="1"/>
  <c r="E22" i="1" s="1"/>
  <c r="F22" i="1" s="1"/>
  <c r="C23" i="1" l="1"/>
  <c r="O82" i="1"/>
  <c r="O105" i="1"/>
  <c r="O32" i="1"/>
  <c r="O63" i="1" l="1"/>
  <c r="O42" i="1"/>
  <c r="O39" i="1"/>
  <c r="O67" i="1"/>
  <c r="D23" i="1"/>
  <c r="E23" i="1" s="1"/>
  <c r="F23" i="1" s="1"/>
  <c r="O83" i="1"/>
  <c r="O101" i="1"/>
  <c r="C24" i="1"/>
  <c r="O120" i="1" s="1"/>
  <c r="O72" i="1" l="1"/>
  <c r="O125" i="1"/>
  <c r="O74" i="1"/>
  <c r="O88" i="1"/>
  <c r="O44" i="1"/>
  <c r="O36" i="1"/>
  <c r="O85" i="1"/>
  <c r="O95" i="1"/>
  <c r="O128" i="1"/>
  <c r="O115" i="1"/>
  <c r="O78" i="1"/>
  <c r="O102" i="1"/>
  <c r="O65" i="1"/>
  <c r="O48" i="1"/>
  <c r="O25" i="1"/>
  <c r="O71" i="1"/>
  <c r="O81" i="1"/>
  <c r="O60" i="1"/>
  <c r="O33" i="1"/>
  <c r="O55" i="1"/>
  <c r="O80" i="1"/>
  <c r="O16" i="1"/>
  <c r="O18" i="1"/>
  <c r="O12" i="1"/>
  <c r="O94" i="1"/>
  <c r="O96" i="1"/>
  <c r="O87" i="1"/>
  <c r="O7" i="1"/>
  <c r="O130" i="1"/>
  <c r="O116" i="1"/>
  <c r="O27" i="1"/>
  <c r="O17" i="1"/>
  <c r="O10" i="1"/>
  <c r="O62" i="1"/>
  <c r="O131" i="1"/>
  <c r="O51" i="1"/>
  <c r="O118" i="1"/>
  <c r="O77" i="1"/>
  <c r="D24" i="1"/>
  <c r="E24" i="1" s="1"/>
  <c r="F24" i="1" s="1"/>
  <c r="Z5" i="1" s="1" a="1"/>
  <c r="Z5" i="1" s="1"/>
  <c r="J25" i="1" l="1"/>
  <c r="S5" i="1" s="1" a="1"/>
  <c r="S5" i="1" s="1"/>
  <c r="W7" i="1" l="1"/>
  <c r="W8" i="1"/>
  <c r="W5" i="1"/>
  <c r="W6" i="1"/>
  <c r="W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<sst xmlns="http://schemas.openxmlformats.org/spreadsheetml/2006/main" count="446" uniqueCount="294">
  <si>
    <t>Table \ Seat</t>
  </si>
  <si>
    <t>Seat 01</t>
  </si>
  <si>
    <t>Seat 02</t>
  </si>
  <si>
    <t>Seat 03</t>
  </si>
  <si>
    <t>Seat 04</t>
  </si>
  <si>
    <t>Seat 05</t>
  </si>
  <si>
    <t>Seat 06</t>
  </si>
  <si>
    <t>Seat 07</t>
  </si>
  <si>
    <t>Seat 08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</si>
  <si>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</si>
  <si>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</si>
  <si>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</si>
  <si>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</si>
  <si>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</si>
  <si>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</si>
  <si>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</si>
  <si>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</si>
  <si>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</si>
  <si>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</si>
  <si>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</si>
  <si>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</si>
  <si>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</si>
  <si>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</si>
  <si>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</si>
  <si>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</si>
  <si>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</si>
  <si>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</si>
  <si>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</si>
  <si>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</si>
  <si>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Total</t>
  </si>
  <si>
    <t>Source</t>
  </si>
  <si>
    <t>Broom</t>
  </si>
  <si>
    <t>Bride</t>
  </si>
  <si>
    <t>Randomizer</t>
  </si>
  <si>
    <t>Fixed Position</t>
  </si>
  <si>
    <t>Table setup</t>
  </si>
  <si>
    <t>Guest in tables view</t>
  </si>
  <si>
    <t>Guest List (Input)</t>
  </si>
  <si>
    <t>Special cases</t>
  </si>
  <si>
    <t>Nitro</t>
  </si>
  <si>
    <t>Glycerin</t>
  </si>
  <si>
    <t>Check</t>
  </si>
  <si>
    <t>F9</t>
  </si>
  <si>
    <t>Wedding Seats Planner</t>
  </si>
  <si>
    <t>Add as many guests lines as the table lines</t>
  </si>
  <si>
    <t>List pairs that should not sit in the same table</t>
  </si>
  <si>
    <t>Name</t>
  </si>
  <si>
    <t>Surname</t>
  </si>
  <si>
    <t>Adam</t>
  </si>
  <si>
    <t>Driver</t>
  </si>
  <si>
    <t>Al</t>
  </si>
  <si>
    <t>Pacino</t>
  </si>
  <si>
    <t>Alicia</t>
  </si>
  <si>
    <t>Vikander</t>
  </si>
  <si>
    <t>Amber</t>
  </si>
  <si>
    <t>Heard</t>
  </si>
  <si>
    <t>Amy</t>
  </si>
  <si>
    <t>Adams</t>
  </si>
  <si>
    <t>Angelina</t>
  </si>
  <si>
    <t>Jolie</t>
  </si>
  <si>
    <t>Anna</t>
  </si>
  <si>
    <t>Hath</t>
  </si>
  <si>
    <t>Anne</t>
  </si>
  <si>
    <t>Hathaway</t>
  </si>
  <si>
    <t>Annette</t>
  </si>
  <si>
    <t>Bening</t>
  </si>
  <si>
    <t>Ant</t>
  </si>
  <si>
    <t>Bandy</t>
  </si>
  <si>
    <t>Anthony</t>
  </si>
  <si>
    <t>Hopkins</t>
  </si>
  <si>
    <t>Antonio</t>
  </si>
  <si>
    <t>Banderas</t>
  </si>
  <si>
    <t>Ben</t>
  </si>
  <si>
    <t>Affleck</t>
  </si>
  <si>
    <t>Kingsley</t>
  </si>
  <si>
    <t>Bill</t>
  </si>
  <si>
    <t>Murray</t>
  </si>
  <si>
    <t>Brad</t>
  </si>
  <si>
    <t>Pitt</t>
  </si>
  <si>
    <t>Carey</t>
  </si>
  <si>
    <t>Mulligan</t>
  </si>
  <si>
    <t>Cate</t>
  </si>
  <si>
    <t>Blanchett</t>
  </si>
  <si>
    <t>Catherine</t>
  </si>
  <si>
    <t>Zeta-Jones</t>
  </si>
  <si>
    <t>Charlize</t>
  </si>
  <si>
    <t>Theron</t>
  </si>
  <si>
    <t>Chiwetel</t>
  </si>
  <si>
    <t>Ejiofor</t>
  </si>
  <si>
    <t>Chize</t>
  </si>
  <si>
    <t>Thid</t>
  </si>
  <si>
    <t>Christian</t>
  </si>
  <si>
    <t>Bale</t>
  </si>
  <si>
    <t>Christoph</t>
  </si>
  <si>
    <t>Waltz</t>
  </si>
  <si>
    <t>Christopher</t>
  </si>
  <si>
    <t>Walken</t>
  </si>
  <si>
    <t>Clive</t>
  </si>
  <si>
    <t>Owen</t>
  </si>
  <si>
    <t>Colin</t>
  </si>
  <si>
    <t>Falkon</t>
  </si>
  <si>
    <t>Farrell</t>
  </si>
  <si>
    <t>Firth</t>
  </si>
  <si>
    <t>Daniel</t>
  </si>
  <si>
    <t>Craig</t>
  </si>
  <si>
    <t>Day-Lewis</t>
  </si>
  <si>
    <t>Kid</t>
  </si>
  <si>
    <t>Denzel</t>
  </si>
  <si>
    <t>Washed</t>
  </si>
  <si>
    <t>Washington</t>
  </si>
  <si>
    <t>Diane</t>
  </si>
  <si>
    <t>Keaton</t>
  </si>
  <si>
    <t>Lane</t>
  </si>
  <si>
    <t>Dust</t>
  </si>
  <si>
    <t>Hoff</t>
  </si>
  <si>
    <t>Dustin</t>
  </si>
  <si>
    <t>Hoffman</t>
  </si>
  <si>
    <t>Eddie</t>
  </si>
  <si>
    <t>Redmayne</t>
  </si>
  <si>
    <t>Edward</t>
  </si>
  <si>
    <t>Norton</t>
  </si>
  <si>
    <t>Elizabeth</t>
  </si>
  <si>
    <t>Banks</t>
  </si>
  <si>
    <t>Ellen</t>
  </si>
  <si>
    <t>Page</t>
  </si>
  <si>
    <t>Emily</t>
  </si>
  <si>
    <t>Blunt</t>
  </si>
  <si>
    <t>Watson</t>
  </si>
  <si>
    <t>Emma</t>
  </si>
  <si>
    <t>Stone</t>
  </si>
  <si>
    <t>Thompson</t>
  </si>
  <si>
    <t>Frances</t>
  </si>
  <si>
    <t>McDormand</t>
  </si>
  <si>
    <t>Gary</t>
  </si>
  <si>
    <t>Oldman</t>
  </si>
  <si>
    <t>George</t>
  </si>
  <si>
    <t>Clooney</t>
  </si>
  <si>
    <t>Joule</t>
  </si>
  <si>
    <t>Glenn</t>
  </si>
  <si>
    <t>Close</t>
  </si>
  <si>
    <t>Greta</t>
  </si>
  <si>
    <t>Gerwig</t>
  </si>
  <si>
    <t>Gwyneth</t>
  </si>
  <si>
    <t>Paltrow</t>
  </si>
  <si>
    <t>Halle</t>
  </si>
  <si>
    <t>Berry</t>
  </si>
  <si>
    <t>Helen</t>
  </si>
  <si>
    <t>Hunt</t>
  </si>
  <si>
    <t>Mirren</t>
  </si>
  <si>
    <t>Helene</t>
  </si>
  <si>
    <t>Mir</t>
  </si>
  <si>
    <t>Hugh</t>
  </si>
  <si>
    <t>Jackman</t>
  </si>
  <si>
    <t>Idris</t>
  </si>
  <si>
    <t>Elba</t>
  </si>
  <si>
    <t>Jack</t>
  </si>
  <si>
    <t>Nicholson</t>
  </si>
  <si>
    <t>Jake</t>
  </si>
  <si>
    <t>Gyllenhaal</t>
  </si>
  <si>
    <t>James</t>
  </si>
  <si>
    <t>Franco</t>
  </si>
  <si>
    <t>Jamie</t>
  </si>
  <si>
    <t>Foxx</t>
  </si>
  <si>
    <t>Jason</t>
  </si>
  <si>
    <t>Bateman</t>
  </si>
  <si>
    <t>Javier</t>
  </si>
  <si>
    <t>Bardem</t>
  </si>
  <si>
    <t>Jeff</t>
  </si>
  <si>
    <t>Bridges</t>
  </si>
  <si>
    <t>Jennifer</t>
  </si>
  <si>
    <t>Aniston</t>
  </si>
  <si>
    <t>Garner</t>
  </si>
  <si>
    <t>Lawrence</t>
  </si>
  <si>
    <t>Jeremy</t>
  </si>
  <si>
    <t>Renner</t>
  </si>
  <si>
    <t>Jessica</t>
  </si>
  <si>
    <t>Chastain</t>
  </si>
  <si>
    <t>Joaquin</t>
  </si>
  <si>
    <t>Phoenix</t>
  </si>
  <si>
    <t>Jodie</t>
  </si>
  <si>
    <t>Foster</t>
  </si>
  <si>
    <t>John</t>
  </si>
  <si>
    <t>Malkovich</t>
  </si>
  <si>
    <t>Travolta</t>
  </si>
  <si>
    <t>Johnny</t>
  </si>
  <si>
    <t>Depp</t>
  </si>
  <si>
    <t>Jude</t>
  </si>
  <si>
    <t>Law</t>
  </si>
  <si>
    <t>Judi</t>
  </si>
  <si>
    <t>Dench</t>
  </si>
  <si>
    <t>Julia</t>
  </si>
  <si>
    <t>Roberts</t>
  </si>
  <si>
    <t>Julianne</t>
  </si>
  <si>
    <t>Moore</t>
  </si>
  <si>
    <t>Kate</t>
  </si>
  <si>
    <t>Beckinsale</t>
  </si>
  <si>
    <t>Winslet</t>
  </si>
  <si>
    <t>Kathy</t>
  </si>
  <si>
    <t>Bates</t>
  </si>
  <si>
    <t>Kevin</t>
  </si>
  <si>
    <t>Spacey</t>
  </si>
  <si>
    <t>Leonardo</t>
  </si>
  <si>
    <t>DiCaprio</t>
  </si>
  <si>
    <t>Liam</t>
  </si>
  <si>
    <t>Neeson</t>
  </si>
  <si>
    <t>Marion</t>
  </si>
  <si>
    <t>Cotillard</t>
  </si>
  <si>
    <t>Mark</t>
  </si>
  <si>
    <t>Ruffalo</t>
  </si>
  <si>
    <t>Matt</t>
  </si>
  <si>
    <t>Damon</t>
  </si>
  <si>
    <t>Matthew</t>
  </si>
  <si>
    <t>McConaughey</t>
  </si>
  <si>
    <t>Meryl</t>
  </si>
  <si>
    <t>Streep</t>
  </si>
  <si>
    <t>Michael</t>
  </si>
  <si>
    <t>Caine</t>
  </si>
  <si>
    <t>Douglas</t>
  </si>
  <si>
    <t>Fassbender</t>
  </si>
  <si>
    <t>Michelle</t>
  </si>
  <si>
    <t>Pfeiffer</t>
  </si>
  <si>
    <t>Williams</t>
  </si>
  <si>
    <t>Morgan</t>
  </si>
  <si>
    <t>Freeman</t>
  </si>
  <si>
    <t>Naomi</t>
  </si>
  <si>
    <t>Watts</t>
  </si>
  <si>
    <t>Natalie</t>
  </si>
  <si>
    <t>Portman</t>
  </si>
  <si>
    <t>Penelope</t>
  </si>
  <si>
    <t>Cruz</t>
  </si>
  <si>
    <t>Rachel</t>
  </si>
  <si>
    <t>McAdams</t>
  </si>
  <si>
    <t>Weisz</t>
  </si>
  <si>
    <t>Reese</t>
  </si>
  <si>
    <t>Witherspoon</t>
  </si>
  <si>
    <t>Renee</t>
  </si>
  <si>
    <t>Zellweger</t>
  </si>
  <si>
    <t>Robert</t>
  </si>
  <si>
    <t>Rooney</t>
  </si>
  <si>
    <t>Mara</t>
  </si>
  <si>
    <t>Russell</t>
  </si>
  <si>
    <t>Crowe</t>
  </si>
  <si>
    <t>Ryan</t>
  </si>
  <si>
    <t>Gosling</t>
  </si>
  <si>
    <t>Reynolds</t>
  </si>
  <si>
    <t>Salma</t>
  </si>
  <si>
    <t>Hayek</t>
  </si>
  <si>
    <t>Sandra</t>
  </si>
  <si>
    <t>Bullock</t>
  </si>
  <si>
    <t>Scarlett</t>
  </si>
  <si>
    <t>Johansson</t>
  </si>
  <si>
    <t>Sean</t>
  </si>
  <si>
    <t>Connery</t>
  </si>
  <si>
    <t>Sigourney</t>
  </si>
  <si>
    <t>Weaver</t>
  </si>
  <si>
    <t>Susan</t>
  </si>
  <si>
    <t>Sarandon</t>
  </si>
  <si>
    <t>Tilda</t>
  </si>
  <si>
    <t>Swinton</t>
  </si>
  <si>
    <t>Tom</t>
  </si>
  <si>
    <t>Cruise</t>
  </si>
  <si>
    <t>Hanks</t>
  </si>
  <si>
    <t>Hardy</t>
  </si>
  <si>
    <t>Tony</t>
  </si>
  <si>
    <t>Hop</t>
  </si>
  <si>
    <t>Montana</t>
  </si>
  <si>
    <t>Vera</t>
  </si>
  <si>
    <t>Farmiga</t>
  </si>
  <si>
    <t>Viola</t>
  </si>
  <si>
    <t>Davis</t>
  </si>
  <si>
    <t>Will</t>
  </si>
  <si>
    <t>Smith</t>
  </si>
  <si>
    <t>Willem</t>
  </si>
  <si>
    <t>Dafoe</t>
  </si>
  <si>
    <t>Nich</t>
  </si>
  <si>
    <t>De Niro</t>
  </si>
  <si>
    <t>Downey Jr</t>
  </si>
  <si>
    <t>Nicole</t>
  </si>
  <si>
    <t>Kidman</t>
  </si>
  <si>
    <t>Table</t>
  </si>
  <si>
    <t>Fixed Positions</t>
  </si>
  <si>
    <t>Select a source of tables allocation</t>
  </si>
  <si>
    <t>Relation</t>
  </si>
  <si>
    <t>Pitt Brad</t>
  </si>
  <si>
    <t>Jolie Angelina</t>
  </si>
  <si>
    <t>Cruise Tom</t>
  </si>
  <si>
    <t>Kidman Nicole</t>
  </si>
  <si>
    <t>Reynolds Ryan</t>
  </si>
  <si>
    <t>Johansson Scarlett</t>
  </si>
  <si>
    <t>Depp Johnny</t>
  </si>
  <si>
    <t>Heard Amber</t>
  </si>
  <si>
    <t>Affleck Ben</t>
  </si>
  <si>
    <t>Garner Jennifer</t>
  </si>
  <si>
    <t>Surname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</si>
</sst>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5" fillId="3" borderId="0" xfId="3"/>
    <xf numFmtId="0" fontId="6" fillId="3" borderId="0" xfId="3" applyFont="1"/>
    <xf numFmtId="0" fontId="0" fillId="0" borderId="0" xfId="0" applyAlignment="1">
      <alignment horizontal="center"/>
    </xf>
    <xf numFmtId="0" fontId="5" fillId="3" borderId="0" xfId="3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3" applyFont="1"/>
    <xf numFmtId="0" fontId="2" fillId="3" borderId="0" xfId="3" applyFont="1" applyAlignment="1">
      <alignment horizontal="center"/>
    </xf>
    <xf numFmtId="0" fontId="3" fillId="0" borderId="0" xfId="1"/>
    <xf numFmtId="0" fontId="7" fillId="3" borderId="0" xfId="3" applyFont="1" applyAlignment="1">
      <alignment horizontal="center"/>
    </xf>
    <xf numFmtId="0" fontId="8" fillId="0" borderId="0" xfId="0" applyFont="1" applyAlignment="1">
      <alignment horizontal="center"/>
    </xf>
    <xf numFmtId="0" fontId="5" fillId="3" borderId="0" xfId="3" applyAlignment="1"/>
    <xf numFmtId="0" fontId="1" fillId="5" borderId="0" xfId="2" applyFill="1" applyAlignment="1">
      <alignment horizontal="center"/>
    </xf>
    <xf numFmtId="0" fontId="3" fillId="0" borderId="0" xfId="1" applyAlignment="1">
      <alignment horizontal="left"/>
    </xf>
    <xf numFmtId="0" fontId="2" fillId="6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20% - Accent2" xfId="2" builtinId="34"/>
    <cellStyle name="Accent3" xfId="3" builtinId="37"/>
    <cellStyle name="Explanatory Text" xfId="1" builtinId="53"/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5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505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F017D-BC9C-402A-BA1A-6E48158F0EC6}" name="tablesIndex" displayName="tablesIndex" ref="B4:J25" totalsRowCount="1" dataDxfId="32">
  <autoFilter ref="B4:J24" xr:uid="{E30F017D-BC9C-402A-BA1A-6E48158F0EC6}"/>
  <tableColumns count="9">
    <tableColumn id="1" xr3:uid="{B8A620D7-D509-4A5E-B185-A700814B33C5}" name="Table \ Seat" totalsRowLabel="Total" dataDxfId="22" totalsRowDxfId="21"/>
    <tableColumn id="2" xr3:uid="{B1E762D3-7E22-4A91-B921-995478EB6F09}" name="Seat 01" dataDxfId="20" totalsRowDxfId="19">
      <calculatedColumnFormula>MAX(OFFSET(tablesIndex[[#This Row],[Seat 01]:[Seat 08]],-1,,1,8))+1</calculatedColumnFormula>
    </tableColumn>
    <tableColumn id="3" xr3:uid="{0FE61934-F56E-4F17-8178-F10F3EA2BAD0}" name="Seat 02" dataDxfId="18" totalsRowDxfId="17">
      <calculatedColumnFormula>tablesIndex[[#This Row],[Seat 01]]+1</calculatedColumnFormula>
    </tableColumn>
    <tableColumn id="4" xr3:uid="{D83460B7-EFF6-4A5C-BB7B-9659AE03CC3A}" name="Seat 03" dataDxfId="16" totalsRowDxfId="15">
      <calculatedColumnFormula>tablesIndex[[#This Row],[Seat 02]]+1</calculatedColumnFormula>
    </tableColumn>
    <tableColumn id="5" xr3:uid="{676974FE-AABE-434F-8927-FC1D3F3BDB99}" name="Seat 04" dataDxfId="14" totalsRowDxfId="13">
      <calculatedColumnFormula>tablesIndex[[#This Row],[Seat 03]]+1</calculatedColumnFormula>
    </tableColumn>
    <tableColumn id="6" xr3:uid="{C52D0557-11E1-45F2-9B01-2CBBFD69B211}" name="Seat 05" dataDxfId="12" totalsRowDxfId="11">
      <calculatedColumnFormula>tablesIndex[[#This Row],[Seat 04]]+1</calculatedColumnFormula>
    </tableColumn>
    <tableColumn id="7" xr3:uid="{1CCB36B9-4395-41FD-A3EE-1B153A6052DC}" name="Seat 06" dataDxfId="10" totalsRowDxfId="9">
      <calculatedColumnFormula>tablesIndex[[#This Row],[Seat 05]]+1</calculatedColumnFormula>
    </tableColumn>
    <tableColumn id="8" xr3:uid="{0CFD8A21-82C4-4B11-95FB-346BF9E53E60}" name="Seat 07" dataDxfId="8" totalsRowDxfId="7"/>
    <tableColumn id="9" xr3:uid="{FFCFCE61-B873-426E-926F-BA8FAA86844C}" name="Seat 08" totalsRowFunction="custom" dataDxfId="6" totalsRowDxfId="5">
      <totalsRowFormula>COUNTA(tablesIndex[[Seat 01]:[Seat 08]])</totalsRowFormula>
    </tableColumn>
  </tableColumns>
  <tableStyleInfo name="TableStyleLight11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6D2911-36E2-40D9-845B-A4B8A4A78825}" name="GuestList" displayName="GuestList" ref="L4:Q132" totalsRowShown="0">
  <autoFilter ref="L4:Q132" xr:uid="{706D2911-36E2-40D9-845B-A4B8A4A78825}"/>
  <sortState xmlns:xlrd2="http://schemas.microsoft.com/office/spreadsheetml/2017/richdata2" ref="L5:Q132">
    <sortCondition ref="L4:L132"/>
  </sortState>
  <tableColumns count="6">
    <tableColumn id="7" xr3:uid="{57BC9452-B744-44D4-AFBC-8A8470AEC57B}" name="Surname"/>
    <tableColumn id="2" xr3:uid="{4B03588A-9824-4AA0-8B5F-15DB1A74BA64}" name="Name"/>
    <tableColumn id="1" xr3:uid="{5A95D840-3AC5-453A-9F52-C653DD22176F}" name="Surname Name" dataDxfId="23">
      <calculatedColumnFormula>GuestList[[#This Row],[Surname]]&amp;" "&amp;GuestList[[#This Row],[Name]]</calculatedColumnFormula>
    </tableColumn>
    <tableColumn id="5" xr3:uid="{993AEF3B-FBC9-4B15-8722-6DF5118D3C32}" name="Table" dataDxfId="24">
      <calculatedColumnFormula>IFERROR(INDEX(tablesIndex[Table \ Seat],MATCH(GuestList[[#This Row],[Fixed Position]],tablesIndex[Seat 01],1)),"")</calculatedColumnFormula>
    </tableColumn>
    <tableColumn id="3" xr3:uid="{2A876C42-F989-45B8-BFB3-23D7569A2798}" name="Relation" dataDxfId="31"/>
    <tableColumn id="4" xr3:uid="{48FF1DC1-5074-4E9A-BFC6-602C7E9DDD47}" name="Fixed Position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E61E7F-360E-4467-BE63-356B8A8995CF}" name="exceptions" displayName="exceptions" ref="U4:W9" totalsRowShown="0" headerRowDxfId="29" dataDxfId="28">
  <autoFilter ref="U4:W9" xr:uid="{31E61E7F-360E-4467-BE63-356B8A8995CF}"/>
  <tableColumns count="3">
    <tableColumn id="1" xr3:uid="{15A575BA-8C2C-4B40-9559-E027593CB9B5}" name="Nitro" dataDxfId="27"/>
    <tableColumn id="2" xr3:uid="{CF363F64-1739-4520-B8E3-1B9C1D2087CC}" name="Glycerin" dataDxfId="26"/>
    <tableColumn id="3" xr3:uid="{36E0162B-60BE-4CF3-8867-116C533EEC2F}" name="Check" dataDxfId="25">
      <calculatedColumnFormula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3F7-B34B-4D97-A1C9-2100A1ABBFBB}">
  <dimension ref="A1:AG140"/>
  <sheetViews>
    <sheetView showGridLines="0" tabSelected="1" zoomScaleNormal="100" workbookViewId="0">
      <selection activeCell="AA12" sqref="AA12"/>
    </sheetView>
  </sheetViews>
  <sheetFormatPr defaultRowHeight="15" outlineLevelCol="1" x14ac:dyDescent="0.25"/>
  <cols>
    <col min="1" max="1" width="3.28515625" customWidth="1"/>
    <col min="2" max="2" width="13.7109375" customWidth="1" outlineLevel="1"/>
    <col min="3" max="9" width="9.5703125" customWidth="1" outlineLevel="1"/>
    <col min="10" max="10" width="9.140625" customWidth="1" outlineLevel="1"/>
    <col min="11" max="11" width="2.85546875" customWidth="1"/>
    <col min="12" max="14" width="21.5703125" customWidth="1" outlineLevel="1"/>
    <col min="15" max="15" width="10.42578125" style="3" bestFit="1" customWidth="1" outlineLevel="1"/>
    <col min="16" max="16" width="13.140625" style="3" bestFit="1" customWidth="1" outlineLevel="1"/>
    <col min="17" max="17" width="18.42578125" style="3" bestFit="1" customWidth="1" outlineLevel="1"/>
    <col min="18" max="18" width="2.85546875" customWidth="1"/>
    <col min="19" max="19" width="11.5703125" style="3" customWidth="1" outlineLevel="1"/>
    <col min="20" max="20" width="2.85546875" style="3" customWidth="1"/>
    <col min="21" max="21" width="13.85546875" style="3" customWidth="1" outlineLevel="1"/>
    <col min="22" max="22" width="17.85546875" style="3" customWidth="1" outlineLevel="1"/>
    <col min="23" max="23" width="16.7109375" style="3" customWidth="1" outlineLevel="1"/>
    <col min="24" max="24" width="2.85546875" customWidth="1"/>
    <col min="25" max="25" width="11.140625" style="3" customWidth="1" outlineLevel="1"/>
    <col min="26" max="26" width="21.42578125" style="3" customWidth="1" outlineLevel="1"/>
    <col min="27" max="27" width="20" style="3" bestFit="1" customWidth="1" outlineLevel="1"/>
    <col min="28" max="28" width="19.5703125" style="3" bestFit="1" customWidth="1" outlineLevel="1"/>
    <col min="29" max="29" width="18.140625" style="3" bestFit="1" customWidth="1" outlineLevel="1"/>
    <col min="30" max="30" width="20.140625" style="3" bestFit="1" customWidth="1" outlineLevel="1"/>
    <col min="31" max="31" width="19.28515625" style="3" bestFit="1" customWidth="1" outlineLevel="1"/>
    <col min="32" max="32" width="19.5703125" style="3" bestFit="1" customWidth="1" outlineLevel="1"/>
    <col min="33" max="33" width="21.5703125" style="3" customWidth="1" outlineLevel="1"/>
    <col min="34" max="34" width="2.7109375" customWidth="1"/>
  </cols>
  <sheetData>
    <row r="1" spans="1:33" s="1" customFormat="1" ht="21" x14ac:dyDescent="0.35">
      <c r="A1" s="2" t="s">
        <v>43</v>
      </c>
      <c r="O1" s="4"/>
      <c r="P1" s="9" t="str" cm="1">
        <f t="array" ref="P1:P2">_xlfn.UNIQUE(GuestList[Relation])</f>
        <v>Broom</v>
      </c>
      <c r="Q1" s="9" cm="1">
        <f t="array" ref="Q1:Q2">COUNTIF(GuestList[Relation],_xlfn.ANCHORARRAY(P1))</f>
        <v>70</v>
      </c>
      <c r="W1" s="11"/>
      <c r="Z1" s="4"/>
      <c r="AA1" s="4"/>
      <c r="AB1" s="4"/>
      <c r="AC1" s="4"/>
      <c r="AD1" s="4"/>
      <c r="AE1" s="4"/>
      <c r="AF1" s="4"/>
      <c r="AG1" s="4"/>
    </row>
    <row r="2" spans="1:33" s="1" customFormat="1" ht="21" x14ac:dyDescent="0.35">
      <c r="A2" s="2"/>
      <c r="B2" s="6" t="s">
        <v>35</v>
      </c>
      <c r="L2" s="6" t="s">
        <v>37</v>
      </c>
      <c r="O2" s="4"/>
      <c r="P2" s="9" t="str">
        <v>Bride</v>
      </c>
      <c r="Q2" s="9">
        <v>58</v>
      </c>
      <c r="S2" s="7" t="s">
        <v>42</v>
      </c>
      <c r="T2" s="4"/>
      <c r="U2" s="6" t="s">
        <v>38</v>
      </c>
      <c r="V2" s="4"/>
      <c r="W2" s="4"/>
      <c r="Y2" s="6" t="s">
        <v>36</v>
      </c>
      <c r="Z2" s="4"/>
      <c r="AA2" s="4"/>
      <c r="AB2" s="4"/>
      <c r="AC2" s="4"/>
      <c r="AD2" s="4"/>
      <c r="AE2" s="4"/>
      <c r="AF2" s="4"/>
      <c r="AG2" s="4"/>
    </row>
    <row r="3" spans="1:33" x14ac:dyDescent="0.25">
      <c r="L3" s="8" t="s">
        <v>44</v>
      </c>
      <c r="P3" s="10" t="s">
        <v>29</v>
      </c>
      <c r="Q3" s="10">
        <f>COUNTA(GuestList[Relation])</f>
        <v>128</v>
      </c>
      <c r="U3" s="13" t="s">
        <v>45</v>
      </c>
      <c r="Y3" s="5" t="s">
        <v>30</v>
      </c>
      <c r="Z3" s="12" t="s">
        <v>280</v>
      </c>
      <c r="AA3" s="13" t="s">
        <v>281</v>
      </c>
    </row>
    <row r="4" spans="1:33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L4" t="s">
        <v>47</v>
      </c>
      <c r="M4" t="s">
        <v>46</v>
      </c>
      <c r="N4" t="s">
        <v>293</v>
      </c>
      <c r="O4" s="3" t="s">
        <v>279</v>
      </c>
      <c r="P4" s="3" t="s">
        <v>282</v>
      </c>
      <c r="Q4" s="3" t="s">
        <v>34</v>
      </c>
      <c r="S4" s="5" t="s">
        <v>33</v>
      </c>
      <c r="U4" s="3" t="s">
        <v>39</v>
      </c>
      <c r="V4" s="3" t="s">
        <v>40</v>
      </c>
      <c r="W4" s="3" t="s">
        <v>41</v>
      </c>
      <c r="Y4" s="14" t="str" cm="1">
        <f t="array" ref="Y4:AG4">tablesIndex[#Headers]</f>
        <v>Table \ Seat</v>
      </c>
      <c r="Z4" s="14" t="str">
        <v>Seat 01</v>
      </c>
      <c r="AA4" s="14" t="str">
        <v>Seat 02</v>
      </c>
      <c r="AB4" s="14" t="str">
        <v>Seat 03</v>
      </c>
      <c r="AC4" s="14" t="str">
        <v>Seat 04</v>
      </c>
      <c r="AD4" s="14" t="str">
        <v>Seat 05</v>
      </c>
      <c r="AE4" s="14" t="str">
        <v>Seat 06</v>
      </c>
      <c r="AF4" s="14" t="str">
        <v>Seat 07</v>
      </c>
      <c r="AG4" s="14" t="str">
        <v>Seat 08</v>
      </c>
    </row>
    <row r="5" spans="1:33" x14ac:dyDescent="0.25">
      <c r="B5" s="3" t="s">
        <v>9</v>
      </c>
      <c r="C5" s="3">
        <f ca="1">MAX(OFFSET(tablesIndex[[#This Row],[Seat 01]:[Seat 08]],-1,,1,8))+1</f>
        <v>1</v>
      </c>
      <c r="D5" s="3">
        <f ca="1">tablesIndex[[#This Row],[Seat 01]]+1</f>
        <v>2</v>
      </c>
      <c r="E5" s="3">
        <f ca="1">tablesIndex[[#This Row],[Seat 02]]+1</f>
        <v>3</v>
      </c>
      <c r="F5" s="3">
        <f ca="1">tablesIndex[[#This Row],[Seat 03]]+1</f>
        <v>4</v>
      </c>
      <c r="G5" s="3">
        <f ca="1">tablesIndex[[#This Row],[Seat 04]]+1</f>
        <v>5</v>
      </c>
      <c r="H5" s="3">
        <f ca="1">tablesIndex[[#This Row],[Seat 05]]+1</f>
        <v>6</v>
      </c>
      <c r="I5" s="3">
        <f ca="1">tablesIndex[[#This Row],[Seat 06]]+1</f>
        <v>7</v>
      </c>
      <c r="J5" s="3">
        <f ca="1">tablesIndex[[#This Row],[Seat 07]]+1</f>
        <v>8</v>
      </c>
      <c r="L5" t="s">
        <v>57</v>
      </c>
      <c r="M5" t="s">
        <v>56</v>
      </c>
      <c r="N5" t="str">
        <f>GuestList[[#This Row],[Surname]]&amp;" "&amp;GuestList[[#This Row],[Name]]</f>
        <v>Adams Amy</v>
      </c>
      <c r="O5" s="3" t="str">
        <f ca="1">IFERROR(INDEX(tablesIndex[Table \ Seat],MATCH(GuestList[[#This Row],[Fixed Position]],tablesIndex[Seat 01],1)),"")</f>
        <v>Table 09</v>
      </c>
      <c r="P5" s="3" t="s">
        <v>31</v>
      </c>
      <c r="Q5" s="3">
        <v>68</v>
      </c>
      <c r="S5" s="17" cm="1">
        <f t="array" aca="1" ref="S5:S132" ca="1">_xlfn.LET(
_xlpm.seats,tablesIndex[[#Totals],[Seat 08]],
_xlpm.seq,_xlfn.SEQUENCE(_xlpm.seats),
_xlfn.SORTBY(_xlpm.seq,_xlfn.RANDARRAY(_xlpm.seats))
)</f>
        <v>19</v>
      </c>
      <c r="U5" s="3" t="s">
        <v>283</v>
      </c>
      <c r="V5" s="3" t="s">
        <v>284</v>
      </c>
      <c r="W5" s="3" t="str">
        <f ca="1"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f>
        <v>Table 09, Table 18</v>
      </c>
      <c r="Y5" s="15" t="str" cm="1">
        <f t="array" ref="Y5:Y24">tablesIndex[Table \ Seat]</f>
        <v>Table 01</v>
      </c>
      <c r="Z5" s="16" t="str" cm="1">
        <f t="array" aca="1" ref="Z5:AG24" ca="1">_xlfn.XLOOKUP(tablesIndex[[Seat 01]:[Seat 08]],IF(Source="Randomizer",_xlfn.ANCHORARRAY(S5),GuestList[Fixed Position]),GuestList[Surname]&amp;" "&amp;GuestList[Name],"",0)</f>
        <v>Bates Kathy</v>
      </c>
      <c r="AA5" s="16" t="str">
        <f ca="1"/>
        <v>Walken Christopher</v>
      </c>
      <c r="AB5" s="16" t="str">
        <f ca="1"/>
        <v>Depp Johnny</v>
      </c>
      <c r="AC5" s="16" t="str">
        <f ca="1"/>
        <v>McConaughey Matthew</v>
      </c>
      <c r="AD5" s="16" t="str">
        <f ca="1"/>
        <v>Banks Elizabeth</v>
      </c>
      <c r="AE5" s="16" t="str">
        <f ca="1"/>
        <v>Gosling Ryan</v>
      </c>
      <c r="AF5" s="16" t="str">
        <f ca="1"/>
        <v>Roberts Julia</v>
      </c>
      <c r="AG5" s="16" t="str">
        <f ca="1"/>
        <v>Cruise Tom</v>
      </c>
    </row>
    <row r="6" spans="1:33" x14ac:dyDescent="0.25">
      <c r="B6" s="3" t="s">
        <v>10</v>
      </c>
      <c r="C6" s="3">
        <f ca="1">MAX(OFFSET(tablesIndex[[#This Row],[Seat 01]:[Seat 08]],-1,,1,8))+1</f>
        <v>9</v>
      </c>
      <c r="D6" s="3">
        <f ca="1">tablesIndex[[#This Row],[Seat 01]]+1</f>
        <v>10</v>
      </c>
      <c r="E6" s="3">
        <f ca="1">tablesIndex[[#This Row],[Seat 02]]+1</f>
        <v>11</v>
      </c>
      <c r="F6" s="3">
        <f ca="1">tablesIndex[[#This Row],[Seat 03]]+1</f>
        <v>12</v>
      </c>
      <c r="G6" s="3">
        <f ca="1">tablesIndex[[#This Row],[Seat 04]]+1</f>
        <v>13</v>
      </c>
      <c r="H6" s="3">
        <f ca="1">tablesIndex[[#This Row],[Seat 05]]+1</f>
        <v>14</v>
      </c>
      <c r="I6" s="3">
        <f ca="1">tablesIndex[[#This Row],[Seat 06]]+1</f>
        <v>15</v>
      </c>
      <c r="J6" s="3">
        <f ca="1">tablesIndex[[#This Row],[Seat 07]]+1</f>
        <v>16</v>
      </c>
      <c r="L6" t="s">
        <v>73</v>
      </c>
      <c r="M6" t="s">
        <v>72</v>
      </c>
      <c r="N6" t="str">
        <f>GuestList[[#This Row],[Surname]]&amp;" "&amp;GuestList[[#This Row],[Name]]</f>
        <v>Affleck Ben</v>
      </c>
      <c r="O6" s="3" t="str">
        <f ca="1">IFERROR(INDEX(tablesIndex[Table \ Seat],MATCH(GuestList[[#This Row],[Fixed Position]],tablesIndex[Seat 01],1)),"")</f>
        <v>Table 10</v>
      </c>
      <c r="P6" s="3" t="s">
        <v>31</v>
      </c>
      <c r="Q6" s="3">
        <v>79</v>
      </c>
      <c r="S6" s="17">
        <f ca="1"/>
        <v>74</v>
      </c>
      <c r="U6" s="3" t="s">
        <v>285</v>
      </c>
      <c r="V6" s="3" t="s">
        <v>286</v>
      </c>
      <c r="W6" s="3" t="str">
        <f ca="1"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f>
        <v>Table 01, Table 04</v>
      </c>
      <c r="Y6" s="15" t="str">
        <v>Table 02</v>
      </c>
      <c r="Z6" s="16" t="str">
        <f ca="1"/>
        <v>Falkon Colin</v>
      </c>
      <c r="AA6" s="16" t="str">
        <f ca="1"/>
        <v>Vikander Alicia</v>
      </c>
      <c r="AB6" s="16" t="str">
        <f ca="1"/>
        <v>Bateman Jason</v>
      </c>
      <c r="AC6" s="16" t="str">
        <f ca="1"/>
        <v>Thid Chize</v>
      </c>
      <c r="AD6" s="16" t="str">
        <f ca="1"/>
        <v>Caine Michael</v>
      </c>
      <c r="AE6" s="16" t="str">
        <f ca="1"/>
        <v>Johansson Scarlett</v>
      </c>
      <c r="AF6" s="16" t="str">
        <f ca="1"/>
        <v>Redmayne Eddie</v>
      </c>
      <c r="AG6" s="16" t="str">
        <f ca="1"/>
        <v>Dafoe Willem</v>
      </c>
    </row>
    <row r="7" spans="1:33" x14ac:dyDescent="0.25">
      <c r="B7" s="3" t="s">
        <v>11</v>
      </c>
      <c r="C7" s="3">
        <f ca="1">MAX(OFFSET(tablesIndex[[#This Row],[Seat 01]:[Seat 08]],-1,,1,8))+1</f>
        <v>17</v>
      </c>
      <c r="D7" s="3">
        <f ca="1">tablesIndex[[#This Row],[Seat 01]]+1</f>
        <v>18</v>
      </c>
      <c r="E7" s="3">
        <f ca="1">tablesIndex[[#This Row],[Seat 02]]+1</f>
        <v>19</v>
      </c>
      <c r="F7" s="3">
        <f ca="1">tablesIndex[[#This Row],[Seat 03]]+1</f>
        <v>20</v>
      </c>
      <c r="G7" s="3">
        <f ca="1">tablesIndex[[#This Row],[Seat 04]]+1</f>
        <v>21</v>
      </c>
      <c r="H7" s="3">
        <f ca="1">tablesIndex[[#This Row],[Seat 05]]+1</f>
        <v>22</v>
      </c>
      <c r="I7" s="3">
        <f ca="1">tablesIndex[[#This Row],[Seat 06]]+1</f>
        <v>23</v>
      </c>
      <c r="J7" s="3">
        <f ca="1">tablesIndex[[#This Row],[Seat 07]]+1</f>
        <v>24</v>
      </c>
      <c r="L7" t="s">
        <v>170</v>
      </c>
      <c r="M7" t="s">
        <v>169</v>
      </c>
      <c r="N7" t="str">
        <f>GuestList[[#This Row],[Surname]]&amp;" "&amp;GuestList[[#This Row],[Name]]</f>
        <v>Aniston Jennifer</v>
      </c>
      <c r="O7" s="3" t="str">
        <f ca="1">IFERROR(INDEX(tablesIndex[Table \ Seat],MATCH(GuestList[[#This Row],[Fixed Position]],tablesIndex[Seat 01],1)),"")</f>
        <v>Table 17</v>
      </c>
      <c r="P7" s="3" t="s">
        <v>31</v>
      </c>
      <c r="Q7" s="3">
        <v>115</v>
      </c>
      <c r="S7" s="17">
        <f ca="1"/>
        <v>55</v>
      </c>
      <c r="U7" s="3" t="s">
        <v>287</v>
      </c>
      <c r="V7" s="3" t="s">
        <v>288</v>
      </c>
      <c r="W7" s="3" t="str">
        <f ca="1"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f>
        <v>Table 03, Table 02</v>
      </c>
      <c r="Y7" s="15" t="str">
        <v>Table 03</v>
      </c>
      <c r="Z7" s="16" t="str">
        <f ca="1"/>
        <v>Zellweger Renee</v>
      </c>
      <c r="AA7" s="16" t="str">
        <f ca="1"/>
        <v>Craig Daniel</v>
      </c>
      <c r="AB7" s="16" t="str">
        <f ca="1"/>
        <v>McAdams Rachel</v>
      </c>
      <c r="AC7" s="16" t="str">
        <f ca="1"/>
        <v>Phoenix Joaquin</v>
      </c>
      <c r="AD7" s="16" t="str">
        <f ca="1"/>
        <v>Reynolds Ryan</v>
      </c>
      <c r="AE7" s="16" t="str">
        <f ca="1"/>
        <v>Hathaway Anne</v>
      </c>
      <c r="AF7" s="16" t="str">
        <f ca="1"/>
        <v>Hayek Salma</v>
      </c>
      <c r="AG7" s="16" t="str">
        <f ca="1"/>
        <v>Freeman Morgan</v>
      </c>
    </row>
    <row r="8" spans="1:33" x14ac:dyDescent="0.25">
      <c r="B8" s="3" t="s">
        <v>12</v>
      </c>
      <c r="C8" s="3">
        <f ca="1">MAX(OFFSET(tablesIndex[[#This Row],[Seat 01]:[Seat 08]],-1,,1,8))+1</f>
        <v>25</v>
      </c>
      <c r="D8" s="3">
        <f ca="1">tablesIndex[[#This Row],[Seat 01]]+1</f>
        <v>26</v>
      </c>
      <c r="E8" s="3">
        <f ca="1">tablesIndex[[#This Row],[Seat 02]]+1</f>
        <v>27</v>
      </c>
      <c r="F8" s="3">
        <f ca="1">tablesIndex[[#This Row],[Seat 03]]+1</f>
        <v>28</v>
      </c>
      <c r="G8" s="3">
        <f ca="1">tablesIndex[[#This Row],[Seat 04]]+1</f>
        <v>29</v>
      </c>
      <c r="H8" s="3">
        <f ca="1">tablesIndex[[#This Row],[Seat 05]]+1</f>
        <v>30</v>
      </c>
      <c r="I8" s="3">
        <f ca="1">tablesIndex[[#This Row],[Seat 06]]+1</f>
        <v>31</v>
      </c>
      <c r="J8" s="3">
        <f ca="1">tablesIndex[[#This Row],[Seat 07]]+1</f>
        <v>32</v>
      </c>
      <c r="L8" t="s">
        <v>92</v>
      </c>
      <c r="M8" t="s">
        <v>91</v>
      </c>
      <c r="N8" t="str">
        <f>GuestList[[#This Row],[Surname]]&amp;" "&amp;GuestList[[#This Row],[Name]]</f>
        <v>Bale Christian</v>
      </c>
      <c r="O8" s="3" t="str">
        <f ca="1">IFERROR(INDEX(tablesIndex[Table \ Seat],MATCH(GuestList[[#This Row],[Fixed Position]],tablesIndex[Seat 01],1)),"")</f>
        <v>Table 06</v>
      </c>
      <c r="P8" s="3" t="s">
        <v>31</v>
      </c>
      <c r="Q8" s="3">
        <v>45</v>
      </c>
      <c r="S8" s="17">
        <f ca="1"/>
        <v>49</v>
      </c>
      <c r="U8" s="3" t="s">
        <v>289</v>
      </c>
      <c r="V8" s="3" t="s">
        <v>290</v>
      </c>
      <c r="W8" s="3" t="str">
        <f ca="1"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f>
        <v>Table 01, Table 18</v>
      </c>
      <c r="Y8" s="15" t="str">
        <v>Table 04</v>
      </c>
      <c r="Z8" s="16" t="str">
        <f ca="1"/>
        <v>Witherspoon Reese</v>
      </c>
      <c r="AA8" s="16" t="str">
        <f ca="1"/>
        <v>Farrell Colin</v>
      </c>
      <c r="AB8" s="16" t="str">
        <f ca="1"/>
        <v>Kidman Nicole</v>
      </c>
      <c r="AC8" s="16" t="str">
        <f ca="1"/>
        <v>Hanks Tom</v>
      </c>
      <c r="AD8" s="16" t="str">
        <f ca="1"/>
        <v>Hop Tony</v>
      </c>
      <c r="AE8" s="16" t="str">
        <f ca="1"/>
        <v>Washington Denzel</v>
      </c>
      <c r="AF8" s="16" t="str">
        <f ca="1"/>
        <v>Jackman Hugh</v>
      </c>
      <c r="AG8" s="16" t="str">
        <f ca="1"/>
        <v>Bridges Jeff</v>
      </c>
    </row>
    <row r="9" spans="1:33" x14ac:dyDescent="0.25">
      <c r="B9" s="3" t="s">
        <v>13</v>
      </c>
      <c r="C9" s="3">
        <f ca="1">MAX(OFFSET(tablesIndex[[#This Row],[Seat 01]:[Seat 08]],-1,,1,8))+1</f>
        <v>33</v>
      </c>
      <c r="D9" s="3">
        <f ca="1">tablesIndex[[#This Row],[Seat 01]]+1</f>
        <v>34</v>
      </c>
      <c r="E9" s="3">
        <f ca="1">tablesIndex[[#This Row],[Seat 02]]+1</f>
        <v>35</v>
      </c>
      <c r="F9" s="3">
        <f ca="1">tablesIndex[[#This Row],[Seat 03]]+1</f>
        <v>36</v>
      </c>
      <c r="G9" s="3">
        <f ca="1">tablesIndex[[#This Row],[Seat 04]]+1</f>
        <v>37</v>
      </c>
      <c r="H9" s="3">
        <f ca="1">tablesIndex[[#This Row],[Seat 05]]+1</f>
        <v>38</v>
      </c>
      <c r="I9" s="3">
        <f ca="1">tablesIndex[[#This Row],[Seat 06]]+1</f>
        <v>39</v>
      </c>
      <c r="J9" s="3">
        <f ca="1">tablesIndex[[#This Row],[Seat 07]]+1</f>
        <v>40</v>
      </c>
      <c r="L9" t="s">
        <v>71</v>
      </c>
      <c r="M9" t="s">
        <v>70</v>
      </c>
      <c r="N9" t="str">
        <f>GuestList[[#This Row],[Surname]]&amp;" "&amp;GuestList[[#This Row],[Name]]</f>
        <v>Banderas Antonio</v>
      </c>
      <c r="O9" s="3" t="str">
        <f ca="1">IFERROR(INDEX(tablesIndex[Table \ Seat],MATCH(GuestList[[#This Row],[Fixed Position]],tablesIndex[Seat 01],1)),"")</f>
        <v>Table 10</v>
      </c>
      <c r="P9" s="3" t="s">
        <v>31</v>
      </c>
      <c r="Q9" s="3">
        <v>77</v>
      </c>
      <c r="S9" s="17">
        <f ca="1"/>
        <v>118</v>
      </c>
      <c r="U9" s="3" t="s">
        <v>291</v>
      </c>
      <c r="V9" s="3" t="s">
        <v>292</v>
      </c>
      <c r="W9" s="3" t="str">
        <f ca="1">_xlfn.LET(
_xlpm.ntable,_xlfn.TEXTJOIN("",TRUE,_xlfn.BYCOL(_xlfn.ANCHORARRAY($Z$5),_xlfn.LAMBDA(_xlpm.col,_xlfn.XLOOKUP(exceptions[[#This Row],[Nitro]],_xlpm.col,tablesIndex[Table \ Seat],"",0)))),
_xlpm.gtable,_xlfn.TEXTJOIN("",TRUE,_xlfn.BYCOL(_xlfn.ANCHORARRAY($Z$5),_xlfn.LAMBDA(_xlpm.col,_xlfn.XLOOKUP(exceptions[[#This Row],[Glycerin]],_xlpm.col,tablesIndex[Table \ Seat],"",0)))),
IF(_xlpm.ntable=_xlpm.gtable,_xlpm.ntable,_xlpm.ntable&amp;", "&amp;_xlpm.gtable))</f>
        <v>Table 10, Table 07</v>
      </c>
      <c r="Y9" s="15" t="str">
        <v>Table 05</v>
      </c>
      <c r="Z9" s="16" t="str">
        <f ca="1"/>
        <v>Hoff Dust</v>
      </c>
      <c r="AA9" s="16" t="str">
        <f ca="1"/>
        <v>Travolta John</v>
      </c>
      <c r="AB9" s="16" t="str">
        <f ca="1"/>
        <v>Sarandon Susan</v>
      </c>
      <c r="AC9" s="16" t="str">
        <f ca="1"/>
        <v>Owen Clive</v>
      </c>
      <c r="AD9" s="16" t="str">
        <f ca="1"/>
        <v>Bullock Sandra</v>
      </c>
      <c r="AE9" s="16" t="str">
        <f ca="1"/>
        <v>Paltrow Gwyneth</v>
      </c>
      <c r="AF9" s="16" t="str">
        <f ca="1"/>
        <v>Portman Natalie</v>
      </c>
      <c r="AG9" s="16" t="str">
        <f ca="1"/>
        <v>Waltz Christoph</v>
      </c>
    </row>
    <row r="10" spans="1:33" x14ac:dyDescent="0.25">
      <c r="B10" s="3" t="s">
        <v>14</v>
      </c>
      <c r="C10" s="3">
        <f ca="1">MAX(OFFSET(tablesIndex[[#This Row],[Seat 01]:[Seat 08]],-1,,1,8))+1</f>
        <v>41</v>
      </c>
      <c r="D10" s="3">
        <f ca="1">tablesIndex[[#This Row],[Seat 01]]+1</f>
        <v>42</v>
      </c>
      <c r="E10" s="3">
        <f ca="1">tablesIndex[[#This Row],[Seat 02]]+1</f>
        <v>43</v>
      </c>
      <c r="F10" s="3">
        <f ca="1">tablesIndex[[#This Row],[Seat 03]]+1</f>
        <v>44</v>
      </c>
      <c r="G10" s="3">
        <f ca="1">tablesIndex[[#This Row],[Seat 04]]+1</f>
        <v>45</v>
      </c>
      <c r="H10" s="3">
        <f ca="1">tablesIndex[[#This Row],[Seat 05]]+1</f>
        <v>46</v>
      </c>
      <c r="I10" s="3">
        <f ca="1">tablesIndex[[#This Row],[Seat 06]]+1</f>
        <v>47</v>
      </c>
      <c r="J10" s="3">
        <f ca="1">tablesIndex[[#This Row],[Seat 07]]+1</f>
        <v>48</v>
      </c>
      <c r="L10" t="s">
        <v>67</v>
      </c>
      <c r="M10" t="s">
        <v>66</v>
      </c>
      <c r="N10" t="str">
        <f>GuestList[[#This Row],[Surname]]&amp;" "&amp;GuestList[[#This Row],[Name]]</f>
        <v>Bandy Ant</v>
      </c>
      <c r="O10" s="3" t="str">
        <f ca="1">IFERROR(INDEX(tablesIndex[Table \ Seat],MATCH(GuestList[[#This Row],[Fixed Position]],tablesIndex[Seat 01],1)),"")</f>
        <v>Table 12</v>
      </c>
      <c r="P10" s="3" t="s">
        <v>31</v>
      </c>
      <c r="Q10" s="3">
        <v>91</v>
      </c>
      <c r="S10" s="17">
        <f ca="1"/>
        <v>107</v>
      </c>
      <c r="Y10" s="15" t="str">
        <v>Table 06</v>
      </c>
      <c r="Z10" s="16" t="str">
        <f ca="1"/>
        <v>Downey Jr Robert</v>
      </c>
      <c r="AA10" s="16" t="str">
        <f ca="1"/>
        <v>Farmiga Vera</v>
      </c>
      <c r="AB10" s="16" t="str">
        <f ca="1"/>
        <v>Blanchett Cate</v>
      </c>
      <c r="AC10" s="16" t="str">
        <f ca="1"/>
        <v>Thompson Emma</v>
      </c>
      <c r="AD10" s="16" t="str">
        <f ca="1"/>
        <v>Bale Christian</v>
      </c>
      <c r="AE10" s="16" t="str">
        <f ca="1"/>
        <v>Stone Emma</v>
      </c>
      <c r="AF10" s="16" t="str">
        <f ca="1"/>
        <v>Murray Bill</v>
      </c>
      <c r="AG10" s="16" t="str">
        <f ca="1"/>
        <v>Hoffman Dustin</v>
      </c>
    </row>
    <row r="11" spans="1:33" x14ac:dyDescent="0.25">
      <c r="B11" s="3" t="s">
        <v>15</v>
      </c>
      <c r="C11" s="3">
        <f ca="1">MAX(OFFSET(tablesIndex[[#This Row],[Seat 01]:[Seat 08]],-1,,1,8))+1</f>
        <v>49</v>
      </c>
      <c r="D11" s="3">
        <f ca="1">tablesIndex[[#This Row],[Seat 01]]+1</f>
        <v>50</v>
      </c>
      <c r="E11" s="3">
        <f ca="1">tablesIndex[[#This Row],[Seat 02]]+1</f>
        <v>51</v>
      </c>
      <c r="F11" s="3">
        <f ca="1">tablesIndex[[#This Row],[Seat 03]]+1</f>
        <v>52</v>
      </c>
      <c r="G11" s="3">
        <f ca="1">tablesIndex[[#This Row],[Seat 04]]+1</f>
        <v>53</v>
      </c>
      <c r="H11" s="3">
        <f ca="1">tablesIndex[[#This Row],[Seat 05]]+1</f>
        <v>54</v>
      </c>
      <c r="I11" s="3">
        <f ca="1">tablesIndex[[#This Row],[Seat 06]]+1</f>
        <v>55</v>
      </c>
      <c r="J11" s="3">
        <f ca="1">tablesIndex[[#This Row],[Seat 07]]+1</f>
        <v>56</v>
      </c>
      <c r="L11" t="s">
        <v>122</v>
      </c>
      <c r="M11" t="s">
        <v>121</v>
      </c>
      <c r="N11" t="str">
        <f>GuestList[[#This Row],[Surname]]&amp;" "&amp;GuestList[[#This Row],[Name]]</f>
        <v>Banks Elizabeth</v>
      </c>
      <c r="O11" s="3" t="str">
        <f ca="1">IFERROR(INDEX(tablesIndex[Table \ Seat],MATCH(GuestList[[#This Row],[Fixed Position]],tablesIndex[Seat 01],1)),"")</f>
        <v>Table 01</v>
      </c>
      <c r="P11" s="3" t="s">
        <v>31</v>
      </c>
      <c r="Q11" s="3">
        <v>5</v>
      </c>
      <c r="S11" s="17">
        <f ca="1"/>
        <v>95</v>
      </c>
      <c r="Y11" s="15" t="str">
        <v>Table 07</v>
      </c>
      <c r="Z11" s="16" t="str">
        <f ca="1"/>
        <v>Garner Jennifer</v>
      </c>
      <c r="AA11" s="16" t="str">
        <f ca="1"/>
        <v>DiCaprio Leonardo</v>
      </c>
      <c r="AB11" s="16" t="str">
        <f ca="1"/>
        <v>Mirren Helen</v>
      </c>
      <c r="AC11" s="16" t="str">
        <f ca="1"/>
        <v>Weaver Sigourney</v>
      </c>
      <c r="AD11" s="16" t="str">
        <f ca="1"/>
        <v>Clooney George</v>
      </c>
      <c r="AE11" s="16" t="str">
        <f ca="1"/>
        <v>Bening Annette</v>
      </c>
      <c r="AF11" s="16" t="str">
        <f ca="1"/>
        <v>Mulligan Carey</v>
      </c>
      <c r="AG11" s="16" t="str">
        <f ca="1"/>
        <v>Firth Colin</v>
      </c>
    </row>
    <row r="12" spans="1:33" x14ac:dyDescent="0.25">
      <c r="B12" s="3" t="s">
        <v>16</v>
      </c>
      <c r="C12" s="3">
        <f ca="1">MAX(OFFSET(tablesIndex[[#This Row],[Seat 01]:[Seat 08]],-1,,1,8))+1</f>
        <v>57</v>
      </c>
      <c r="D12" s="3">
        <f ca="1">tablesIndex[[#This Row],[Seat 01]]+1</f>
        <v>58</v>
      </c>
      <c r="E12" s="3">
        <f ca="1">tablesIndex[[#This Row],[Seat 02]]+1</f>
        <v>59</v>
      </c>
      <c r="F12" s="3">
        <f ca="1">tablesIndex[[#This Row],[Seat 03]]+1</f>
        <v>60</v>
      </c>
      <c r="G12" s="3">
        <f ca="1">tablesIndex[[#This Row],[Seat 04]]+1</f>
        <v>61</v>
      </c>
      <c r="H12" s="3">
        <f ca="1">tablesIndex[[#This Row],[Seat 05]]+1</f>
        <v>62</v>
      </c>
      <c r="I12" s="3">
        <f ca="1">tablesIndex[[#This Row],[Seat 06]]+1</f>
        <v>63</v>
      </c>
      <c r="J12" s="3">
        <f ca="1">tablesIndex[[#This Row],[Seat 07]]+1</f>
        <v>64</v>
      </c>
      <c r="L12" t="s">
        <v>166</v>
      </c>
      <c r="M12" t="s">
        <v>165</v>
      </c>
      <c r="N12" t="str">
        <f>GuestList[[#This Row],[Surname]]&amp;" "&amp;GuestList[[#This Row],[Name]]</f>
        <v>Bardem Javier</v>
      </c>
      <c r="O12" s="3" t="str">
        <f ca="1">IFERROR(INDEX(tablesIndex[Table \ Seat],MATCH(GuestList[[#This Row],[Fixed Position]],tablesIndex[Seat 01],1)),"")</f>
        <v>Table 16</v>
      </c>
      <c r="P12" s="3" t="s">
        <v>31</v>
      </c>
      <c r="Q12" s="3">
        <v>110</v>
      </c>
      <c r="S12" s="17">
        <f ca="1"/>
        <v>12</v>
      </c>
      <c r="Y12" s="15" t="str">
        <v>Table 08</v>
      </c>
      <c r="Z12" s="16" t="str">
        <f ca="1"/>
        <v>Dench Judi</v>
      </c>
      <c r="AA12" s="16" t="str">
        <f ca="1"/>
        <v>Page Ellen</v>
      </c>
      <c r="AB12" s="16" t="str">
        <f ca="1"/>
        <v>Keaton Diane</v>
      </c>
      <c r="AC12" s="16" t="str">
        <f ca="1"/>
        <v>Chastain Jessica</v>
      </c>
      <c r="AD12" s="16" t="str">
        <f ca="1"/>
        <v>Neeson Liam</v>
      </c>
      <c r="AE12" s="16" t="str">
        <f ca="1"/>
        <v>Franco James</v>
      </c>
      <c r="AF12" s="16" t="str">
        <f ca="1"/>
        <v>Nich John</v>
      </c>
      <c r="AG12" s="16" t="str">
        <f ca="1"/>
        <v>Malkovich John</v>
      </c>
    </row>
    <row r="13" spans="1:33" x14ac:dyDescent="0.25">
      <c r="B13" s="3" t="s">
        <v>17</v>
      </c>
      <c r="C13" s="3">
        <f ca="1">MAX(OFFSET(tablesIndex[[#This Row],[Seat 01]:[Seat 08]],-1,,1,8))+1</f>
        <v>65</v>
      </c>
      <c r="D13" s="3">
        <f ca="1">tablesIndex[[#This Row],[Seat 01]]+1</f>
        <v>66</v>
      </c>
      <c r="E13" s="3">
        <f ca="1">tablesIndex[[#This Row],[Seat 02]]+1</f>
        <v>67</v>
      </c>
      <c r="F13" s="3">
        <f ca="1">tablesIndex[[#This Row],[Seat 03]]+1</f>
        <v>68</v>
      </c>
      <c r="G13" s="3">
        <f ca="1">tablesIndex[[#This Row],[Seat 04]]+1</f>
        <v>69</v>
      </c>
      <c r="H13" s="3">
        <f ca="1">tablesIndex[[#This Row],[Seat 05]]+1</f>
        <v>70</v>
      </c>
      <c r="I13" s="3">
        <f ca="1">tablesIndex[[#This Row],[Seat 06]]+1</f>
        <v>71</v>
      </c>
      <c r="J13" s="3">
        <f ca="1">tablesIndex[[#This Row],[Seat 07]]+1</f>
        <v>72</v>
      </c>
      <c r="L13" t="s">
        <v>164</v>
      </c>
      <c r="M13" t="s">
        <v>163</v>
      </c>
      <c r="N13" t="str">
        <f>GuestList[[#This Row],[Surname]]&amp;" "&amp;GuestList[[#This Row],[Name]]</f>
        <v>Bateman Jason</v>
      </c>
      <c r="O13" s="3" t="str">
        <f ca="1">IFERROR(INDEX(tablesIndex[Table \ Seat],MATCH(GuestList[[#This Row],[Fixed Position]],tablesIndex[Seat 01],1)),"")</f>
        <v>Table 02</v>
      </c>
      <c r="P13" s="3" t="s">
        <v>31</v>
      </c>
      <c r="Q13" s="3">
        <v>11</v>
      </c>
      <c r="S13" s="17">
        <f ca="1"/>
        <v>14</v>
      </c>
      <c r="Y13" s="15" t="str">
        <v>Table 09</v>
      </c>
      <c r="Z13" s="16" t="str">
        <f ca="1"/>
        <v>Nicholson Jack</v>
      </c>
      <c r="AA13" s="16" t="str">
        <f ca="1"/>
        <v>Pitt Brad</v>
      </c>
      <c r="AB13" s="16" t="str">
        <f ca="1"/>
        <v>Montana Tony</v>
      </c>
      <c r="AC13" s="16" t="str">
        <f ca="1"/>
        <v>Adams Amy</v>
      </c>
      <c r="AD13" s="16" t="str">
        <f ca="1"/>
        <v>Watson Emily</v>
      </c>
      <c r="AE13" s="16" t="str">
        <f ca="1"/>
        <v>Weisz Rachel</v>
      </c>
      <c r="AF13" s="16" t="str">
        <f ca="1"/>
        <v>Berry Halle</v>
      </c>
      <c r="AG13" s="16" t="str">
        <f ca="1"/>
        <v>Cruz Penelope</v>
      </c>
    </row>
    <row r="14" spans="1:33" x14ac:dyDescent="0.25">
      <c r="B14" s="3" t="s">
        <v>18</v>
      </c>
      <c r="C14" s="3">
        <f ca="1">MAX(OFFSET(tablesIndex[[#This Row],[Seat 01]:[Seat 08]],-1,,1,8))+1</f>
        <v>73</v>
      </c>
      <c r="D14" s="3">
        <f ca="1">tablesIndex[[#This Row],[Seat 01]]+1</f>
        <v>74</v>
      </c>
      <c r="E14" s="3">
        <f ca="1">tablesIndex[[#This Row],[Seat 02]]+1</f>
        <v>75</v>
      </c>
      <c r="F14" s="3">
        <f ca="1">tablesIndex[[#This Row],[Seat 03]]+1</f>
        <v>76</v>
      </c>
      <c r="G14" s="3">
        <f ca="1">tablesIndex[[#This Row],[Seat 04]]+1</f>
        <v>77</v>
      </c>
      <c r="H14" s="3">
        <f ca="1">tablesIndex[[#This Row],[Seat 05]]+1</f>
        <v>78</v>
      </c>
      <c r="I14" s="3">
        <f ca="1">tablesIndex[[#This Row],[Seat 06]]+1</f>
        <v>79</v>
      </c>
      <c r="J14" s="3">
        <f ca="1">tablesIndex[[#This Row],[Seat 07]]+1</f>
        <v>80</v>
      </c>
      <c r="L14" t="s">
        <v>198</v>
      </c>
      <c r="M14" t="s">
        <v>197</v>
      </c>
      <c r="N14" t="str">
        <f>GuestList[[#This Row],[Surname]]&amp;" "&amp;GuestList[[#This Row],[Name]]</f>
        <v>Bates Kathy</v>
      </c>
      <c r="O14" s="3" t="str">
        <f ca="1">IFERROR(INDEX(tablesIndex[Table \ Seat],MATCH(GuestList[[#This Row],[Fixed Position]],tablesIndex[Seat 01],1)),"")</f>
        <v>Table 01</v>
      </c>
      <c r="P14" s="3" t="s">
        <v>32</v>
      </c>
      <c r="Q14" s="3">
        <v>1</v>
      </c>
      <c r="S14" s="17">
        <f ca="1"/>
        <v>85</v>
      </c>
      <c r="Y14" s="15" t="str">
        <v>Table 10</v>
      </c>
      <c r="Z14" s="16" t="str">
        <f ca="1"/>
        <v>Foster Jodie</v>
      </c>
      <c r="AA14" s="16" t="str">
        <f ca="1"/>
        <v>Swinton Tilda</v>
      </c>
      <c r="AB14" s="16" t="str">
        <f ca="1"/>
        <v>Zeta-Jones Catherine</v>
      </c>
      <c r="AC14" s="16" t="str">
        <f ca="1"/>
        <v>Connery Sean</v>
      </c>
      <c r="AD14" s="16" t="str">
        <f ca="1"/>
        <v>Banderas Antonio</v>
      </c>
      <c r="AE14" s="16" t="str">
        <f ca="1"/>
        <v>Close Glenn</v>
      </c>
      <c r="AF14" s="16" t="str">
        <f ca="1"/>
        <v>Affleck Ben</v>
      </c>
      <c r="AG14" s="16" t="str">
        <f ca="1"/>
        <v>Douglas Michael</v>
      </c>
    </row>
    <row r="15" spans="1:33" x14ac:dyDescent="0.25">
      <c r="B15" s="3" t="s">
        <v>19</v>
      </c>
      <c r="C15" s="3">
        <f ca="1">MAX(OFFSET(tablesIndex[[#This Row],[Seat 01]:[Seat 08]],-1,,1,8))+1</f>
        <v>81</v>
      </c>
      <c r="D15" s="3">
        <f ca="1">tablesIndex[[#This Row],[Seat 01]]+1</f>
        <v>82</v>
      </c>
      <c r="E15" s="3">
        <f ca="1">tablesIndex[[#This Row],[Seat 02]]+1</f>
        <v>83</v>
      </c>
      <c r="F15" s="3">
        <f ca="1">tablesIndex[[#This Row],[Seat 03]]+1</f>
        <v>84</v>
      </c>
      <c r="G15" s="3">
        <f ca="1">tablesIndex[[#This Row],[Seat 04]]+1</f>
        <v>85</v>
      </c>
      <c r="H15" s="3">
        <f ca="1">tablesIndex[[#This Row],[Seat 05]]+1</f>
        <v>86</v>
      </c>
      <c r="I15" s="3">
        <f ca="1">tablesIndex[[#This Row],[Seat 06]]+1</f>
        <v>87</v>
      </c>
      <c r="J15" s="3">
        <f ca="1">tablesIndex[[#This Row],[Seat 07]]+1</f>
        <v>88</v>
      </c>
      <c r="L15" t="s">
        <v>195</v>
      </c>
      <c r="M15" t="s">
        <v>194</v>
      </c>
      <c r="N15" t="str">
        <f>GuestList[[#This Row],[Surname]]&amp;" "&amp;GuestList[[#This Row],[Name]]</f>
        <v>Beckinsale Kate</v>
      </c>
      <c r="O15" s="3" t="str">
        <f ca="1">IFERROR(INDEX(tablesIndex[Table \ Seat],MATCH(GuestList[[#This Row],[Fixed Position]],tablesIndex[Seat 01],1)),"")</f>
        <v>Table 16</v>
      </c>
      <c r="P15" s="3" t="s">
        <v>32</v>
      </c>
      <c r="Q15" s="3">
        <v>111</v>
      </c>
      <c r="S15" s="17">
        <f ca="1"/>
        <v>39</v>
      </c>
      <c r="Y15" s="15" t="str">
        <v>Table 11</v>
      </c>
      <c r="Z15" s="16" t="str">
        <f ca="1"/>
        <v>Mara Rooney</v>
      </c>
      <c r="AA15" s="16" t="str">
        <f ca="1"/>
        <v>Pacino Al</v>
      </c>
      <c r="AB15" s="16" t="str">
        <f ca="1"/>
        <v>Williams Michelle</v>
      </c>
      <c r="AC15" s="16" t="str">
        <f ca="1"/>
        <v>Davis Viola</v>
      </c>
      <c r="AD15" s="16" t="str">
        <f ca="1"/>
        <v>Streep Meryl</v>
      </c>
      <c r="AE15" s="16" t="str">
        <f ca="1"/>
        <v>Day-Lewis Daniel</v>
      </c>
      <c r="AF15" s="16" t="str">
        <f ca="1"/>
        <v>Kingsley Ben</v>
      </c>
      <c r="AG15" s="16" t="str">
        <f ca="1"/>
        <v>Winslet Kate</v>
      </c>
    </row>
    <row r="16" spans="1:33" x14ac:dyDescent="0.25">
      <c r="B16" s="3" t="s">
        <v>20</v>
      </c>
      <c r="C16" s="3">
        <f ca="1">MAX(OFFSET(tablesIndex[[#This Row],[Seat 01]:[Seat 08]],-1,,1,8))+1</f>
        <v>89</v>
      </c>
      <c r="D16" s="3">
        <f ca="1">tablesIndex[[#This Row],[Seat 01]]+1</f>
        <v>90</v>
      </c>
      <c r="E16" s="3">
        <f ca="1">tablesIndex[[#This Row],[Seat 02]]+1</f>
        <v>91</v>
      </c>
      <c r="F16" s="3">
        <f ca="1">tablesIndex[[#This Row],[Seat 03]]+1</f>
        <v>92</v>
      </c>
      <c r="G16" s="3">
        <f ca="1">tablesIndex[[#This Row],[Seat 04]]+1</f>
        <v>93</v>
      </c>
      <c r="H16" s="3">
        <f ca="1">tablesIndex[[#This Row],[Seat 05]]+1</f>
        <v>94</v>
      </c>
      <c r="I16" s="3">
        <f ca="1">tablesIndex[[#This Row],[Seat 06]]+1</f>
        <v>95</v>
      </c>
      <c r="J16" s="3">
        <f ca="1">tablesIndex[[#This Row],[Seat 07]]+1</f>
        <v>96</v>
      </c>
      <c r="L16" t="s">
        <v>65</v>
      </c>
      <c r="M16" t="s">
        <v>64</v>
      </c>
      <c r="N16" t="str">
        <f>GuestList[[#This Row],[Surname]]&amp;" "&amp;GuestList[[#This Row],[Name]]</f>
        <v>Bening Annette</v>
      </c>
      <c r="O16" s="3" t="str">
        <f ca="1">IFERROR(INDEX(tablesIndex[Table \ Seat],MATCH(GuestList[[#This Row],[Fixed Position]],tablesIndex[Seat 01],1)),"")</f>
        <v>Table 07</v>
      </c>
      <c r="P16" s="3" t="s">
        <v>31</v>
      </c>
      <c r="Q16" s="3">
        <v>54</v>
      </c>
      <c r="S16" s="17">
        <f ca="1"/>
        <v>62</v>
      </c>
      <c r="Y16" s="15" t="str">
        <v>Table 12</v>
      </c>
      <c r="Z16" s="16" t="str">
        <f ca="1"/>
        <v>Pfeiffer Michelle</v>
      </c>
      <c r="AA16" s="16" t="str">
        <f ca="1"/>
        <v>Ruffalo Mark</v>
      </c>
      <c r="AB16" s="16" t="str">
        <f ca="1"/>
        <v>Bandy Ant</v>
      </c>
      <c r="AC16" s="16" t="str">
        <f ca="1"/>
        <v>Fassbender Michael</v>
      </c>
      <c r="AD16" s="16" t="str">
        <f ca="1"/>
        <v>Gerwig Greta</v>
      </c>
      <c r="AE16" s="16" t="str">
        <f ca="1"/>
        <v>Smith Will</v>
      </c>
      <c r="AF16" s="16" t="str">
        <f ca="1"/>
        <v>Hunt Helen</v>
      </c>
      <c r="AG16" s="16" t="str">
        <f ca="1"/>
        <v>Hardy Tom</v>
      </c>
    </row>
    <row r="17" spans="2:33" x14ac:dyDescent="0.25">
      <c r="B17" s="3" t="s">
        <v>21</v>
      </c>
      <c r="C17" s="3">
        <f ca="1">MAX(OFFSET(tablesIndex[[#This Row],[Seat 01]:[Seat 08]],-1,,1,8))+1</f>
        <v>97</v>
      </c>
      <c r="D17" s="3">
        <f ca="1">tablesIndex[[#This Row],[Seat 01]]+1</f>
        <v>98</v>
      </c>
      <c r="E17" s="3">
        <f ca="1">tablesIndex[[#This Row],[Seat 02]]+1</f>
        <v>99</v>
      </c>
      <c r="F17" s="3">
        <f ca="1">tablesIndex[[#This Row],[Seat 03]]+1</f>
        <v>100</v>
      </c>
      <c r="G17" s="3"/>
      <c r="H17" s="3"/>
      <c r="I17" s="3"/>
      <c r="J17" s="3"/>
      <c r="L17" t="s">
        <v>145</v>
      </c>
      <c r="M17" t="s">
        <v>144</v>
      </c>
      <c r="N17" t="str">
        <f>GuestList[[#This Row],[Surname]]&amp;" "&amp;GuestList[[#This Row],[Name]]</f>
        <v>Berry Halle</v>
      </c>
      <c r="O17" s="3" t="str">
        <f ca="1">IFERROR(INDEX(tablesIndex[Table \ Seat],MATCH(GuestList[[#This Row],[Fixed Position]],tablesIndex[Seat 01],1)),"")</f>
        <v>Table 09</v>
      </c>
      <c r="P17" s="3" t="s">
        <v>31</v>
      </c>
      <c r="Q17" s="3">
        <v>71</v>
      </c>
      <c r="S17" s="17">
        <f ca="1"/>
        <v>24</v>
      </c>
      <c r="Y17" s="15" t="str">
        <v>Table 13</v>
      </c>
      <c r="Z17" s="16" t="str">
        <f ca="1"/>
        <v>Lane Diane</v>
      </c>
      <c r="AA17" s="16" t="str">
        <f ca="1"/>
        <v>Oldman Gary</v>
      </c>
      <c r="AB17" s="16" t="str">
        <f ca="1"/>
        <v>Washed Denzel</v>
      </c>
      <c r="AC17" s="16" t="str">
        <f ca="1"/>
        <v>Gyllenhaal Jake</v>
      </c>
      <c r="AD17" s="16" t="str">
        <f ca="1"/>
        <v/>
      </c>
      <c r="AE17" s="16" t="str">
        <f ca="1"/>
        <v/>
      </c>
      <c r="AF17" s="16" t="str">
        <f ca="1"/>
        <v/>
      </c>
      <c r="AG17" s="16" t="str">
        <f ca="1"/>
        <v/>
      </c>
    </row>
    <row r="18" spans="2:33" x14ac:dyDescent="0.25">
      <c r="B18" s="3" t="s">
        <v>22</v>
      </c>
      <c r="C18" s="3">
        <f ca="1">MAX(OFFSET(tablesIndex[[#This Row],[Seat 01]:[Seat 08]],-1,,1,8))+1</f>
        <v>101</v>
      </c>
      <c r="D18" s="3">
        <f ca="1">tablesIndex[[#This Row],[Seat 01]]+1</f>
        <v>102</v>
      </c>
      <c r="E18" s="3">
        <f ca="1">tablesIndex[[#This Row],[Seat 02]]+1</f>
        <v>103</v>
      </c>
      <c r="F18" s="3">
        <f ca="1">tablesIndex[[#This Row],[Seat 03]]+1</f>
        <v>104</v>
      </c>
      <c r="G18" s="3"/>
      <c r="H18" s="3"/>
      <c r="I18" s="3"/>
      <c r="J18" s="3"/>
      <c r="L18" t="s">
        <v>82</v>
      </c>
      <c r="M18" t="s">
        <v>81</v>
      </c>
      <c r="N18" t="str">
        <f>GuestList[[#This Row],[Surname]]&amp;" "&amp;GuestList[[#This Row],[Name]]</f>
        <v>Blanchett Cate</v>
      </c>
      <c r="O18" s="3" t="str">
        <f ca="1">IFERROR(INDEX(tablesIndex[Table \ Seat],MATCH(GuestList[[#This Row],[Fixed Position]],tablesIndex[Seat 01],1)),"")</f>
        <v>Table 06</v>
      </c>
      <c r="P18" s="3" t="s">
        <v>31</v>
      </c>
      <c r="Q18" s="3">
        <v>43</v>
      </c>
      <c r="S18" s="17">
        <f ca="1"/>
        <v>47</v>
      </c>
      <c r="Y18" s="15" t="str">
        <v>Table 14</v>
      </c>
      <c r="Z18" s="16" t="str">
        <f ca="1"/>
        <v>Blunt Emily</v>
      </c>
      <c r="AA18" s="16" t="str">
        <f ca="1"/>
        <v>Ejiofor Chiwetel</v>
      </c>
      <c r="AB18" s="16" t="str">
        <f ca="1"/>
        <v>Damon Matt</v>
      </c>
      <c r="AC18" s="16" t="str">
        <f ca="1"/>
        <v>Hopkins Anthony</v>
      </c>
      <c r="AD18" s="16" t="str">
        <f ca="1"/>
        <v/>
      </c>
      <c r="AE18" s="16" t="str">
        <f ca="1"/>
        <v/>
      </c>
      <c r="AF18" s="16" t="str">
        <f ca="1"/>
        <v/>
      </c>
      <c r="AG18" s="16" t="str">
        <f ca="1"/>
        <v/>
      </c>
    </row>
    <row r="19" spans="2:33" x14ac:dyDescent="0.25">
      <c r="B19" s="3" t="s">
        <v>23</v>
      </c>
      <c r="C19" s="3">
        <f ca="1">MAX(OFFSET(tablesIndex[[#This Row],[Seat 01]:[Seat 08]],-1,,1,8))+1</f>
        <v>105</v>
      </c>
      <c r="D19" s="3">
        <f ca="1">tablesIndex[[#This Row],[Seat 01]]+1</f>
        <v>106</v>
      </c>
      <c r="E19" s="3">
        <f ca="1">tablesIndex[[#This Row],[Seat 02]]+1</f>
        <v>107</v>
      </c>
      <c r="F19" s="3">
        <f ca="1">tablesIndex[[#This Row],[Seat 03]]+1</f>
        <v>108</v>
      </c>
      <c r="G19" s="3"/>
      <c r="H19" s="3"/>
      <c r="I19" s="3"/>
      <c r="J19" s="3"/>
      <c r="L19" t="s">
        <v>126</v>
      </c>
      <c r="M19" t="s">
        <v>125</v>
      </c>
      <c r="N19" t="str">
        <f>GuestList[[#This Row],[Surname]]&amp;" "&amp;GuestList[[#This Row],[Name]]</f>
        <v>Blunt Emily</v>
      </c>
      <c r="O19" s="3" t="str">
        <f ca="1">IFERROR(INDEX(tablesIndex[Table \ Seat],MATCH(GuestList[[#This Row],[Fixed Position]],tablesIndex[Seat 01],1)),"")</f>
        <v>Table 14</v>
      </c>
      <c r="P19" s="3" t="s">
        <v>31</v>
      </c>
      <c r="Q19" s="3">
        <v>101</v>
      </c>
      <c r="S19" s="17">
        <f ca="1"/>
        <v>80</v>
      </c>
      <c r="Y19" s="15" t="str">
        <v>Table 15</v>
      </c>
      <c r="Z19" s="16" t="str">
        <f ca="1"/>
        <v>Lawrence Jennifer</v>
      </c>
      <c r="AA19" s="16" t="str">
        <f ca="1"/>
        <v>McDormand Frances</v>
      </c>
      <c r="AB19" s="16" t="str">
        <f ca="1"/>
        <v>Spacey Kevin</v>
      </c>
      <c r="AC19" s="16" t="str">
        <f ca="1"/>
        <v>Hath Anna</v>
      </c>
      <c r="AD19" s="16" t="str">
        <f ca="1"/>
        <v/>
      </c>
      <c r="AE19" s="16" t="str">
        <f ca="1"/>
        <v/>
      </c>
      <c r="AF19" s="16" t="str">
        <f ca="1"/>
        <v/>
      </c>
      <c r="AG19" s="16" t="str">
        <f ca="1"/>
        <v/>
      </c>
    </row>
    <row r="20" spans="2:33" x14ac:dyDescent="0.25">
      <c r="B20" s="3" t="s">
        <v>24</v>
      </c>
      <c r="C20" s="3">
        <f ca="1">MAX(OFFSET(tablesIndex[[#This Row],[Seat 01]:[Seat 08]],-1,,1,8))+1</f>
        <v>109</v>
      </c>
      <c r="D20" s="3">
        <f ca="1">tablesIndex[[#This Row],[Seat 01]]+1</f>
        <v>110</v>
      </c>
      <c r="E20" s="3">
        <f ca="1">tablesIndex[[#This Row],[Seat 02]]+1</f>
        <v>111</v>
      </c>
      <c r="F20" s="3">
        <f ca="1">tablesIndex[[#This Row],[Seat 03]]+1</f>
        <v>112</v>
      </c>
      <c r="G20" s="3"/>
      <c r="H20" s="3"/>
      <c r="I20" s="3"/>
      <c r="J20" s="3"/>
      <c r="L20" t="s">
        <v>168</v>
      </c>
      <c r="M20" t="s">
        <v>167</v>
      </c>
      <c r="N20" t="str">
        <f>GuestList[[#This Row],[Surname]]&amp;" "&amp;GuestList[[#This Row],[Name]]</f>
        <v>Bridges Jeff</v>
      </c>
      <c r="O20" s="3" t="str">
        <f ca="1">IFERROR(INDEX(tablesIndex[Table \ Seat],MATCH(GuestList[[#This Row],[Fixed Position]],tablesIndex[Seat 01],1)),"")</f>
        <v>Table 04</v>
      </c>
      <c r="P20" s="3" t="s">
        <v>31</v>
      </c>
      <c r="Q20" s="3">
        <v>32</v>
      </c>
      <c r="S20" s="17">
        <f ca="1"/>
        <v>61</v>
      </c>
      <c r="Y20" s="15" t="str">
        <v>Table 16</v>
      </c>
      <c r="Z20" s="16" t="str">
        <f ca="1"/>
        <v>Theron Charlize</v>
      </c>
      <c r="AA20" s="16" t="str">
        <f ca="1"/>
        <v>Bardem Javier</v>
      </c>
      <c r="AB20" s="16" t="str">
        <f ca="1"/>
        <v>Beckinsale Kate</v>
      </c>
      <c r="AC20" s="16" t="str">
        <f ca="1"/>
        <v>Renner Jeremy</v>
      </c>
      <c r="AD20" s="16" t="str">
        <f ca="1"/>
        <v/>
      </c>
      <c r="AE20" s="16" t="str">
        <f ca="1"/>
        <v/>
      </c>
      <c r="AF20" s="16" t="str">
        <f ca="1"/>
        <v/>
      </c>
      <c r="AG20" s="16" t="str">
        <f ca="1"/>
        <v/>
      </c>
    </row>
    <row r="21" spans="2:33" x14ac:dyDescent="0.25">
      <c r="B21" s="3" t="s">
        <v>25</v>
      </c>
      <c r="C21" s="3">
        <f ca="1">MAX(OFFSET(tablesIndex[[#This Row],[Seat 01]:[Seat 08]],-1,,1,8))+1</f>
        <v>113</v>
      </c>
      <c r="D21" s="3">
        <f ca="1">tablesIndex[[#This Row],[Seat 01]]+1</f>
        <v>114</v>
      </c>
      <c r="E21" s="3">
        <f ca="1">tablesIndex[[#This Row],[Seat 02]]+1</f>
        <v>115</v>
      </c>
      <c r="F21" s="3">
        <f ca="1">tablesIndex[[#This Row],[Seat 03]]+1</f>
        <v>116</v>
      </c>
      <c r="G21" s="3"/>
      <c r="H21" s="3"/>
      <c r="I21" s="3"/>
      <c r="J21" s="3"/>
      <c r="L21" t="s">
        <v>248</v>
      </c>
      <c r="M21" t="s">
        <v>247</v>
      </c>
      <c r="N21" t="str">
        <f>GuestList[[#This Row],[Surname]]&amp;" "&amp;GuestList[[#This Row],[Name]]</f>
        <v>Bullock Sandra</v>
      </c>
      <c r="O21" s="3" t="str">
        <f ca="1">IFERROR(INDEX(tablesIndex[Table \ Seat],MATCH(GuestList[[#This Row],[Fixed Position]],tablesIndex[Seat 01],1)),"")</f>
        <v>Table 05</v>
      </c>
      <c r="P21" s="3" t="s">
        <v>32</v>
      </c>
      <c r="Q21" s="3">
        <v>37</v>
      </c>
      <c r="S21" s="17">
        <f ca="1"/>
        <v>106</v>
      </c>
      <c r="Y21" s="15" t="str">
        <v>Table 17</v>
      </c>
      <c r="Z21" s="16" t="str">
        <f ca="1"/>
        <v>Norton Edward</v>
      </c>
      <c r="AA21" s="16" t="str">
        <f ca="1"/>
        <v>Crowe Russell</v>
      </c>
      <c r="AB21" s="16" t="str">
        <f ca="1"/>
        <v>Aniston Jennifer</v>
      </c>
      <c r="AC21" s="16" t="str">
        <f ca="1"/>
        <v>Foxx Jamie</v>
      </c>
      <c r="AD21" s="16" t="str">
        <f ca="1"/>
        <v/>
      </c>
      <c r="AE21" s="16" t="str">
        <f ca="1"/>
        <v/>
      </c>
      <c r="AF21" s="16" t="str">
        <f ca="1"/>
        <v/>
      </c>
      <c r="AG21" s="16" t="str">
        <f ca="1"/>
        <v/>
      </c>
    </row>
    <row r="22" spans="2:33" x14ac:dyDescent="0.25">
      <c r="B22" s="3" t="s">
        <v>26</v>
      </c>
      <c r="C22" s="3">
        <f ca="1">MAX(OFFSET(tablesIndex[[#This Row],[Seat 01]:[Seat 08]],-1,,1,8))+1</f>
        <v>117</v>
      </c>
      <c r="D22" s="3">
        <f ca="1">tablesIndex[[#This Row],[Seat 01]]+1</f>
        <v>118</v>
      </c>
      <c r="E22" s="3">
        <f ca="1">tablesIndex[[#This Row],[Seat 02]]+1</f>
        <v>119</v>
      </c>
      <c r="F22" s="3">
        <f ca="1">tablesIndex[[#This Row],[Seat 03]]+1</f>
        <v>120</v>
      </c>
      <c r="G22" s="3"/>
      <c r="H22" s="3"/>
      <c r="I22" s="3"/>
      <c r="J22" s="3"/>
      <c r="L22" t="s">
        <v>216</v>
      </c>
      <c r="M22" t="s">
        <v>215</v>
      </c>
      <c r="N22" t="str">
        <f>GuestList[[#This Row],[Surname]]&amp;" "&amp;GuestList[[#This Row],[Name]]</f>
        <v>Caine Michael</v>
      </c>
      <c r="O22" s="3" t="str">
        <f ca="1">IFERROR(INDEX(tablesIndex[Table \ Seat],MATCH(GuestList[[#This Row],[Fixed Position]],tablesIndex[Seat 01],1)),"")</f>
        <v>Table 02</v>
      </c>
      <c r="P22" s="3" t="s">
        <v>32</v>
      </c>
      <c r="Q22" s="3">
        <v>13</v>
      </c>
      <c r="S22" s="17">
        <f ca="1"/>
        <v>126</v>
      </c>
      <c r="Y22" s="15" t="str">
        <v>Table 18</v>
      </c>
      <c r="Z22" s="16" t="str">
        <f ca="1"/>
        <v>Heard Amber</v>
      </c>
      <c r="AA22" s="16" t="str">
        <f ca="1"/>
        <v>Jolie Angelina</v>
      </c>
      <c r="AB22" s="16" t="str">
        <f ca="1"/>
        <v>Law Jude</v>
      </c>
      <c r="AC22" s="16" t="str">
        <f ca="1"/>
        <v>Driver Adam</v>
      </c>
      <c r="AD22" s="16" t="str">
        <f ca="1"/>
        <v/>
      </c>
      <c r="AE22" s="16" t="str">
        <f ca="1"/>
        <v/>
      </c>
      <c r="AF22" s="16" t="str">
        <f ca="1"/>
        <v/>
      </c>
      <c r="AG22" s="16" t="str">
        <f ca="1"/>
        <v/>
      </c>
    </row>
    <row r="23" spans="2:33" x14ac:dyDescent="0.25">
      <c r="B23" s="3" t="s">
        <v>27</v>
      </c>
      <c r="C23" s="3">
        <f ca="1">MAX(OFFSET(tablesIndex[[#This Row],[Seat 01]:[Seat 08]],-1,,1,8))+1</f>
        <v>121</v>
      </c>
      <c r="D23" s="3">
        <f ca="1">tablesIndex[[#This Row],[Seat 01]]+1</f>
        <v>122</v>
      </c>
      <c r="E23" s="3">
        <f ca="1">tablesIndex[[#This Row],[Seat 02]]+1</f>
        <v>123</v>
      </c>
      <c r="F23" s="3">
        <f ca="1">tablesIndex[[#This Row],[Seat 03]]+1</f>
        <v>124</v>
      </c>
      <c r="G23" s="3"/>
      <c r="H23" s="3"/>
      <c r="I23" s="3"/>
      <c r="J23" s="3"/>
      <c r="L23" t="s">
        <v>176</v>
      </c>
      <c r="M23" t="s">
        <v>175</v>
      </c>
      <c r="N23" t="str">
        <f>GuestList[[#This Row],[Surname]]&amp;" "&amp;GuestList[[#This Row],[Name]]</f>
        <v>Chastain Jessica</v>
      </c>
      <c r="O23" s="3" t="str">
        <f ca="1">IFERROR(INDEX(tablesIndex[Table \ Seat],MATCH(GuestList[[#This Row],[Fixed Position]],tablesIndex[Seat 01],1)),"")</f>
        <v>Table 08</v>
      </c>
      <c r="P23" s="3" t="s">
        <v>32</v>
      </c>
      <c r="Q23" s="3">
        <v>60</v>
      </c>
      <c r="S23" s="17">
        <f ca="1"/>
        <v>4</v>
      </c>
      <c r="Y23" s="15" t="str">
        <v>Table 19</v>
      </c>
      <c r="Z23" s="16" t="str">
        <f ca="1"/>
        <v>Kid Daniel</v>
      </c>
      <c r="AA23" s="16" t="str">
        <f ca="1"/>
        <v>Joule George</v>
      </c>
      <c r="AB23" s="16" t="str">
        <f ca="1"/>
        <v>Elba Idris</v>
      </c>
      <c r="AC23" s="16" t="str">
        <f ca="1"/>
        <v>Mir Helene</v>
      </c>
      <c r="AD23" s="16" t="str">
        <f ca="1"/>
        <v/>
      </c>
      <c r="AE23" s="16" t="str">
        <f ca="1"/>
        <v/>
      </c>
      <c r="AF23" s="16" t="str">
        <f ca="1"/>
        <v/>
      </c>
      <c r="AG23" s="16" t="str">
        <f ca="1"/>
        <v/>
      </c>
    </row>
    <row r="24" spans="2:33" x14ac:dyDescent="0.25">
      <c r="B24" s="3" t="s">
        <v>28</v>
      </c>
      <c r="C24" s="3">
        <f ca="1">MAX(OFFSET(tablesIndex[[#This Row],[Seat 01]:[Seat 08]],-1,,1,8))+1</f>
        <v>125</v>
      </c>
      <c r="D24" s="3">
        <f ca="1">tablesIndex[[#This Row],[Seat 01]]+1</f>
        <v>126</v>
      </c>
      <c r="E24" s="3">
        <f ca="1">tablesIndex[[#This Row],[Seat 02]]+1</f>
        <v>127</v>
      </c>
      <c r="F24" s="3">
        <f ca="1">tablesIndex[[#This Row],[Seat 03]]+1</f>
        <v>128</v>
      </c>
      <c r="G24" s="3"/>
      <c r="H24" s="3"/>
      <c r="I24" s="3"/>
      <c r="J24" s="3"/>
      <c r="L24" t="s">
        <v>136</v>
      </c>
      <c r="M24" t="s">
        <v>135</v>
      </c>
      <c r="N24" t="str">
        <f>GuestList[[#This Row],[Surname]]&amp;" "&amp;GuestList[[#This Row],[Name]]</f>
        <v>Clooney George</v>
      </c>
      <c r="O24" s="3" t="str">
        <f ca="1">IFERROR(INDEX(tablesIndex[Table \ Seat],MATCH(GuestList[[#This Row],[Fixed Position]],tablesIndex[Seat 01],1)),"")</f>
        <v>Table 07</v>
      </c>
      <c r="P24" s="3" t="s">
        <v>31</v>
      </c>
      <c r="Q24" s="3">
        <v>53</v>
      </c>
      <c r="S24" s="17">
        <f ca="1"/>
        <v>10</v>
      </c>
      <c r="Y24" s="15" t="str">
        <v>Table 20</v>
      </c>
      <c r="Z24" s="16" t="str">
        <f ca="1"/>
        <v>Cotillard Marion</v>
      </c>
      <c r="AA24" s="16" t="str">
        <f ca="1"/>
        <v>Moore Julianne</v>
      </c>
      <c r="AB24" s="16" t="str">
        <f ca="1"/>
        <v>De Niro Robert</v>
      </c>
      <c r="AC24" s="16" t="str">
        <f ca="1"/>
        <v>Watts Naomi</v>
      </c>
      <c r="AD24" s="16" t="str">
        <f ca="1"/>
        <v/>
      </c>
      <c r="AE24" s="16" t="str">
        <f ca="1"/>
        <v/>
      </c>
      <c r="AF24" s="16" t="str">
        <f ca="1"/>
        <v/>
      </c>
      <c r="AG24" s="16" t="str">
        <f ca="1"/>
        <v/>
      </c>
    </row>
    <row r="25" spans="2:33" x14ac:dyDescent="0.25">
      <c r="B25" s="3" t="s">
        <v>29</v>
      </c>
      <c r="C25" s="3"/>
      <c r="D25" s="3"/>
      <c r="E25" s="3"/>
      <c r="F25" s="3"/>
      <c r="G25" s="3"/>
      <c r="H25" s="3"/>
      <c r="I25" s="3"/>
      <c r="J25" s="3">
        <f ca="1">COUNTA(tablesIndex[[Seat 01]:[Seat 08]])</f>
        <v>128</v>
      </c>
      <c r="L25" t="s">
        <v>139</v>
      </c>
      <c r="M25" t="s">
        <v>138</v>
      </c>
      <c r="N25" t="str">
        <f>GuestList[[#This Row],[Surname]]&amp;" "&amp;GuestList[[#This Row],[Name]]</f>
        <v>Close Glenn</v>
      </c>
      <c r="O25" s="3" t="str">
        <f ca="1">IFERROR(INDEX(tablesIndex[Table \ Seat],MATCH(GuestList[[#This Row],[Fixed Position]],tablesIndex[Seat 01],1)),"")</f>
        <v>Table 10</v>
      </c>
      <c r="P25" s="3" t="s">
        <v>31</v>
      </c>
      <c r="Q25" s="3">
        <v>78</v>
      </c>
      <c r="S25" s="17">
        <f ca="1"/>
        <v>81</v>
      </c>
    </row>
    <row r="26" spans="2:33" x14ac:dyDescent="0.25">
      <c r="L26" t="s">
        <v>252</v>
      </c>
      <c r="M26" t="s">
        <v>251</v>
      </c>
      <c r="N26" t="str">
        <f>GuestList[[#This Row],[Surname]]&amp;" "&amp;GuestList[[#This Row],[Name]]</f>
        <v>Connery Sean</v>
      </c>
      <c r="O26" s="3" t="str">
        <f ca="1">IFERROR(INDEX(tablesIndex[Table \ Seat],MATCH(GuestList[[#This Row],[Fixed Position]],tablesIndex[Seat 01],1)),"")</f>
        <v>Table 10</v>
      </c>
      <c r="P26" s="3" t="s">
        <v>32</v>
      </c>
      <c r="Q26" s="3">
        <v>76</v>
      </c>
      <c r="S26" s="17">
        <f ca="1"/>
        <v>8</v>
      </c>
    </row>
    <row r="27" spans="2:33" x14ac:dyDescent="0.25">
      <c r="L27" t="s">
        <v>206</v>
      </c>
      <c r="M27" t="s">
        <v>205</v>
      </c>
      <c r="N27" t="str">
        <f>GuestList[[#This Row],[Surname]]&amp;" "&amp;GuestList[[#This Row],[Name]]</f>
        <v>Cotillard Marion</v>
      </c>
      <c r="O27" s="3" t="str">
        <f ca="1">IFERROR(INDEX(tablesIndex[Table \ Seat],MATCH(GuestList[[#This Row],[Fixed Position]],tablesIndex[Seat 01],1)),"")</f>
        <v>Table 20</v>
      </c>
      <c r="P27" s="3" t="s">
        <v>32</v>
      </c>
      <c r="Q27" s="3">
        <v>125</v>
      </c>
      <c r="S27" s="17">
        <f ca="1"/>
        <v>6</v>
      </c>
    </row>
    <row r="28" spans="2:33" x14ac:dyDescent="0.25">
      <c r="L28" t="s">
        <v>104</v>
      </c>
      <c r="M28" t="s">
        <v>103</v>
      </c>
      <c r="N28" t="str">
        <f>GuestList[[#This Row],[Surname]]&amp;" "&amp;GuestList[[#This Row],[Name]]</f>
        <v>Craig Daniel</v>
      </c>
      <c r="O28" s="3" t="str">
        <f ca="1">IFERROR(INDEX(tablesIndex[Table \ Seat],MATCH(GuestList[[#This Row],[Fixed Position]],tablesIndex[Seat 01],1)),"")</f>
        <v>Table 03</v>
      </c>
      <c r="P28" s="3" t="s">
        <v>31</v>
      </c>
      <c r="Q28" s="3">
        <v>18</v>
      </c>
      <c r="S28" s="17">
        <f ca="1"/>
        <v>28</v>
      </c>
    </row>
    <row r="29" spans="2:33" x14ac:dyDescent="0.25">
      <c r="L29" t="s">
        <v>241</v>
      </c>
      <c r="M29" t="s">
        <v>240</v>
      </c>
      <c r="N29" t="str">
        <f>GuestList[[#This Row],[Surname]]&amp;" "&amp;GuestList[[#This Row],[Name]]</f>
        <v>Crowe Russell</v>
      </c>
      <c r="O29" s="3" t="str">
        <f ca="1">IFERROR(INDEX(tablesIndex[Table \ Seat],MATCH(GuestList[[#This Row],[Fixed Position]],tablesIndex[Seat 01],1)),"")</f>
        <v>Table 17</v>
      </c>
      <c r="P29" s="3" t="s">
        <v>32</v>
      </c>
      <c r="Q29" s="3">
        <v>114</v>
      </c>
      <c r="S29" s="17">
        <f ca="1"/>
        <v>57</v>
      </c>
    </row>
    <row r="30" spans="2:33" x14ac:dyDescent="0.25">
      <c r="L30" t="s">
        <v>260</v>
      </c>
      <c r="M30" t="s">
        <v>259</v>
      </c>
      <c r="N30" t="str">
        <f>GuestList[[#This Row],[Surname]]&amp;" "&amp;GuestList[[#This Row],[Name]]</f>
        <v>Cruise Tom</v>
      </c>
      <c r="O30" s="3" t="str">
        <f ca="1">IFERROR(INDEX(tablesIndex[Table \ Seat],MATCH(GuestList[[#This Row],[Fixed Position]],tablesIndex[Seat 01],1)),"")</f>
        <v>Table 01</v>
      </c>
      <c r="P30" s="3" t="s">
        <v>32</v>
      </c>
      <c r="Q30" s="3">
        <v>8</v>
      </c>
      <c r="S30" s="17">
        <f ca="1"/>
        <v>121</v>
      </c>
    </row>
    <row r="31" spans="2:33" x14ac:dyDescent="0.25">
      <c r="L31" t="s">
        <v>229</v>
      </c>
      <c r="M31" t="s">
        <v>228</v>
      </c>
      <c r="N31" t="str">
        <f>GuestList[[#This Row],[Surname]]&amp;" "&amp;GuestList[[#This Row],[Name]]</f>
        <v>Cruz Penelope</v>
      </c>
      <c r="O31" s="3" t="str">
        <f ca="1">IFERROR(INDEX(tablesIndex[Table \ Seat],MATCH(GuestList[[#This Row],[Fixed Position]],tablesIndex[Seat 01],1)),"")</f>
        <v>Table 09</v>
      </c>
      <c r="P31" s="3" t="s">
        <v>32</v>
      </c>
      <c r="Q31" s="3">
        <v>72</v>
      </c>
      <c r="S31" s="17">
        <f ca="1"/>
        <v>17</v>
      </c>
      <c r="X31" s="3"/>
    </row>
    <row r="32" spans="2:33" x14ac:dyDescent="0.25">
      <c r="L32" t="s">
        <v>273</v>
      </c>
      <c r="M32" t="s">
        <v>272</v>
      </c>
      <c r="N32" t="str">
        <f>GuestList[[#This Row],[Surname]]&amp;" "&amp;GuestList[[#This Row],[Name]]</f>
        <v>Dafoe Willem</v>
      </c>
      <c r="O32" s="3" t="str">
        <f ca="1">IFERROR(INDEX(tablesIndex[Table \ Seat],MATCH(GuestList[[#This Row],[Fixed Position]],tablesIndex[Seat 01],1)),"")</f>
        <v>Table 02</v>
      </c>
      <c r="P32" s="3" t="s">
        <v>32</v>
      </c>
      <c r="Q32" s="3">
        <v>16</v>
      </c>
      <c r="S32" s="17">
        <f ca="1"/>
        <v>2</v>
      </c>
      <c r="X32" s="3"/>
    </row>
    <row r="33" spans="12:24" x14ac:dyDescent="0.25">
      <c r="L33" t="s">
        <v>210</v>
      </c>
      <c r="M33" t="s">
        <v>209</v>
      </c>
      <c r="N33" t="str">
        <f>GuestList[[#This Row],[Surname]]&amp;" "&amp;GuestList[[#This Row],[Name]]</f>
        <v>Damon Matt</v>
      </c>
      <c r="O33" s="3" t="str">
        <f ca="1">IFERROR(INDEX(tablesIndex[Table \ Seat],MATCH(GuestList[[#This Row],[Fixed Position]],tablesIndex[Seat 01],1)),"")</f>
        <v>Table 14</v>
      </c>
      <c r="P33" s="3" t="s">
        <v>32</v>
      </c>
      <c r="Q33" s="3">
        <v>103</v>
      </c>
      <c r="S33" s="17">
        <f ca="1"/>
        <v>72</v>
      </c>
      <c r="X33" s="3"/>
    </row>
    <row r="34" spans="12:24" x14ac:dyDescent="0.25">
      <c r="L34" t="s">
        <v>269</v>
      </c>
      <c r="M34" t="s">
        <v>268</v>
      </c>
      <c r="N34" t="str">
        <f>GuestList[[#This Row],[Surname]]&amp;" "&amp;GuestList[[#This Row],[Name]]</f>
        <v>Davis Viola</v>
      </c>
      <c r="O34" s="3" t="str">
        <f ca="1">IFERROR(INDEX(tablesIndex[Table \ Seat],MATCH(GuestList[[#This Row],[Fixed Position]],tablesIndex[Seat 01],1)),"")</f>
        <v>Table 11</v>
      </c>
      <c r="P34" s="3" t="s">
        <v>32</v>
      </c>
      <c r="Q34" s="3">
        <v>84</v>
      </c>
      <c r="S34" s="17">
        <f ca="1"/>
        <v>86</v>
      </c>
      <c r="X34" s="3"/>
    </row>
    <row r="35" spans="12:24" x14ac:dyDescent="0.25">
      <c r="L35" t="s">
        <v>105</v>
      </c>
      <c r="M35" t="s">
        <v>103</v>
      </c>
      <c r="N35" t="str">
        <f>GuestList[[#This Row],[Surname]]&amp;" "&amp;GuestList[[#This Row],[Name]]</f>
        <v>Day-Lewis Daniel</v>
      </c>
      <c r="O35" s="3" t="str">
        <f ca="1">IFERROR(INDEX(tablesIndex[Table \ Seat],MATCH(GuestList[[#This Row],[Fixed Position]],tablesIndex[Seat 01],1)),"")</f>
        <v>Table 11</v>
      </c>
      <c r="P35" s="3" t="s">
        <v>31</v>
      </c>
      <c r="Q35" s="3">
        <v>86</v>
      </c>
      <c r="S35" s="17">
        <f ca="1"/>
        <v>43</v>
      </c>
      <c r="X35" s="3"/>
    </row>
    <row r="36" spans="12:24" x14ac:dyDescent="0.25">
      <c r="L36" t="s">
        <v>275</v>
      </c>
      <c r="M36" t="s">
        <v>237</v>
      </c>
      <c r="N36" t="str">
        <f>GuestList[[#This Row],[Surname]]&amp;" "&amp;GuestList[[#This Row],[Name]]</f>
        <v>De Niro Robert</v>
      </c>
      <c r="O36" s="3" t="str">
        <f ca="1">IFERROR(INDEX(tablesIndex[Table \ Seat],MATCH(GuestList[[#This Row],[Fixed Position]],tablesIndex[Seat 01],1)),"")</f>
        <v>Table 20</v>
      </c>
      <c r="P36" s="3" t="s">
        <v>32</v>
      </c>
      <c r="Q36" s="3">
        <v>127</v>
      </c>
      <c r="S36" s="17">
        <f ca="1"/>
        <v>84</v>
      </c>
      <c r="X36" s="3"/>
    </row>
    <row r="37" spans="12:24" x14ac:dyDescent="0.25">
      <c r="L37" t="s">
        <v>189</v>
      </c>
      <c r="M37" t="s">
        <v>188</v>
      </c>
      <c r="N37" t="str">
        <f>GuestList[[#This Row],[Surname]]&amp;" "&amp;GuestList[[#This Row],[Name]]</f>
        <v>Dench Judi</v>
      </c>
      <c r="O37" s="3" t="str">
        <f ca="1">IFERROR(INDEX(tablesIndex[Table \ Seat],MATCH(GuestList[[#This Row],[Fixed Position]],tablesIndex[Seat 01],1)),"")</f>
        <v>Table 08</v>
      </c>
      <c r="P37" s="3" t="s">
        <v>32</v>
      </c>
      <c r="Q37" s="3">
        <v>57</v>
      </c>
      <c r="S37" s="17">
        <f ca="1"/>
        <v>58</v>
      </c>
      <c r="X37" s="3"/>
    </row>
    <row r="38" spans="12:24" x14ac:dyDescent="0.25">
      <c r="L38" t="s">
        <v>185</v>
      </c>
      <c r="M38" t="s">
        <v>184</v>
      </c>
      <c r="N38" t="str">
        <f>GuestList[[#This Row],[Surname]]&amp;" "&amp;GuestList[[#This Row],[Name]]</f>
        <v>Depp Johnny</v>
      </c>
      <c r="O38" s="3" t="str">
        <f ca="1">IFERROR(INDEX(tablesIndex[Table \ Seat],MATCH(GuestList[[#This Row],[Fixed Position]],tablesIndex[Seat 01],1)),"")</f>
        <v>Table 01</v>
      </c>
      <c r="P38" s="3" t="s">
        <v>32</v>
      </c>
      <c r="Q38" s="3">
        <v>3</v>
      </c>
      <c r="S38" s="17">
        <f ca="1"/>
        <v>65</v>
      </c>
      <c r="X38" s="3"/>
    </row>
    <row r="39" spans="12:24" x14ac:dyDescent="0.25">
      <c r="L39" t="s">
        <v>202</v>
      </c>
      <c r="M39" t="s">
        <v>201</v>
      </c>
      <c r="N39" t="str">
        <f>GuestList[[#This Row],[Surname]]&amp;" "&amp;GuestList[[#This Row],[Name]]</f>
        <v>DiCaprio Leonardo</v>
      </c>
      <c r="O39" s="3" t="str">
        <f ca="1">IFERROR(INDEX(tablesIndex[Table \ Seat],MATCH(GuestList[[#This Row],[Fixed Position]],tablesIndex[Seat 01],1)),"")</f>
        <v>Table 07</v>
      </c>
      <c r="P39" s="3" t="s">
        <v>32</v>
      </c>
      <c r="Q39" s="3">
        <v>50</v>
      </c>
      <c r="S39" s="17">
        <f ca="1"/>
        <v>105</v>
      </c>
      <c r="X39" s="3"/>
    </row>
    <row r="40" spans="12:24" x14ac:dyDescent="0.25">
      <c r="L40" t="s">
        <v>217</v>
      </c>
      <c r="M40" t="s">
        <v>215</v>
      </c>
      <c r="N40" t="str">
        <f>GuestList[[#This Row],[Surname]]&amp;" "&amp;GuestList[[#This Row],[Name]]</f>
        <v>Douglas Michael</v>
      </c>
      <c r="O40" s="3" t="str">
        <f ca="1">IFERROR(INDEX(tablesIndex[Table \ Seat],MATCH(GuestList[[#This Row],[Fixed Position]],tablesIndex[Seat 01],1)),"")</f>
        <v>Table 10</v>
      </c>
      <c r="P40" s="3" t="s">
        <v>32</v>
      </c>
      <c r="Q40" s="3">
        <v>80</v>
      </c>
      <c r="S40" s="17">
        <f ca="1"/>
        <v>104</v>
      </c>
      <c r="X40" s="3"/>
    </row>
    <row r="41" spans="12:24" x14ac:dyDescent="0.25">
      <c r="L41" t="s">
        <v>276</v>
      </c>
      <c r="M41" t="s">
        <v>237</v>
      </c>
      <c r="N41" t="str">
        <f>GuestList[[#This Row],[Surname]]&amp;" "&amp;GuestList[[#This Row],[Name]]</f>
        <v>Downey Jr Robert</v>
      </c>
      <c r="O41" s="3" t="str">
        <f ca="1">IFERROR(INDEX(tablesIndex[Table \ Seat],MATCH(GuestList[[#This Row],[Fixed Position]],tablesIndex[Seat 01],1)),"")</f>
        <v>Table 06</v>
      </c>
      <c r="P41" s="3" t="s">
        <v>32</v>
      </c>
      <c r="Q41" s="3">
        <v>41</v>
      </c>
      <c r="S41" s="17">
        <f ca="1"/>
        <v>114</v>
      </c>
    </row>
    <row r="42" spans="12:24" x14ac:dyDescent="0.25">
      <c r="L42" t="s">
        <v>49</v>
      </c>
      <c r="M42" t="s">
        <v>48</v>
      </c>
      <c r="N42" t="str">
        <f>GuestList[[#This Row],[Surname]]&amp;" "&amp;GuestList[[#This Row],[Name]]</f>
        <v>Driver Adam</v>
      </c>
      <c r="O42" s="3" t="str">
        <f ca="1">IFERROR(INDEX(tablesIndex[Table \ Seat],MATCH(GuestList[[#This Row],[Fixed Position]],tablesIndex[Seat 01],1)),"")</f>
        <v>Table 18</v>
      </c>
      <c r="P42" s="3" t="s">
        <v>31</v>
      </c>
      <c r="Q42" s="3">
        <v>120</v>
      </c>
      <c r="S42" s="17">
        <f ca="1"/>
        <v>113</v>
      </c>
    </row>
    <row r="43" spans="12:24" x14ac:dyDescent="0.25">
      <c r="L43" t="s">
        <v>88</v>
      </c>
      <c r="M43" t="s">
        <v>87</v>
      </c>
      <c r="N43" t="str">
        <f>GuestList[[#This Row],[Surname]]&amp;" "&amp;GuestList[[#This Row],[Name]]</f>
        <v>Ejiofor Chiwetel</v>
      </c>
      <c r="O43" s="3" t="str">
        <f ca="1">IFERROR(INDEX(tablesIndex[Table \ Seat],MATCH(GuestList[[#This Row],[Fixed Position]],tablesIndex[Seat 01],1)),"")</f>
        <v>Table 14</v>
      </c>
      <c r="P43" s="3" t="s">
        <v>31</v>
      </c>
      <c r="Q43" s="3">
        <v>102</v>
      </c>
      <c r="S43" s="17">
        <f ca="1"/>
        <v>26</v>
      </c>
    </row>
    <row r="44" spans="12:24" x14ac:dyDescent="0.25">
      <c r="L44" t="s">
        <v>154</v>
      </c>
      <c r="M44" t="s">
        <v>153</v>
      </c>
      <c r="N44" t="str">
        <f>GuestList[[#This Row],[Surname]]&amp;" "&amp;GuestList[[#This Row],[Name]]</f>
        <v>Elba Idris</v>
      </c>
      <c r="O44" s="3" t="str">
        <f ca="1">IFERROR(INDEX(tablesIndex[Table \ Seat],MATCH(GuestList[[#This Row],[Fixed Position]],tablesIndex[Seat 01],1)),"")</f>
        <v>Table 19</v>
      </c>
      <c r="P44" s="3" t="s">
        <v>31</v>
      </c>
      <c r="Q44" s="3">
        <v>123</v>
      </c>
      <c r="S44" s="17">
        <f ca="1"/>
        <v>67</v>
      </c>
    </row>
    <row r="45" spans="12:24" x14ac:dyDescent="0.25">
      <c r="L45" t="s">
        <v>100</v>
      </c>
      <c r="M45" t="s">
        <v>99</v>
      </c>
      <c r="N45" t="str">
        <f>GuestList[[#This Row],[Surname]]&amp;" "&amp;GuestList[[#This Row],[Name]]</f>
        <v>Falkon Colin</v>
      </c>
      <c r="O45" s="3" t="str">
        <f ca="1">IFERROR(INDEX(tablesIndex[Table \ Seat],MATCH(GuestList[[#This Row],[Fixed Position]],tablesIndex[Seat 01],1)),"")</f>
        <v>Table 02</v>
      </c>
      <c r="P45" s="3" t="s">
        <v>31</v>
      </c>
      <c r="Q45" s="3">
        <v>9</v>
      </c>
      <c r="S45" s="17">
        <f ca="1"/>
        <v>56</v>
      </c>
    </row>
    <row r="46" spans="12:24" x14ac:dyDescent="0.25">
      <c r="L46" t="s">
        <v>267</v>
      </c>
      <c r="M46" t="s">
        <v>266</v>
      </c>
      <c r="N46" t="str">
        <f>GuestList[[#This Row],[Surname]]&amp;" "&amp;GuestList[[#This Row],[Name]]</f>
        <v>Farmiga Vera</v>
      </c>
      <c r="O46" s="3" t="str">
        <f ca="1">IFERROR(INDEX(tablesIndex[Table \ Seat],MATCH(GuestList[[#This Row],[Fixed Position]],tablesIndex[Seat 01],1)),"")</f>
        <v>Table 06</v>
      </c>
      <c r="P46" s="3" t="s">
        <v>32</v>
      </c>
      <c r="Q46" s="3">
        <v>42</v>
      </c>
      <c r="S46" s="17">
        <f ca="1"/>
        <v>71</v>
      </c>
    </row>
    <row r="47" spans="12:24" x14ac:dyDescent="0.25">
      <c r="L47" t="s">
        <v>101</v>
      </c>
      <c r="M47" t="s">
        <v>99</v>
      </c>
      <c r="N47" t="str">
        <f>GuestList[[#This Row],[Surname]]&amp;" "&amp;GuestList[[#This Row],[Name]]</f>
        <v>Farrell Colin</v>
      </c>
      <c r="O47" s="3" t="str">
        <f ca="1">IFERROR(INDEX(tablesIndex[Table \ Seat],MATCH(GuestList[[#This Row],[Fixed Position]],tablesIndex[Seat 01],1)),"")</f>
        <v>Table 04</v>
      </c>
      <c r="P47" s="3" t="s">
        <v>31</v>
      </c>
      <c r="Q47" s="3">
        <v>26</v>
      </c>
      <c r="S47" s="17">
        <f ca="1"/>
        <v>33</v>
      </c>
    </row>
    <row r="48" spans="12:24" x14ac:dyDescent="0.25">
      <c r="L48" t="s">
        <v>218</v>
      </c>
      <c r="M48" t="s">
        <v>215</v>
      </c>
      <c r="N48" t="str">
        <f>GuestList[[#This Row],[Surname]]&amp;" "&amp;GuestList[[#This Row],[Name]]</f>
        <v>Fassbender Michael</v>
      </c>
      <c r="O48" s="3" t="str">
        <f ca="1">IFERROR(INDEX(tablesIndex[Table \ Seat],MATCH(GuestList[[#This Row],[Fixed Position]],tablesIndex[Seat 01],1)),"")</f>
        <v>Table 12</v>
      </c>
      <c r="P48" s="3" t="s">
        <v>32</v>
      </c>
      <c r="Q48" s="3">
        <v>92</v>
      </c>
      <c r="S48" s="17">
        <f ca="1"/>
        <v>51</v>
      </c>
    </row>
    <row r="49" spans="12:19" x14ac:dyDescent="0.25">
      <c r="L49" t="s">
        <v>102</v>
      </c>
      <c r="M49" t="s">
        <v>99</v>
      </c>
      <c r="N49" t="str">
        <f>GuestList[[#This Row],[Surname]]&amp;" "&amp;GuestList[[#This Row],[Name]]</f>
        <v>Firth Colin</v>
      </c>
      <c r="O49" s="3" t="str">
        <f ca="1">IFERROR(INDEX(tablesIndex[Table \ Seat],MATCH(GuestList[[#This Row],[Fixed Position]],tablesIndex[Seat 01],1)),"")</f>
        <v>Table 07</v>
      </c>
      <c r="P49" s="3" t="s">
        <v>31</v>
      </c>
      <c r="Q49" s="3">
        <v>56</v>
      </c>
      <c r="S49" s="17">
        <f ca="1"/>
        <v>103</v>
      </c>
    </row>
    <row r="50" spans="12:19" x14ac:dyDescent="0.25">
      <c r="L50" t="s">
        <v>180</v>
      </c>
      <c r="M50" t="s">
        <v>179</v>
      </c>
      <c r="N50" t="str">
        <f>GuestList[[#This Row],[Surname]]&amp;" "&amp;GuestList[[#This Row],[Name]]</f>
        <v>Foster Jodie</v>
      </c>
      <c r="O50" s="3" t="str">
        <f ca="1">IFERROR(INDEX(tablesIndex[Table \ Seat],MATCH(GuestList[[#This Row],[Fixed Position]],tablesIndex[Seat 01],1)),"")</f>
        <v>Table 10</v>
      </c>
      <c r="P50" s="3" t="s">
        <v>32</v>
      </c>
      <c r="Q50" s="3">
        <v>73</v>
      </c>
      <c r="S50" s="17">
        <f ca="1"/>
        <v>122</v>
      </c>
    </row>
    <row r="51" spans="12:19" x14ac:dyDescent="0.25">
      <c r="L51" t="s">
        <v>162</v>
      </c>
      <c r="M51" t="s">
        <v>161</v>
      </c>
      <c r="N51" t="str">
        <f>GuestList[[#This Row],[Surname]]&amp;" "&amp;GuestList[[#This Row],[Name]]</f>
        <v>Foxx Jamie</v>
      </c>
      <c r="O51" s="3" t="str">
        <f ca="1">IFERROR(INDEX(tablesIndex[Table \ Seat],MATCH(GuestList[[#This Row],[Fixed Position]],tablesIndex[Seat 01],1)),"")</f>
        <v>Table 17</v>
      </c>
      <c r="P51" s="3" t="s">
        <v>31</v>
      </c>
      <c r="Q51" s="3">
        <v>116</v>
      </c>
      <c r="S51" s="17">
        <f ca="1"/>
        <v>41</v>
      </c>
    </row>
    <row r="52" spans="12:19" x14ac:dyDescent="0.25">
      <c r="L52" t="s">
        <v>160</v>
      </c>
      <c r="M52" t="s">
        <v>159</v>
      </c>
      <c r="N52" t="str">
        <f>GuestList[[#This Row],[Surname]]&amp;" "&amp;GuestList[[#This Row],[Name]]</f>
        <v>Franco James</v>
      </c>
      <c r="O52" s="3" t="str">
        <f ca="1">IFERROR(INDEX(tablesIndex[Table \ Seat],MATCH(GuestList[[#This Row],[Fixed Position]],tablesIndex[Seat 01],1)),"")</f>
        <v>Table 08</v>
      </c>
      <c r="P52" s="3" t="s">
        <v>31</v>
      </c>
      <c r="Q52" s="3">
        <v>62</v>
      </c>
      <c r="S52" s="17">
        <f ca="1"/>
        <v>111</v>
      </c>
    </row>
    <row r="53" spans="12:19" x14ac:dyDescent="0.25">
      <c r="L53" t="s">
        <v>223</v>
      </c>
      <c r="M53" t="s">
        <v>222</v>
      </c>
      <c r="N53" t="str">
        <f>GuestList[[#This Row],[Surname]]&amp;" "&amp;GuestList[[#This Row],[Name]]</f>
        <v>Freeman Morgan</v>
      </c>
      <c r="O53" s="3" t="str">
        <f ca="1">IFERROR(INDEX(tablesIndex[Table \ Seat],MATCH(GuestList[[#This Row],[Fixed Position]],tablesIndex[Seat 01],1)),"")</f>
        <v>Table 03</v>
      </c>
      <c r="P53" s="3" t="s">
        <v>32</v>
      </c>
      <c r="Q53" s="3">
        <v>24</v>
      </c>
      <c r="S53" s="17">
        <f ca="1"/>
        <v>15</v>
      </c>
    </row>
    <row r="54" spans="12:19" x14ac:dyDescent="0.25">
      <c r="L54" t="s">
        <v>171</v>
      </c>
      <c r="M54" t="s">
        <v>169</v>
      </c>
      <c r="N54" t="str">
        <f>GuestList[[#This Row],[Surname]]&amp;" "&amp;GuestList[[#This Row],[Name]]</f>
        <v>Garner Jennifer</v>
      </c>
      <c r="O54" s="3" t="str">
        <f ca="1">IFERROR(INDEX(tablesIndex[Table \ Seat],MATCH(GuestList[[#This Row],[Fixed Position]],tablesIndex[Seat 01],1)),"")</f>
        <v>Table 07</v>
      </c>
      <c r="P54" s="3" t="s">
        <v>32</v>
      </c>
      <c r="Q54" s="3">
        <v>49</v>
      </c>
      <c r="S54" s="17">
        <f ca="1"/>
        <v>115</v>
      </c>
    </row>
    <row r="55" spans="12:19" x14ac:dyDescent="0.25">
      <c r="L55" t="s">
        <v>141</v>
      </c>
      <c r="M55" t="s">
        <v>140</v>
      </c>
      <c r="N55" t="str">
        <f>GuestList[[#This Row],[Surname]]&amp;" "&amp;GuestList[[#This Row],[Name]]</f>
        <v>Gerwig Greta</v>
      </c>
      <c r="O55" s="3" t="str">
        <f ca="1">IFERROR(INDEX(tablesIndex[Table \ Seat],MATCH(GuestList[[#This Row],[Fixed Position]],tablesIndex[Seat 01],1)),"")</f>
        <v>Table 12</v>
      </c>
      <c r="P55" s="3" t="s">
        <v>31</v>
      </c>
      <c r="Q55" s="3">
        <v>93</v>
      </c>
      <c r="S55" s="17">
        <f ca="1"/>
        <v>76</v>
      </c>
    </row>
    <row r="56" spans="12:19" x14ac:dyDescent="0.25">
      <c r="L56" t="s">
        <v>243</v>
      </c>
      <c r="M56" t="s">
        <v>242</v>
      </c>
      <c r="N56" t="str">
        <f>GuestList[[#This Row],[Surname]]&amp;" "&amp;GuestList[[#This Row],[Name]]</f>
        <v>Gosling Ryan</v>
      </c>
      <c r="O56" s="3" t="str">
        <f ca="1">IFERROR(INDEX(tablesIndex[Table \ Seat],MATCH(GuestList[[#This Row],[Fixed Position]],tablesIndex[Seat 01],1)),"")</f>
        <v>Table 01</v>
      </c>
      <c r="P56" s="3" t="s">
        <v>32</v>
      </c>
      <c r="Q56" s="3">
        <v>6</v>
      </c>
      <c r="S56" s="17">
        <f ca="1"/>
        <v>1</v>
      </c>
    </row>
    <row r="57" spans="12:19" x14ac:dyDescent="0.25">
      <c r="L57" t="s">
        <v>158</v>
      </c>
      <c r="M57" t="s">
        <v>157</v>
      </c>
      <c r="N57" t="str">
        <f>GuestList[[#This Row],[Surname]]&amp;" "&amp;GuestList[[#This Row],[Name]]</f>
        <v>Gyllenhaal Jake</v>
      </c>
      <c r="O57" s="3" t="str">
        <f ca="1">IFERROR(INDEX(tablesIndex[Table \ Seat],MATCH(GuestList[[#This Row],[Fixed Position]],tablesIndex[Seat 01],1)),"")</f>
        <v>Table 13</v>
      </c>
      <c r="P57" s="3" t="s">
        <v>31</v>
      </c>
      <c r="Q57" s="3">
        <v>100</v>
      </c>
      <c r="S57" s="17">
        <f ca="1"/>
        <v>124</v>
      </c>
    </row>
    <row r="58" spans="12:19" x14ac:dyDescent="0.25">
      <c r="L58" t="s">
        <v>261</v>
      </c>
      <c r="M58" t="s">
        <v>259</v>
      </c>
      <c r="N58" t="str">
        <f>GuestList[[#This Row],[Surname]]&amp;" "&amp;GuestList[[#This Row],[Name]]</f>
        <v>Hanks Tom</v>
      </c>
      <c r="O58" s="3" t="str">
        <f ca="1">IFERROR(INDEX(tablesIndex[Table \ Seat],MATCH(GuestList[[#This Row],[Fixed Position]],tablesIndex[Seat 01],1)),"")</f>
        <v>Table 04</v>
      </c>
      <c r="P58" s="3" t="s">
        <v>32</v>
      </c>
      <c r="Q58" s="3">
        <v>28</v>
      </c>
      <c r="S58" s="17">
        <f ca="1"/>
        <v>20</v>
      </c>
    </row>
    <row r="59" spans="12:19" x14ac:dyDescent="0.25">
      <c r="L59" t="s">
        <v>262</v>
      </c>
      <c r="M59" t="s">
        <v>259</v>
      </c>
      <c r="N59" t="str">
        <f>GuestList[[#This Row],[Surname]]&amp;" "&amp;GuestList[[#This Row],[Name]]</f>
        <v>Hardy Tom</v>
      </c>
      <c r="O59" s="3" t="str">
        <f ca="1">IFERROR(INDEX(tablesIndex[Table \ Seat],MATCH(GuestList[[#This Row],[Fixed Position]],tablesIndex[Seat 01],1)),"")</f>
        <v>Table 12</v>
      </c>
      <c r="P59" s="3" t="s">
        <v>32</v>
      </c>
      <c r="Q59" s="3">
        <v>96</v>
      </c>
      <c r="S59" s="17">
        <f ca="1"/>
        <v>128</v>
      </c>
    </row>
    <row r="60" spans="12:19" x14ac:dyDescent="0.25">
      <c r="L60" t="s">
        <v>61</v>
      </c>
      <c r="M60" t="s">
        <v>60</v>
      </c>
      <c r="N60" t="str">
        <f>GuestList[[#This Row],[Surname]]&amp;" "&amp;GuestList[[#This Row],[Name]]</f>
        <v>Hath Anna</v>
      </c>
      <c r="O60" s="3" t="str">
        <f ca="1">IFERROR(INDEX(tablesIndex[Table \ Seat],MATCH(GuestList[[#This Row],[Fixed Position]],tablesIndex[Seat 01],1)),"")</f>
        <v>Table 15</v>
      </c>
      <c r="P60" s="3" t="s">
        <v>31</v>
      </c>
      <c r="Q60" s="3">
        <v>108</v>
      </c>
      <c r="S60" s="17">
        <f ca="1"/>
        <v>96</v>
      </c>
    </row>
    <row r="61" spans="12:19" x14ac:dyDescent="0.25">
      <c r="L61" t="s">
        <v>63</v>
      </c>
      <c r="M61" t="s">
        <v>62</v>
      </c>
      <c r="N61" t="str">
        <f>GuestList[[#This Row],[Surname]]&amp;" "&amp;GuestList[[#This Row],[Name]]</f>
        <v>Hathaway Anne</v>
      </c>
      <c r="O61" s="3" t="str">
        <f ca="1">IFERROR(INDEX(tablesIndex[Table \ Seat],MATCH(GuestList[[#This Row],[Fixed Position]],tablesIndex[Seat 01],1)),"")</f>
        <v>Table 03</v>
      </c>
      <c r="P61" s="3" t="s">
        <v>31</v>
      </c>
      <c r="Q61" s="3">
        <v>22</v>
      </c>
      <c r="S61" s="17">
        <f ca="1"/>
        <v>36</v>
      </c>
    </row>
    <row r="62" spans="12:19" x14ac:dyDescent="0.25">
      <c r="L62" t="s">
        <v>246</v>
      </c>
      <c r="M62" t="s">
        <v>245</v>
      </c>
      <c r="N62" t="str">
        <f>GuestList[[#This Row],[Surname]]&amp;" "&amp;GuestList[[#This Row],[Name]]</f>
        <v>Hayek Salma</v>
      </c>
      <c r="O62" s="3" t="str">
        <f ca="1">IFERROR(INDEX(tablesIndex[Table \ Seat],MATCH(GuestList[[#This Row],[Fixed Position]],tablesIndex[Seat 01],1)),"")</f>
        <v>Table 03</v>
      </c>
      <c r="P62" s="3" t="s">
        <v>32</v>
      </c>
      <c r="Q62" s="3">
        <v>23</v>
      </c>
      <c r="S62" s="17">
        <f ca="1"/>
        <v>37</v>
      </c>
    </row>
    <row r="63" spans="12:19" x14ac:dyDescent="0.25">
      <c r="L63" t="s">
        <v>55</v>
      </c>
      <c r="M63" t="s">
        <v>54</v>
      </c>
      <c r="N63" t="str">
        <f>GuestList[[#This Row],[Surname]]&amp;" "&amp;GuestList[[#This Row],[Name]]</f>
        <v>Heard Amber</v>
      </c>
      <c r="O63" s="3" t="str">
        <f ca="1">IFERROR(INDEX(tablesIndex[Table \ Seat],MATCH(GuestList[[#This Row],[Fixed Position]],tablesIndex[Seat 01],1)),"")</f>
        <v>Table 18</v>
      </c>
      <c r="P63" s="3" t="s">
        <v>31</v>
      </c>
      <c r="Q63" s="3">
        <v>117</v>
      </c>
      <c r="S63" s="17">
        <f ca="1"/>
        <v>40</v>
      </c>
    </row>
    <row r="64" spans="12:19" x14ac:dyDescent="0.25">
      <c r="L64" t="s">
        <v>114</v>
      </c>
      <c r="M64" t="s">
        <v>113</v>
      </c>
      <c r="N64" t="str">
        <f>GuestList[[#This Row],[Surname]]&amp;" "&amp;GuestList[[#This Row],[Name]]</f>
        <v>Hoff Dust</v>
      </c>
      <c r="O64" s="3" t="str">
        <f ca="1">IFERROR(INDEX(tablesIndex[Table \ Seat],MATCH(GuestList[[#This Row],[Fixed Position]],tablesIndex[Seat 01],1)),"")</f>
        <v>Table 05</v>
      </c>
      <c r="P64" s="3" t="s">
        <v>31</v>
      </c>
      <c r="Q64" s="3">
        <v>33</v>
      </c>
      <c r="S64" s="17">
        <f ca="1"/>
        <v>54</v>
      </c>
    </row>
    <row r="65" spans="12:19" x14ac:dyDescent="0.25">
      <c r="L65" t="s">
        <v>116</v>
      </c>
      <c r="M65" t="s">
        <v>115</v>
      </c>
      <c r="N65" t="str">
        <f>GuestList[[#This Row],[Surname]]&amp;" "&amp;GuestList[[#This Row],[Name]]</f>
        <v>Hoffman Dustin</v>
      </c>
      <c r="O65" s="3" t="str">
        <f ca="1">IFERROR(INDEX(tablesIndex[Table \ Seat],MATCH(GuestList[[#This Row],[Fixed Position]],tablesIndex[Seat 01],1)),"")</f>
        <v>Table 06</v>
      </c>
      <c r="P65" s="3" t="s">
        <v>31</v>
      </c>
      <c r="Q65" s="3">
        <v>48</v>
      </c>
      <c r="S65" s="17">
        <f ca="1"/>
        <v>53</v>
      </c>
    </row>
    <row r="66" spans="12:19" x14ac:dyDescent="0.25">
      <c r="L66" t="s">
        <v>264</v>
      </c>
      <c r="M66" t="s">
        <v>263</v>
      </c>
      <c r="N66" t="str">
        <f>GuestList[[#This Row],[Surname]]&amp;" "&amp;GuestList[[#This Row],[Name]]</f>
        <v>Hop Tony</v>
      </c>
      <c r="O66" s="3" t="str">
        <f ca="1">IFERROR(INDEX(tablesIndex[Table \ Seat],MATCH(GuestList[[#This Row],[Fixed Position]],tablesIndex[Seat 01],1)),"")</f>
        <v>Table 04</v>
      </c>
      <c r="P66" s="3" t="s">
        <v>31</v>
      </c>
      <c r="Q66" s="3">
        <v>29</v>
      </c>
      <c r="S66" s="17">
        <f ca="1"/>
        <v>63</v>
      </c>
    </row>
    <row r="67" spans="12:19" x14ac:dyDescent="0.25">
      <c r="L67" t="s">
        <v>69</v>
      </c>
      <c r="M67" t="s">
        <v>68</v>
      </c>
      <c r="N67" t="str">
        <f>GuestList[[#This Row],[Surname]]&amp;" "&amp;GuestList[[#This Row],[Name]]</f>
        <v>Hopkins Anthony</v>
      </c>
      <c r="O67" s="3" t="str">
        <f ca="1">IFERROR(INDEX(tablesIndex[Table \ Seat],MATCH(GuestList[[#This Row],[Fixed Position]],tablesIndex[Seat 01],1)),"")</f>
        <v>Table 14</v>
      </c>
      <c r="P67" s="3" t="s">
        <v>31</v>
      </c>
      <c r="Q67" s="3">
        <v>104</v>
      </c>
      <c r="S67" s="17">
        <f ca="1"/>
        <v>23</v>
      </c>
    </row>
    <row r="68" spans="12:19" x14ac:dyDescent="0.25">
      <c r="L68" t="s">
        <v>147</v>
      </c>
      <c r="M68" t="s">
        <v>146</v>
      </c>
      <c r="N68" t="str">
        <f>GuestList[[#This Row],[Surname]]&amp;" "&amp;GuestList[[#This Row],[Name]]</f>
        <v>Hunt Helen</v>
      </c>
      <c r="O68" s="3" t="str">
        <f ca="1">IFERROR(INDEX(tablesIndex[Table \ Seat],MATCH(GuestList[[#This Row],[Fixed Position]],tablesIndex[Seat 01],1)),"")</f>
        <v>Table 12</v>
      </c>
      <c r="P68" s="3" t="s">
        <v>31</v>
      </c>
      <c r="Q68" s="3">
        <v>95</v>
      </c>
      <c r="S68" s="17">
        <f ca="1"/>
        <v>75</v>
      </c>
    </row>
    <row r="69" spans="12:19" x14ac:dyDescent="0.25">
      <c r="L69" t="s">
        <v>152</v>
      </c>
      <c r="M69" t="s">
        <v>151</v>
      </c>
      <c r="N69" t="str">
        <f>GuestList[[#This Row],[Surname]]&amp;" "&amp;GuestList[[#This Row],[Name]]</f>
        <v>Jackman Hugh</v>
      </c>
      <c r="O69" s="3" t="str">
        <f ca="1">IFERROR(INDEX(tablesIndex[Table \ Seat],MATCH(GuestList[[#This Row],[Fixed Position]],tablesIndex[Seat 01],1)),"")</f>
        <v>Table 04</v>
      </c>
      <c r="P69" s="3" t="s">
        <v>31</v>
      </c>
      <c r="Q69" s="3">
        <v>31</v>
      </c>
      <c r="S69" s="17">
        <f ca="1"/>
        <v>32</v>
      </c>
    </row>
    <row r="70" spans="12:19" x14ac:dyDescent="0.25">
      <c r="L70" t="s">
        <v>250</v>
      </c>
      <c r="M70" t="s">
        <v>249</v>
      </c>
      <c r="N70" t="str">
        <f>GuestList[[#This Row],[Surname]]&amp;" "&amp;GuestList[[#This Row],[Name]]</f>
        <v>Johansson Scarlett</v>
      </c>
      <c r="O70" s="3" t="str">
        <f ca="1">IFERROR(INDEX(tablesIndex[Table \ Seat],MATCH(GuestList[[#This Row],[Fixed Position]],tablesIndex[Seat 01],1)),"")</f>
        <v>Table 02</v>
      </c>
      <c r="P70" s="3" t="s">
        <v>32</v>
      </c>
      <c r="Q70" s="3">
        <v>14</v>
      </c>
      <c r="S70" s="17">
        <f ca="1"/>
        <v>30</v>
      </c>
    </row>
    <row r="71" spans="12:19" x14ac:dyDescent="0.25">
      <c r="L71" t="s">
        <v>59</v>
      </c>
      <c r="M71" t="s">
        <v>58</v>
      </c>
      <c r="N71" t="str">
        <f>GuestList[[#This Row],[Surname]]&amp;" "&amp;GuestList[[#This Row],[Name]]</f>
        <v>Jolie Angelina</v>
      </c>
      <c r="O71" s="3" t="str">
        <f ca="1">IFERROR(INDEX(tablesIndex[Table \ Seat],MATCH(GuestList[[#This Row],[Fixed Position]],tablesIndex[Seat 01],1)),"")</f>
        <v>Table 18</v>
      </c>
      <c r="P71" s="3" t="s">
        <v>31</v>
      </c>
      <c r="Q71" s="3">
        <v>118</v>
      </c>
      <c r="S71" s="17">
        <f ca="1"/>
        <v>125</v>
      </c>
    </row>
    <row r="72" spans="12:19" x14ac:dyDescent="0.25">
      <c r="L72" t="s">
        <v>137</v>
      </c>
      <c r="M72" t="s">
        <v>135</v>
      </c>
      <c r="N72" t="str">
        <f>GuestList[[#This Row],[Surname]]&amp;" "&amp;GuestList[[#This Row],[Name]]</f>
        <v>Joule George</v>
      </c>
      <c r="O72" s="3" t="str">
        <f ca="1">IFERROR(INDEX(tablesIndex[Table \ Seat],MATCH(GuestList[[#This Row],[Fixed Position]],tablesIndex[Seat 01],1)),"")</f>
        <v>Table 19</v>
      </c>
      <c r="P72" s="3" t="s">
        <v>31</v>
      </c>
      <c r="Q72" s="3">
        <v>122</v>
      </c>
      <c r="S72" s="17">
        <f ca="1"/>
        <v>119</v>
      </c>
    </row>
    <row r="73" spans="12:19" x14ac:dyDescent="0.25">
      <c r="L73" t="s">
        <v>111</v>
      </c>
      <c r="M73" t="s">
        <v>110</v>
      </c>
      <c r="N73" t="str">
        <f>GuestList[[#This Row],[Surname]]&amp;" "&amp;GuestList[[#This Row],[Name]]</f>
        <v>Keaton Diane</v>
      </c>
      <c r="O73" s="3" t="str">
        <f ca="1">IFERROR(INDEX(tablesIndex[Table \ Seat],MATCH(GuestList[[#This Row],[Fixed Position]],tablesIndex[Seat 01],1)),"")</f>
        <v>Table 08</v>
      </c>
      <c r="P73" s="3" t="s">
        <v>31</v>
      </c>
      <c r="Q73" s="3">
        <v>59</v>
      </c>
      <c r="S73" s="17">
        <f ca="1"/>
        <v>46</v>
      </c>
    </row>
    <row r="74" spans="12:19" x14ac:dyDescent="0.25">
      <c r="L74" t="s">
        <v>106</v>
      </c>
      <c r="M74" t="s">
        <v>103</v>
      </c>
      <c r="N74" t="str">
        <f>GuestList[[#This Row],[Surname]]&amp;" "&amp;GuestList[[#This Row],[Name]]</f>
        <v>Kid Daniel</v>
      </c>
      <c r="O74" s="3" t="str">
        <f ca="1">IFERROR(INDEX(tablesIndex[Table \ Seat],MATCH(GuestList[[#This Row],[Fixed Position]],tablesIndex[Seat 01],1)),"")</f>
        <v>Table 19</v>
      </c>
      <c r="P74" s="3" t="s">
        <v>31</v>
      </c>
      <c r="Q74" s="3">
        <v>121</v>
      </c>
      <c r="S74" s="17">
        <f ca="1"/>
        <v>48</v>
      </c>
    </row>
    <row r="75" spans="12:19" x14ac:dyDescent="0.25">
      <c r="L75" t="s">
        <v>278</v>
      </c>
      <c r="M75" t="s">
        <v>277</v>
      </c>
      <c r="N75" t="str">
        <f>GuestList[[#This Row],[Surname]]&amp;" "&amp;GuestList[[#This Row],[Name]]</f>
        <v>Kidman Nicole</v>
      </c>
      <c r="O75" s="3" t="str">
        <f ca="1">IFERROR(INDEX(tablesIndex[Table \ Seat],MATCH(GuestList[[#This Row],[Fixed Position]],tablesIndex[Seat 01],1)),"")</f>
        <v>Table 04</v>
      </c>
      <c r="P75" s="3" t="s">
        <v>32</v>
      </c>
      <c r="Q75" s="3">
        <v>27</v>
      </c>
      <c r="S75" s="17">
        <f ca="1"/>
        <v>68</v>
      </c>
    </row>
    <row r="76" spans="12:19" x14ac:dyDescent="0.25">
      <c r="L76" t="s">
        <v>74</v>
      </c>
      <c r="M76" t="s">
        <v>72</v>
      </c>
      <c r="N76" t="str">
        <f>GuestList[[#This Row],[Surname]]&amp;" "&amp;GuestList[[#This Row],[Name]]</f>
        <v>Kingsley Ben</v>
      </c>
      <c r="O76" s="3" t="str">
        <f ca="1">IFERROR(INDEX(tablesIndex[Table \ Seat],MATCH(GuestList[[#This Row],[Fixed Position]],tablesIndex[Seat 01],1)),"")</f>
        <v>Table 11</v>
      </c>
      <c r="P76" s="3" t="s">
        <v>31</v>
      </c>
      <c r="Q76" s="3">
        <v>87</v>
      </c>
      <c r="S76" s="17">
        <f ca="1"/>
        <v>94</v>
      </c>
    </row>
    <row r="77" spans="12:19" x14ac:dyDescent="0.25">
      <c r="L77" t="s">
        <v>112</v>
      </c>
      <c r="M77" t="s">
        <v>110</v>
      </c>
      <c r="N77" t="str">
        <f>GuestList[[#This Row],[Surname]]&amp;" "&amp;GuestList[[#This Row],[Name]]</f>
        <v>Lane Diane</v>
      </c>
      <c r="O77" s="3" t="str">
        <f ca="1">IFERROR(INDEX(tablesIndex[Table \ Seat],MATCH(GuestList[[#This Row],[Fixed Position]],tablesIndex[Seat 01],1)),"")</f>
        <v>Table 13</v>
      </c>
      <c r="P77" s="3" t="s">
        <v>31</v>
      </c>
      <c r="Q77" s="3">
        <v>97</v>
      </c>
      <c r="S77" s="17">
        <f ca="1"/>
        <v>31</v>
      </c>
    </row>
    <row r="78" spans="12:19" x14ac:dyDescent="0.25">
      <c r="L78" t="s">
        <v>187</v>
      </c>
      <c r="M78" t="s">
        <v>186</v>
      </c>
      <c r="N78" t="str">
        <f>GuestList[[#This Row],[Surname]]&amp;" "&amp;GuestList[[#This Row],[Name]]</f>
        <v>Law Jude</v>
      </c>
      <c r="O78" s="3" t="str">
        <f ca="1">IFERROR(INDEX(tablesIndex[Table \ Seat],MATCH(GuestList[[#This Row],[Fixed Position]],tablesIndex[Seat 01],1)),"")</f>
        <v>Table 18</v>
      </c>
      <c r="P78" s="3" t="s">
        <v>32</v>
      </c>
      <c r="Q78" s="3">
        <v>119</v>
      </c>
      <c r="S78" s="17">
        <f ca="1"/>
        <v>99</v>
      </c>
    </row>
    <row r="79" spans="12:19" x14ac:dyDescent="0.25">
      <c r="L79" t="s">
        <v>172</v>
      </c>
      <c r="M79" t="s">
        <v>169</v>
      </c>
      <c r="N79" t="str">
        <f>GuestList[[#This Row],[Surname]]&amp;" "&amp;GuestList[[#This Row],[Name]]</f>
        <v>Lawrence Jennifer</v>
      </c>
      <c r="O79" s="3" t="str">
        <f ca="1">IFERROR(INDEX(tablesIndex[Table \ Seat],MATCH(GuestList[[#This Row],[Fixed Position]],tablesIndex[Seat 01],1)),"")</f>
        <v>Table 15</v>
      </c>
      <c r="P79" s="3" t="s">
        <v>32</v>
      </c>
      <c r="Q79" s="3">
        <v>105</v>
      </c>
      <c r="S79" s="17">
        <f ca="1"/>
        <v>93</v>
      </c>
    </row>
    <row r="80" spans="12:19" x14ac:dyDescent="0.25">
      <c r="L80" t="s">
        <v>182</v>
      </c>
      <c r="M80" t="s">
        <v>181</v>
      </c>
      <c r="N80" t="str">
        <f>GuestList[[#This Row],[Surname]]&amp;" "&amp;GuestList[[#This Row],[Name]]</f>
        <v>Malkovich John</v>
      </c>
      <c r="O80" s="3" t="str">
        <f ca="1">IFERROR(INDEX(tablesIndex[Table \ Seat],MATCH(GuestList[[#This Row],[Fixed Position]],tablesIndex[Seat 01],1)),"")</f>
        <v>Table 08</v>
      </c>
      <c r="P80" s="3" t="s">
        <v>32</v>
      </c>
      <c r="Q80" s="3">
        <v>64</v>
      </c>
      <c r="S80" s="17">
        <f ca="1"/>
        <v>101</v>
      </c>
    </row>
    <row r="81" spans="12:19" x14ac:dyDescent="0.25">
      <c r="L81" t="s">
        <v>239</v>
      </c>
      <c r="M81" t="s">
        <v>238</v>
      </c>
      <c r="N81" t="str">
        <f>GuestList[[#This Row],[Surname]]&amp;" "&amp;GuestList[[#This Row],[Name]]</f>
        <v>Mara Rooney</v>
      </c>
      <c r="O81" s="3" t="str">
        <f ca="1">IFERROR(INDEX(tablesIndex[Table \ Seat],MATCH(GuestList[[#This Row],[Fixed Position]],tablesIndex[Seat 01],1)),"")</f>
        <v>Table 11</v>
      </c>
      <c r="P81" s="3" t="s">
        <v>32</v>
      </c>
      <c r="Q81" s="3">
        <v>81</v>
      </c>
      <c r="S81" s="17">
        <f ca="1"/>
        <v>109</v>
      </c>
    </row>
    <row r="82" spans="12:19" x14ac:dyDescent="0.25">
      <c r="L82" t="s">
        <v>231</v>
      </c>
      <c r="M82" t="s">
        <v>230</v>
      </c>
      <c r="N82" t="str">
        <f>GuestList[[#This Row],[Surname]]&amp;" "&amp;GuestList[[#This Row],[Name]]</f>
        <v>McAdams Rachel</v>
      </c>
      <c r="O82" s="3" t="str">
        <f ca="1">IFERROR(INDEX(tablesIndex[Table \ Seat],MATCH(GuestList[[#This Row],[Fixed Position]],tablesIndex[Seat 01],1)),"")</f>
        <v>Table 03</v>
      </c>
      <c r="P82" s="3" t="s">
        <v>32</v>
      </c>
      <c r="Q82" s="3">
        <v>19</v>
      </c>
      <c r="S82" s="17">
        <f ca="1"/>
        <v>52</v>
      </c>
    </row>
    <row r="83" spans="12:19" x14ac:dyDescent="0.25">
      <c r="L83" t="s">
        <v>212</v>
      </c>
      <c r="M83" t="s">
        <v>211</v>
      </c>
      <c r="N83" t="str">
        <f>GuestList[[#This Row],[Surname]]&amp;" "&amp;GuestList[[#This Row],[Name]]</f>
        <v>McConaughey Matthew</v>
      </c>
      <c r="O83" s="3" t="str">
        <f ca="1">IFERROR(INDEX(tablesIndex[Table \ Seat],MATCH(GuestList[[#This Row],[Fixed Position]],tablesIndex[Seat 01],1)),"")</f>
        <v>Table 01</v>
      </c>
      <c r="P83" s="3" t="s">
        <v>32</v>
      </c>
      <c r="Q83" s="3">
        <v>4</v>
      </c>
      <c r="S83" s="17">
        <f ca="1"/>
        <v>22</v>
      </c>
    </row>
    <row r="84" spans="12:19" x14ac:dyDescent="0.25">
      <c r="L84" t="s">
        <v>132</v>
      </c>
      <c r="M84" t="s">
        <v>131</v>
      </c>
      <c r="N84" t="str">
        <f>GuestList[[#This Row],[Surname]]&amp;" "&amp;GuestList[[#This Row],[Name]]</f>
        <v>McDormand Frances</v>
      </c>
      <c r="O84" s="3" t="str">
        <f ca="1">IFERROR(INDEX(tablesIndex[Table \ Seat],MATCH(GuestList[[#This Row],[Fixed Position]],tablesIndex[Seat 01],1)),"")</f>
        <v>Table 15</v>
      </c>
      <c r="P84" s="3" t="s">
        <v>31</v>
      </c>
      <c r="Q84" s="3">
        <v>106</v>
      </c>
      <c r="S84" s="17">
        <f ca="1"/>
        <v>50</v>
      </c>
    </row>
    <row r="85" spans="12:19" x14ac:dyDescent="0.25">
      <c r="L85" t="s">
        <v>150</v>
      </c>
      <c r="M85" t="s">
        <v>149</v>
      </c>
      <c r="N85" t="str">
        <f>GuestList[[#This Row],[Surname]]&amp;" "&amp;GuestList[[#This Row],[Name]]</f>
        <v>Mir Helene</v>
      </c>
      <c r="O85" s="3" t="str">
        <f ca="1">IFERROR(INDEX(tablesIndex[Table \ Seat],MATCH(GuestList[[#This Row],[Fixed Position]],tablesIndex[Seat 01],1)),"")</f>
        <v>Table 19</v>
      </c>
      <c r="P85" s="3" t="s">
        <v>31</v>
      </c>
      <c r="Q85" s="3">
        <v>124</v>
      </c>
      <c r="S85" s="17">
        <f ca="1"/>
        <v>44</v>
      </c>
    </row>
    <row r="86" spans="12:19" x14ac:dyDescent="0.25">
      <c r="L86" t="s">
        <v>148</v>
      </c>
      <c r="M86" t="s">
        <v>146</v>
      </c>
      <c r="N86" t="str">
        <f>GuestList[[#This Row],[Surname]]&amp;" "&amp;GuestList[[#This Row],[Name]]</f>
        <v>Mirren Helen</v>
      </c>
      <c r="O86" s="3" t="str">
        <f ca="1">IFERROR(INDEX(tablesIndex[Table \ Seat],MATCH(GuestList[[#This Row],[Fixed Position]],tablesIndex[Seat 01],1)),"")</f>
        <v>Table 07</v>
      </c>
      <c r="P86" s="3" t="s">
        <v>31</v>
      </c>
      <c r="Q86" s="3">
        <v>51</v>
      </c>
      <c r="S86" s="17">
        <f ca="1"/>
        <v>29</v>
      </c>
    </row>
    <row r="87" spans="12:19" x14ac:dyDescent="0.25">
      <c r="L87" t="s">
        <v>265</v>
      </c>
      <c r="M87" t="s">
        <v>263</v>
      </c>
      <c r="N87" t="str">
        <f>GuestList[[#This Row],[Surname]]&amp;" "&amp;GuestList[[#This Row],[Name]]</f>
        <v>Montana Tony</v>
      </c>
      <c r="O87" s="3" t="str">
        <f ca="1">IFERROR(INDEX(tablesIndex[Table \ Seat],MATCH(GuestList[[#This Row],[Fixed Position]],tablesIndex[Seat 01],1)),"")</f>
        <v>Table 09</v>
      </c>
      <c r="P87" s="3" t="s">
        <v>31</v>
      </c>
      <c r="Q87" s="3">
        <v>67</v>
      </c>
      <c r="S87" s="17">
        <f ca="1"/>
        <v>11</v>
      </c>
    </row>
    <row r="88" spans="12:19" x14ac:dyDescent="0.25">
      <c r="L88" t="s">
        <v>193</v>
      </c>
      <c r="M88" t="s">
        <v>192</v>
      </c>
      <c r="N88" t="str">
        <f>GuestList[[#This Row],[Surname]]&amp;" "&amp;GuestList[[#This Row],[Name]]</f>
        <v>Moore Julianne</v>
      </c>
      <c r="O88" s="3" t="str">
        <f ca="1">IFERROR(INDEX(tablesIndex[Table \ Seat],MATCH(GuestList[[#This Row],[Fixed Position]],tablesIndex[Seat 01],1)),"")</f>
        <v>Table 20</v>
      </c>
      <c r="P88" s="3" t="s">
        <v>32</v>
      </c>
      <c r="Q88" s="3">
        <v>126</v>
      </c>
      <c r="S88" s="17">
        <f ca="1"/>
        <v>18</v>
      </c>
    </row>
    <row r="89" spans="12:19" x14ac:dyDescent="0.25">
      <c r="L89" t="s">
        <v>80</v>
      </c>
      <c r="M89" t="s">
        <v>79</v>
      </c>
      <c r="N89" t="str">
        <f>GuestList[[#This Row],[Surname]]&amp;" "&amp;GuestList[[#This Row],[Name]]</f>
        <v>Mulligan Carey</v>
      </c>
      <c r="O89" s="3" t="str">
        <f ca="1">IFERROR(INDEX(tablesIndex[Table \ Seat],MATCH(GuestList[[#This Row],[Fixed Position]],tablesIndex[Seat 01],1)),"")</f>
        <v>Table 07</v>
      </c>
      <c r="P89" s="3" t="s">
        <v>31</v>
      </c>
      <c r="Q89" s="3">
        <v>55</v>
      </c>
      <c r="S89" s="17">
        <f ca="1"/>
        <v>123</v>
      </c>
    </row>
    <row r="90" spans="12:19" x14ac:dyDescent="0.25">
      <c r="L90" t="s">
        <v>76</v>
      </c>
      <c r="M90" t="s">
        <v>75</v>
      </c>
      <c r="N90" t="str">
        <f>GuestList[[#This Row],[Surname]]&amp;" "&amp;GuestList[[#This Row],[Name]]</f>
        <v>Murray Bill</v>
      </c>
      <c r="O90" s="3" t="str">
        <f ca="1">IFERROR(INDEX(tablesIndex[Table \ Seat],MATCH(GuestList[[#This Row],[Fixed Position]],tablesIndex[Seat 01],1)),"")</f>
        <v>Table 06</v>
      </c>
      <c r="P90" s="3" t="s">
        <v>31</v>
      </c>
      <c r="Q90" s="3">
        <v>47</v>
      </c>
      <c r="S90" s="17">
        <f ca="1"/>
        <v>35</v>
      </c>
    </row>
    <row r="91" spans="12:19" x14ac:dyDescent="0.25">
      <c r="L91" t="s">
        <v>204</v>
      </c>
      <c r="M91" t="s">
        <v>203</v>
      </c>
      <c r="N91" t="str">
        <f>GuestList[[#This Row],[Surname]]&amp;" "&amp;GuestList[[#This Row],[Name]]</f>
        <v>Neeson Liam</v>
      </c>
      <c r="O91" s="3" t="str">
        <f ca="1">IFERROR(INDEX(tablesIndex[Table \ Seat],MATCH(GuestList[[#This Row],[Fixed Position]],tablesIndex[Seat 01],1)),"")</f>
        <v>Table 08</v>
      </c>
      <c r="P91" s="3" t="s">
        <v>32</v>
      </c>
      <c r="Q91" s="3">
        <v>61</v>
      </c>
      <c r="S91" s="17">
        <f ca="1"/>
        <v>88</v>
      </c>
    </row>
    <row r="92" spans="12:19" x14ac:dyDescent="0.25">
      <c r="L92" t="s">
        <v>274</v>
      </c>
      <c r="M92" t="s">
        <v>181</v>
      </c>
      <c r="N92" t="str">
        <f>GuestList[[#This Row],[Surname]]&amp;" "&amp;GuestList[[#This Row],[Name]]</f>
        <v>Nich John</v>
      </c>
      <c r="O92" s="3" t="str">
        <f ca="1">IFERROR(INDEX(tablesIndex[Table \ Seat],MATCH(GuestList[[#This Row],[Fixed Position]],tablesIndex[Seat 01],1)),"")</f>
        <v>Table 08</v>
      </c>
      <c r="P92" s="3" t="s">
        <v>31</v>
      </c>
      <c r="Q92" s="3">
        <v>63</v>
      </c>
      <c r="S92" s="17">
        <f ca="1"/>
        <v>92</v>
      </c>
    </row>
    <row r="93" spans="12:19" x14ac:dyDescent="0.25">
      <c r="L93" t="s">
        <v>156</v>
      </c>
      <c r="M93" t="s">
        <v>155</v>
      </c>
      <c r="N93" t="str">
        <f>GuestList[[#This Row],[Surname]]&amp;" "&amp;GuestList[[#This Row],[Name]]</f>
        <v>Nicholson Jack</v>
      </c>
      <c r="O93" s="3" t="str">
        <f ca="1">IFERROR(INDEX(tablesIndex[Table \ Seat],MATCH(GuestList[[#This Row],[Fixed Position]],tablesIndex[Seat 01],1)),"")</f>
        <v>Table 09</v>
      </c>
      <c r="P93" s="3" t="s">
        <v>31</v>
      </c>
      <c r="Q93" s="3">
        <v>65</v>
      </c>
      <c r="S93" s="17">
        <f ca="1"/>
        <v>117</v>
      </c>
    </row>
    <row r="94" spans="12:19" x14ac:dyDescent="0.25">
      <c r="L94" t="s">
        <v>120</v>
      </c>
      <c r="M94" t="s">
        <v>119</v>
      </c>
      <c r="N94" t="str">
        <f>GuestList[[#This Row],[Surname]]&amp;" "&amp;GuestList[[#This Row],[Name]]</f>
        <v>Norton Edward</v>
      </c>
      <c r="O94" s="3" t="str">
        <f ca="1">IFERROR(INDEX(tablesIndex[Table \ Seat],MATCH(GuestList[[#This Row],[Fixed Position]],tablesIndex[Seat 01],1)),"")</f>
        <v>Table 17</v>
      </c>
      <c r="P94" s="3" t="s">
        <v>31</v>
      </c>
      <c r="Q94" s="3">
        <v>113</v>
      </c>
      <c r="S94" s="17">
        <f ca="1"/>
        <v>25</v>
      </c>
    </row>
    <row r="95" spans="12:19" x14ac:dyDescent="0.25">
      <c r="L95" t="s">
        <v>134</v>
      </c>
      <c r="M95" t="s">
        <v>133</v>
      </c>
      <c r="N95" t="str">
        <f>GuestList[[#This Row],[Surname]]&amp;" "&amp;GuestList[[#This Row],[Name]]</f>
        <v>Oldman Gary</v>
      </c>
      <c r="O95" s="3" t="str">
        <f ca="1">IFERROR(INDEX(tablesIndex[Table \ Seat],MATCH(GuestList[[#This Row],[Fixed Position]],tablesIndex[Seat 01],1)),"")</f>
        <v>Table 13</v>
      </c>
      <c r="P95" s="3" t="s">
        <v>31</v>
      </c>
      <c r="Q95" s="3">
        <v>98</v>
      </c>
      <c r="S95" s="17">
        <f ca="1"/>
        <v>102</v>
      </c>
    </row>
    <row r="96" spans="12:19" x14ac:dyDescent="0.25">
      <c r="L96" t="s">
        <v>98</v>
      </c>
      <c r="M96" t="s">
        <v>97</v>
      </c>
      <c r="N96" t="str">
        <f>GuestList[[#This Row],[Surname]]&amp;" "&amp;GuestList[[#This Row],[Name]]</f>
        <v>Owen Clive</v>
      </c>
      <c r="O96" s="3" t="str">
        <f ca="1">IFERROR(INDEX(tablesIndex[Table \ Seat],MATCH(GuestList[[#This Row],[Fixed Position]],tablesIndex[Seat 01],1)),"")</f>
        <v>Table 05</v>
      </c>
      <c r="P96" s="3" t="s">
        <v>31</v>
      </c>
      <c r="Q96" s="3">
        <v>36</v>
      </c>
      <c r="S96" s="17">
        <f ca="1"/>
        <v>120</v>
      </c>
    </row>
    <row r="97" spans="12:19" x14ac:dyDescent="0.25">
      <c r="L97" t="s">
        <v>51</v>
      </c>
      <c r="M97" t="s">
        <v>50</v>
      </c>
      <c r="N97" t="str">
        <f>GuestList[[#This Row],[Surname]]&amp;" "&amp;GuestList[[#This Row],[Name]]</f>
        <v>Pacino Al</v>
      </c>
      <c r="O97" s="3" t="str">
        <f ca="1">IFERROR(INDEX(tablesIndex[Table \ Seat],MATCH(GuestList[[#This Row],[Fixed Position]],tablesIndex[Seat 01],1)),"")</f>
        <v>Table 11</v>
      </c>
      <c r="P97" s="3" t="s">
        <v>31</v>
      </c>
      <c r="Q97" s="3">
        <v>82</v>
      </c>
      <c r="S97" s="17">
        <f ca="1"/>
        <v>3</v>
      </c>
    </row>
    <row r="98" spans="12:19" x14ac:dyDescent="0.25">
      <c r="L98" t="s">
        <v>124</v>
      </c>
      <c r="M98" t="s">
        <v>123</v>
      </c>
      <c r="N98" t="str">
        <f>GuestList[[#This Row],[Surname]]&amp;" "&amp;GuestList[[#This Row],[Name]]</f>
        <v>Page Ellen</v>
      </c>
      <c r="O98" s="3" t="str">
        <f ca="1">IFERROR(INDEX(tablesIndex[Table \ Seat],MATCH(GuestList[[#This Row],[Fixed Position]],tablesIndex[Seat 01],1)),"")</f>
        <v>Table 08</v>
      </c>
      <c r="P98" s="3" t="s">
        <v>31</v>
      </c>
      <c r="Q98" s="3">
        <v>58</v>
      </c>
      <c r="S98" s="17">
        <f ca="1"/>
        <v>9</v>
      </c>
    </row>
    <row r="99" spans="12:19" x14ac:dyDescent="0.25">
      <c r="L99" t="s">
        <v>143</v>
      </c>
      <c r="M99" t="s">
        <v>142</v>
      </c>
      <c r="N99" t="str">
        <f>GuestList[[#This Row],[Surname]]&amp;" "&amp;GuestList[[#This Row],[Name]]</f>
        <v>Paltrow Gwyneth</v>
      </c>
      <c r="O99" s="3" t="str">
        <f ca="1">IFERROR(INDEX(tablesIndex[Table \ Seat],MATCH(GuestList[[#This Row],[Fixed Position]],tablesIndex[Seat 01],1)),"")</f>
        <v>Table 05</v>
      </c>
      <c r="P99" s="3" t="s">
        <v>31</v>
      </c>
      <c r="Q99" s="3">
        <v>38</v>
      </c>
      <c r="S99" s="17">
        <f ca="1"/>
        <v>64</v>
      </c>
    </row>
    <row r="100" spans="12:19" x14ac:dyDescent="0.25">
      <c r="L100" t="s">
        <v>220</v>
      </c>
      <c r="M100" t="s">
        <v>219</v>
      </c>
      <c r="N100" t="str">
        <f>GuestList[[#This Row],[Surname]]&amp;" "&amp;GuestList[[#This Row],[Name]]</f>
        <v>Pfeiffer Michelle</v>
      </c>
      <c r="O100" s="3" t="str">
        <f ca="1">IFERROR(INDEX(tablesIndex[Table \ Seat],MATCH(GuestList[[#This Row],[Fixed Position]],tablesIndex[Seat 01],1)),"")</f>
        <v>Table 12</v>
      </c>
      <c r="P100" s="3" t="s">
        <v>32</v>
      </c>
      <c r="Q100" s="3">
        <v>89</v>
      </c>
      <c r="S100" s="17">
        <f ca="1"/>
        <v>42</v>
      </c>
    </row>
    <row r="101" spans="12:19" x14ac:dyDescent="0.25">
      <c r="L101" t="s">
        <v>178</v>
      </c>
      <c r="M101" t="s">
        <v>177</v>
      </c>
      <c r="N101" t="str">
        <f>GuestList[[#This Row],[Surname]]&amp;" "&amp;GuestList[[#This Row],[Name]]</f>
        <v>Phoenix Joaquin</v>
      </c>
      <c r="O101" s="3" t="str">
        <f ca="1">IFERROR(INDEX(tablesIndex[Table \ Seat],MATCH(GuestList[[#This Row],[Fixed Position]],tablesIndex[Seat 01],1)),"")</f>
        <v>Table 03</v>
      </c>
      <c r="P101" s="3" t="s">
        <v>32</v>
      </c>
      <c r="Q101" s="3">
        <v>20</v>
      </c>
      <c r="S101" s="17">
        <f ca="1"/>
        <v>69</v>
      </c>
    </row>
    <row r="102" spans="12:19" x14ac:dyDescent="0.25">
      <c r="L102" t="s">
        <v>78</v>
      </c>
      <c r="M102" t="s">
        <v>77</v>
      </c>
      <c r="N102" t="str">
        <f>GuestList[[#This Row],[Surname]]&amp;" "&amp;GuestList[[#This Row],[Name]]</f>
        <v>Pitt Brad</v>
      </c>
      <c r="O102" s="3" t="str">
        <f ca="1">IFERROR(INDEX(tablesIndex[Table \ Seat],MATCH(GuestList[[#This Row],[Fixed Position]],tablesIndex[Seat 01],1)),"")</f>
        <v>Table 09</v>
      </c>
      <c r="P102" s="3" t="s">
        <v>31</v>
      </c>
      <c r="Q102" s="3">
        <v>66</v>
      </c>
      <c r="S102" s="17">
        <f ca="1"/>
        <v>66</v>
      </c>
    </row>
    <row r="103" spans="12:19" x14ac:dyDescent="0.25">
      <c r="L103" t="s">
        <v>227</v>
      </c>
      <c r="M103" t="s">
        <v>226</v>
      </c>
      <c r="N103" t="str">
        <f>GuestList[[#This Row],[Surname]]&amp;" "&amp;GuestList[[#This Row],[Name]]</f>
        <v>Portman Natalie</v>
      </c>
      <c r="O103" s="3" t="str">
        <f ca="1">IFERROR(INDEX(tablesIndex[Table \ Seat],MATCH(GuestList[[#This Row],[Fixed Position]],tablesIndex[Seat 01],1)),"")</f>
        <v>Table 05</v>
      </c>
      <c r="P103" s="3" t="s">
        <v>32</v>
      </c>
      <c r="Q103" s="3">
        <v>39</v>
      </c>
      <c r="S103" s="17">
        <f ca="1"/>
        <v>34</v>
      </c>
    </row>
    <row r="104" spans="12:19" x14ac:dyDescent="0.25">
      <c r="L104" t="s">
        <v>118</v>
      </c>
      <c r="M104" t="s">
        <v>117</v>
      </c>
      <c r="N104" t="str">
        <f>GuestList[[#This Row],[Surname]]&amp;" "&amp;GuestList[[#This Row],[Name]]</f>
        <v>Redmayne Eddie</v>
      </c>
      <c r="O104" s="3" t="str">
        <f ca="1">IFERROR(INDEX(tablesIndex[Table \ Seat],MATCH(GuestList[[#This Row],[Fixed Position]],tablesIndex[Seat 01],1)),"")</f>
        <v>Table 02</v>
      </c>
      <c r="P104" s="3" t="s">
        <v>31</v>
      </c>
      <c r="Q104" s="3">
        <v>15</v>
      </c>
      <c r="S104" s="17">
        <f ca="1"/>
        <v>108</v>
      </c>
    </row>
    <row r="105" spans="12:19" x14ac:dyDescent="0.25">
      <c r="L105" t="s">
        <v>174</v>
      </c>
      <c r="M105" t="s">
        <v>173</v>
      </c>
      <c r="N105" t="str">
        <f>GuestList[[#This Row],[Surname]]&amp;" "&amp;GuestList[[#This Row],[Name]]</f>
        <v>Renner Jeremy</v>
      </c>
      <c r="O105" s="3" t="str">
        <f ca="1">IFERROR(INDEX(tablesIndex[Table \ Seat],MATCH(GuestList[[#This Row],[Fixed Position]],tablesIndex[Seat 01],1)),"")</f>
        <v>Table 16</v>
      </c>
      <c r="P105" s="3" t="s">
        <v>32</v>
      </c>
      <c r="Q105" s="3">
        <v>112</v>
      </c>
      <c r="S105" s="17">
        <f ca="1"/>
        <v>60</v>
      </c>
    </row>
    <row r="106" spans="12:19" x14ac:dyDescent="0.25">
      <c r="L106" t="s">
        <v>244</v>
      </c>
      <c r="M106" t="s">
        <v>242</v>
      </c>
      <c r="N106" t="str">
        <f>GuestList[[#This Row],[Surname]]&amp;" "&amp;GuestList[[#This Row],[Name]]</f>
        <v>Reynolds Ryan</v>
      </c>
      <c r="O106" s="3" t="str">
        <f ca="1">IFERROR(INDEX(tablesIndex[Table \ Seat],MATCH(GuestList[[#This Row],[Fixed Position]],tablesIndex[Seat 01],1)),"")</f>
        <v>Table 03</v>
      </c>
      <c r="P106" s="3" t="s">
        <v>32</v>
      </c>
      <c r="Q106" s="3">
        <v>21</v>
      </c>
      <c r="S106" s="17">
        <f ca="1"/>
        <v>90</v>
      </c>
    </row>
    <row r="107" spans="12:19" x14ac:dyDescent="0.25">
      <c r="L107" t="s">
        <v>191</v>
      </c>
      <c r="M107" t="s">
        <v>190</v>
      </c>
      <c r="N107" t="str">
        <f>GuestList[[#This Row],[Surname]]&amp;" "&amp;GuestList[[#This Row],[Name]]</f>
        <v>Roberts Julia</v>
      </c>
      <c r="O107" s="3" t="str">
        <f ca="1">IFERROR(INDEX(tablesIndex[Table \ Seat],MATCH(GuestList[[#This Row],[Fixed Position]],tablesIndex[Seat 01],1)),"")</f>
        <v>Table 01</v>
      </c>
      <c r="P107" s="3" t="s">
        <v>32</v>
      </c>
      <c r="Q107" s="3">
        <v>7</v>
      </c>
      <c r="S107" s="17">
        <f ca="1"/>
        <v>100</v>
      </c>
    </row>
    <row r="108" spans="12:19" x14ac:dyDescent="0.25">
      <c r="L108" t="s">
        <v>208</v>
      </c>
      <c r="M108" t="s">
        <v>207</v>
      </c>
      <c r="N108" t="str">
        <f>GuestList[[#This Row],[Surname]]&amp;" "&amp;GuestList[[#This Row],[Name]]</f>
        <v>Ruffalo Mark</v>
      </c>
      <c r="O108" s="3" t="str">
        <f ca="1">IFERROR(INDEX(tablesIndex[Table \ Seat],MATCH(GuestList[[#This Row],[Fixed Position]],tablesIndex[Seat 01],1)),"")</f>
        <v>Table 12</v>
      </c>
      <c r="P108" s="3" t="s">
        <v>32</v>
      </c>
      <c r="Q108" s="3">
        <v>90</v>
      </c>
      <c r="S108" s="17">
        <f ca="1"/>
        <v>89</v>
      </c>
    </row>
    <row r="109" spans="12:19" x14ac:dyDescent="0.25">
      <c r="L109" t="s">
        <v>256</v>
      </c>
      <c r="M109" t="s">
        <v>255</v>
      </c>
      <c r="N109" t="str">
        <f>GuestList[[#This Row],[Surname]]&amp;" "&amp;GuestList[[#This Row],[Name]]</f>
        <v>Sarandon Susan</v>
      </c>
      <c r="O109" s="3" t="str">
        <f ca="1">IFERROR(INDEX(tablesIndex[Table \ Seat],MATCH(GuestList[[#This Row],[Fixed Position]],tablesIndex[Seat 01],1)),"")</f>
        <v>Table 05</v>
      </c>
      <c r="P109" s="3" t="s">
        <v>32</v>
      </c>
      <c r="Q109" s="3">
        <v>35</v>
      </c>
      <c r="S109" s="17">
        <f ca="1"/>
        <v>77</v>
      </c>
    </row>
    <row r="110" spans="12:19" x14ac:dyDescent="0.25">
      <c r="L110" t="s">
        <v>271</v>
      </c>
      <c r="M110" t="s">
        <v>270</v>
      </c>
      <c r="N110" t="str">
        <f>GuestList[[#This Row],[Surname]]&amp;" "&amp;GuestList[[#This Row],[Name]]</f>
        <v>Smith Will</v>
      </c>
      <c r="O110" s="3" t="str">
        <f ca="1">IFERROR(INDEX(tablesIndex[Table \ Seat],MATCH(GuestList[[#This Row],[Fixed Position]],tablesIndex[Seat 01],1)),"")</f>
        <v>Table 12</v>
      </c>
      <c r="P110" s="3" t="s">
        <v>32</v>
      </c>
      <c r="Q110" s="3">
        <v>94</v>
      </c>
      <c r="S110" s="17">
        <f ca="1"/>
        <v>116</v>
      </c>
    </row>
    <row r="111" spans="12:19" x14ac:dyDescent="0.25">
      <c r="L111" t="s">
        <v>200</v>
      </c>
      <c r="M111" t="s">
        <v>199</v>
      </c>
      <c r="N111" t="str">
        <f>GuestList[[#This Row],[Surname]]&amp;" "&amp;GuestList[[#This Row],[Name]]</f>
        <v>Spacey Kevin</v>
      </c>
      <c r="O111" s="3" t="str">
        <f ca="1">IFERROR(INDEX(tablesIndex[Table \ Seat],MATCH(GuestList[[#This Row],[Fixed Position]],tablesIndex[Seat 01],1)),"")</f>
        <v>Table 15</v>
      </c>
      <c r="P111" s="3" t="s">
        <v>32</v>
      </c>
      <c r="Q111" s="3">
        <v>107</v>
      </c>
      <c r="S111" s="17">
        <f ca="1"/>
        <v>73</v>
      </c>
    </row>
    <row r="112" spans="12:19" x14ac:dyDescent="0.25">
      <c r="L112" t="s">
        <v>129</v>
      </c>
      <c r="M112" t="s">
        <v>128</v>
      </c>
      <c r="N112" t="str">
        <f>GuestList[[#This Row],[Surname]]&amp;" "&amp;GuestList[[#This Row],[Name]]</f>
        <v>Stone Emma</v>
      </c>
      <c r="O112" s="3" t="str">
        <f ca="1">IFERROR(INDEX(tablesIndex[Table \ Seat],MATCH(GuestList[[#This Row],[Fixed Position]],tablesIndex[Seat 01],1)),"")</f>
        <v>Table 06</v>
      </c>
      <c r="P112" s="3" t="s">
        <v>31</v>
      </c>
      <c r="Q112" s="3">
        <v>46</v>
      </c>
      <c r="S112" s="17">
        <f ca="1"/>
        <v>16</v>
      </c>
    </row>
    <row r="113" spans="12:19" x14ac:dyDescent="0.25">
      <c r="L113" t="s">
        <v>214</v>
      </c>
      <c r="M113" t="s">
        <v>213</v>
      </c>
      <c r="N113" t="str">
        <f>GuestList[[#This Row],[Surname]]&amp;" "&amp;GuestList[[#This Row],[Name]]</f>
        <v>Streep Meryl</v>
      </c>
      <c r="O113" s="3" t="str">
        <f ca="1">IFERROR(INDEX(tablesIndex[Table \ Seat],MATCH(GuestList[[#This Row],[Fixed Position]],tablesIndex[Seat 01],1)),"")</f>
        <v>Table 11</v>
      </c>
      <c r="P113" s="3" t="s">
        <v>32</v>
      </c>
      <c r="Q113" s="3">
        <v>85</v>
      </c>
      <c r="S113" s="17">
        <f ca="1"/>
        <v>97</v>
      </c>
    </row>
    <row r="114" spans="12:19" x14ac:dyDescent="0.25">
      <c r="L114" t="s">
        <v>258</v>
      </c>
      <c r="M114" t="s">
        <v>257</v>
      </c>
      <c r="N114" t="str">
        <f>GuestList[[#This Row],[Surname]]&amp;" "&amp;GuestList[[#This Row],[Name]]</f>
        <v>Swinton Tilda</v>
      </c>
      <c r="O114" s="3" t="str">
        <f ca="1">IFERROR(INDEX(tablesIndex[Table \ Seat],MATCH(GuestList[[#This Row],[Fixed Position]],tablesIndex[Seat 01],1)),"")</f>
        <v>Table 10</v>
      </c>
      <c r="P114" s="3" t="s">
        <v>32</v>
      </c>
      <c r="Q114" s="3">
        <v>74</v>
      </c>
      <c r="S114" s="17">
        <f ca="1"/>
        <v>13</v>
      </c>
    </row>
    <row r="115" spans="12:19" x14ac:dyDescent="0.25">
      <c r="L115" t="s">
        <v>86</v>
      </c>
      <c r="M115" t="s">
        <v>85</v>
      </c>
      <c r="N115" t="str">
        <f>GuestList[[#This Row],[Surname]]&amp;" "&amp;GuestList[[#This Row],[Name]]</f>
        <v>Theron Charlize</v>
      </c>
      <c r="O115" s="3" t="str">
        <f ca="1">IFERROR(INDEX(tablesIndex[Table \ Seat],MATCH(GuestList[[#This Row],[Fixed Position]],tablesIndex[Seat 01],1)),"")</f>
        <v>Table 16</v>
      </c>
      <c r="P115" s="3" t="s">
        <v>31</v>
      </c>
      <c r="Q115" s="3">
        <v>109</v>
      </c>
      <c r="S115" s="17">
        <f ca="1"/>
        <v>98</v>
      </c>
    </row>
    <row r="116" spans="12:19" x14ac:dyDescent="0.25">
      <c r="L116" t="s">
        <v>90</v>
      </c>
      <c r="M116" t="s">
        <v>89</v>
      </c>
      <c r="N116" t="str">
        <f>GuestList[[#This Row],[Surname]]&amp;" "&amp;GuestList[[#This Row],[Name]]</f>
        <v>Thid Chize</v>
      </c>
      <c r="O116" s="3" t="str">
        <f ca="1">IFERROR(INDEX(tablesIndex[Table \ Seat],MATCH(GuestList[[#This Row],[Fixed Position]],tablesIndex[Seat 01],1)),"")</f>
        <v>Table 02</v>
      </c>
      <c r="P116" s="3" t="s">
        <v>31</v>
      </c>
      <c r="Q116" s="3">
        <v>12</v>
      </c>
      <c r="S116" s="17">
        <f ca="1"/>
        <v>91</v>
      </c>
    </row>
    <row r="117" spans="12:19" x14ac:dyDescent="0.25">
      <c r="L117" t="s">
        <v>130</v>
      </c>
      <c r="M117" t="s">
        <v>128</v>
      </c>
      <c r="N117" t="str">
        <f>GuestList[[#This Row],[Surname]]&amp;" "&amp;GuestList[[#This Row],[Name]]</f>
        <v>Thompson Emma</v>
      </c>
      <c r="O117" s="3" t="str">
        <f ca="1">IFERROR(INDEX(tablesIndex[Table \ Seat],MATCH(GuestList[[#This Row],[Fixed Position]],tablesIndex[Seat 01],1)),"")</f>
        <v>Table 06</v>
      </c>
      <c r="P117" s="3" t="s">
        <v>31</v>
      </c>
      <c r="Q117" s="3">
        <v>44</v>
      </c>
      <c r="S117" s="17">
        <f ca="1"/>
        <v>5</v>
      </c>
    </row>
    <row r="118" spans="12:19" x14ac:dyDescent="0.25">
      <c r="L118" t="s">
        <v>183</v>
      </c>
      <c r="M118" t="s">
        <v>181</v>
      </c>
      <c r="N118" t="str">
        <f>GuestList[[#This Row],[Surname]]&amp;" "&amp;GuestList[[#This Row],[Name]]</f>
        <v>Travolta John</v>
      </c>
      <c r="O118" s="3" t="str">
        <f ca="1">IFERROR(INDEX(tablesIndex[Table \ Seat],MATCH(GuestList[[#This Row],[Fixed Position]],tablesIndex[Seat 01],1)),"")</f>
        <v>Table 05</v>
      </c>
      <c r="P118" s="3" t="s">
        <v>32</v>
      </c>
      <c r="Q118" s="3">
        <v>34</v>
      </c>
      <c r="S118" s="17">
        <f ca="1"/>
        <v>82</v>
      </c>
    </row>
    <row r="119" spans="12:19" x14ac:dyDescent="0.25">
      <c r="L119" t="s">
        <v>53</v>
      </c>
      <c r="M119" t="s">
        <v>52</v>
      </c>
      <c r="N119" t="str">
        <f>GuestList[[#This Row],[Surname]]&amp;" "&amp;GuestList[[#This Row],[Name]]</f>
        <v>Vikander Alicia</v>
      </c>
      <c r="O119" s="3" t="str">
        <f ca="1">IFERROR(INDEX(tablesIndex[Table \ Seat],MATCH(GuestList[[#This Row],[Fixed Position]],tablesIndex[Seat 01],1)),"")</f>
        <v>Table 02</v>
      </c>
      <c r="P119" s="3" t="s">
        <v>31</v>
      </c>
      <c r="Q119" s="3">
        <v>10</v>
      </c>
      <c r="S119" s="17">
        <f ca="1"/>
        <v>21</v>
      </c>
    </row>
    <row r="120" spans="12:19" x14ac:dyDescent="0.25">
      <c r="L120" t="s">
        <v>96</v>
      </c>
      <c r="M120" t="s">
        <v>95</v>
      </c>
      <c r="N120" t="str">
        <f>GuestList[[#This Row],[Surname]]&amp;" "&amp;GuestList[[#This Row],[Name]]</f>
        <v>Walken Christopher</v>
      </c>
      <c r="O120" s="3" t="str">
        <f ca="1">IFERROR(INDEX(tablesIndex[Table \ Seat],MATCH(GuestList[[#This Row],[Fixed Position]],tablesIndex[Seat 01],1)),"")</f>
        <v>Table 01</v>
      </c>
      <c r="P120" s="3" t="s">
        <v>31</v>
      </c>
      <c r="Q120" s="3">
        <v>2</v>
      </c>
      <c r="S120" s="17">
        <f ca="1"/>
        <v>70</v>
      </c>
    </row>
    <row r="121" spans="12:19" x14ac:dyDescent="0.25">
      <c r="L121" t="s">
        <v>94</v>
      </c>
      <c r="M121" t="s">
        <v>93</v>
      </c>
      <c r="N121" t="str">
        <f>GuestList[[#This Row],[Surname]]&amp;" "&amp;GuestList[[#This Row],[Name]]</f>
        <v>Waltz Christoph</v>
      </c>
      <c r="O121" s="3" t="str">
        <f ca="1">IFERROR(INDEX(tablesIndex[Table \ Seat],MATCH(GuestList[[#This Row],[Fixed Position]],tablesIndex[Seat 01],1)),"")</f>
        <v>Table 05</v>
      </c>
      <c r="P121" s="3" t="s">
        <v>31</v>
      </c>
      <c r="Q121" s="3">
        <v>40</v>
      </c>
      <c r="S121" s="17">
        <f ca="1"/>
        <v>78</v>
      </c>
    </row>
    <row r="122" spans="12:19" x14ac:dyDescent="0.25">
      <c r="L122" t="s">
        <v>108</v>
      </c>
      <c r="M122" t="s">
        <v>107</v>
      </c>
      <c r="N122" t="str">
        <f>GuestList[[#This Row],[Surname]]&amp;" "&amp;GuestList[[#This Row],[Name]]</f>
        <v>Washed Denzel</v>
      </c>
      <c r="O122" s="3" t="str">
        <f ca="1">IFERROR(INDEX(tablesIndex[Table \ Seat],MATCH(GuestList[[#This Row],[Fixed Position]],tablesIndex[Seat 01],1)),"")</f>
        <v>Table 13</v>
      </c>
      <c r="P122" s="3" t="s">
        <v>31</v>
      </c>
      <c r="Q122" s="3">
        <v>99</v>
      </c>
      <c r="S122" s="17">
        <f ca="1"/>
        <v>112</v>
      </c>
    </row>
    <row r="123" spans="12:19" x14ac:dyDescent="0.25">
      <c r="L123" t="s">
        <v>109</v>
      </c>
      <c r="M123" t="s">
        <v>107</v>
      </c>
      <c r="N123" t="str">
        <f>GuestList[[#This Row],[Surname]]&amp;" "&amp;GuestList[[#This Row],[Name]]</f>
        <v>Washington Denzel</v>
      </c>
      <c r="O123" s="3" t="str">
        <f ca="1">IFERROR(INDEX(tablesIndex[Table \ Seat],MATCH(GuestList[[#This Row],[Fixed Position]],tablesIndex[Seat 01],1)),"")</f>
        <v>Table 04</v>
      </c>
      <c r="P123" s="3" t="s">
        <v>31</v>
      </c>
      <c r="Q123" s="3">
        <v>30</v>
      </c>
      <c r="S123" s="17">
        <f ca="1"/>
        <v>127</v>
      </c>
    </row>
    <row r="124" spans="12:19" x14ac:dyDescent="0.25">
      <c r="L124" t="s">
        <v>127</v>
      </c>
      <c r="M124" t="s">
        <v>125</v>
      </c>
      <c r="N124" t="str">
        <f>GuestList[[#This Row],[Surname]]&amp;" "&amp;GuestList[[#This Row],[Name]]</f>
        <v>Watson Emily</v>
      </c>
      <c r="O124" s="3" t="str">
        <f ca="1">IFERROR(INDEX(tablesIndex[Table \ Seat],MATCH(GuestList[[#This Row],[Fixed Position]],tablesIndex[Seat 01],1)),"")</f>
        <v>Table 09</v>
      </c>
      <c r="P124" s="3" t="s">
        <v>31</v>
      </c>
      <c r="Q124" s="3">
        <v>69</v>
      </c>
      <c r="S124" s="17">
        <f ca="1"/>
        <v>83</v>
      </c>
    </row>
    <row r="125" spans="12:19" x14ac:dyDescent="0.25">
      <c r="L125" t="s">
        <v>225</v>
      </c>
      <c r="M125" t="s">
        <v>224</v>
      </c>
      <c r="N125" t="str">
        <f>GuestList[[#This Row],[Surname]]&amp;" "&amp;GuestList[[#This Row],[Name]]</f>
        <v>Watts Naomi</v>
      </c>
      <c r="O125" s="3" t="str">
        <f ca="1">IFERROR(INDEX(tablesIndex[Table \ Seat],MATCH(GuestList[[#This Row],[Fixed Position]],tablesIndex[Seat 01],1)),"")</f>
        <v>Table 20</v>
      </c>
      <c r="P125" s="3" t="s">
        <v>32</v>
      </c>
      <c r="Q125" s="3">
        <v>128</v>
      </c>
      <c r="S125" s="17">
        <f ca="1"/>
        <v>45</v>
      </c>
    </row>
    <row r="126" spans="12:19" x14ac:dyDescent="0.25">
      <c r="L126" t="s">
        <v>254</v>
      </c>
      <c r="M126" t="s">
        <v>253</v>
      </c>
      <c r="N126" t="str">
        <f>GuestList[[#This Row],[Surname]]&amp;" "&amp;GuestList[[#This Row],[Name]]</f>
        <v>Weaver Sigourney</v>
      </c>
      <c r="O126" s="3" t="str">
        <f ca="1">IFERROR(INDEX(tablesIndex[Table \ Seat],MATCH(GuestList[[#This Row],[Fixed Position]],tablesIndex[Seat 01],1)),"")</f>
        <v>Table 07</v>
      </c>
      <c r="P126" s="3" t="s">
        <v>32</v>
      </c>
      <c r="Q126" s="3">
        <v>52</v>
      </c>
      <c r="S126" s="17">
        <f ca="1"/>
        <v>87</v>
      </c>
    </row>
    <row r="127" spans="12:19" x14ac:dyDescent="0.25">
      <c r="L127" t="s">
        <v>232</v>
      </c>
      <c r="M127" t="s">
        <v>230</v>
      </c>
      <c r="N127" t="str">
        <f>GuestList[[#This Row],[Surname]]&amp;" "&amp;GuestList[[#This Row],[Name]]</f>
        <v>Weisz Rachel</v>
      </c>
      <c r="O127" s="3" t="str">
        <f ca="1">IFERROR(INDEX(tablesIndex[Table \ Seat],MATCH(GuestList[[#This Row],[Fixed Position]],tablesIndex[Seat 01],1)),"")</f>
        <v>Table 09</v>
      </c>
      <c r="P127" s="3" t="s">
        <v>32</v>
      </c>
      <c r="Q127" s="3">
        <v>70</v>
      </c>
      <c r="S127" s="17">
        <f ca="1"/>
        <v>110</v>
      </c>
    </row>
    <row r="128" spans="12:19" x14ac:dyDescent="0.25">
      <c r="L128" t="s">
        <v>221</v>
      </c>
      <c r="M128" t="s">
        <v>219</v>
      </c>
      <c r="N128" t="str">
        <f>GuestList[[#This Row],[Surname]]&amp;" "&amp;GuestList[[#This Row],[Name]]</f>
        <v>Williams Michelle</v>
      </c>
      <c r="O128" s="3" t="str">
        <f ca="1">IFERROR(INDEX(tablesIndex[Table \ Seat],MATCH(GuestList[[#This Row],[Fixed Position]],tablesIndex[Seat 01],1)),"")</f>
        <v>Table 11</v>
      </c>
      <c r="P128" s="3" t="s">
        <v>32</v>
      </c>
      <c r="Q128" s="3">
        <v>83</v>
      </c>
      <c r="S128" s="17">
        <f ca="1"/>
        <v>59</v>
      </c>
    </row>
    <row r="129" spans="12:19" x14ac:dyDescent="0.25">
      <c r="L129" t="s">
        <v>196</v>
      </c>
      <c r="M129" t="s">
        <v>194</v>
      </c>
      <c r="N129" t="str">
        <f>GuestList[[#This Row],[Surname]]&amp;" "&amp;GuestList[[#This Row],[Name]]</f>
        <v>Winslet Kate</v>
      </c>
      <c r="O129" s="3" t="str">
        <f ca="1">IFERROR(INDEX(tablesIndex[Table \ Seat],MATCH(GuestList[[#This Row],[Fixed Position]],tablesIndex[Seat 01],1)),"")</f>
        <v>Table 11</v>
      </c>
      <c r="P129" s="3" t="s">
        <v>32</v>
      </c>
      <c r="Q129" s="3">
        <v>88</v>
      </c>
      <c r="S129" s="17">
        <f ca="1"/>
        <v>7</v>
      </c>
    </row>
    <row r="130" spans="12:19" x14ac:dyDescent="0.25">
      <c r="L130" t="s">
        <v>234</v>
      </c>
      <c r="M130" t="s">
        <v>233</v>
      </c>
      <c r="N130" t="str">
        <f>GuestList[[#This Row],[Surname]]&amp;" "&amp;GuestList[[#This Row],[Name]]</f>
        <v>Witherspoon Reese</v>
      </c>
      <c r="O130" s="3" t="str">
        <f ca="1">IFERROR(INDEX(tablesIndex[Table \ Seat],MATCH(GuestList[[#This Row],[Fixed Position]],tablesIndex[Seat 01],1)),"")</f>
        <v>Table 04</v>
      </c>
      <c r="P130" s="3" t="s">
        <v>32</v>
      </c>
      <c r="Q130" s="3">
        <v>25</v>
      </c>
      <c r="S130" s="17">
        <f ca="1"/>
        <v>27</v>
      </c>
    </row>
    <row r="131" spans="12:19" x14ac:dyDescent="0.25">
      <c r="L131" t="s">
        <v>236</v>
      </c>
      <c r="M131" t="s">
        <v>235</v>
      </c>
      <c r="N131" t="str">
        <f>GuestList[[#This Row],[Surname]]&amp;" "&amp;GuestList[[#This Row],[Name]]</f>
        <v>Zellweger Renee</v>
      </c>
      <c r="O131" s="3" t="str">
        <f ca="1">IFERROR(INDEX(tablesIndex[Table \ Seat],MATCH(GuestList[[#This Row],[Fixed Position]],tablesIndex[Seat 01],1)),"")</f>
        <v>Table 03</v>
      </c>
      <c r="P131" s="3" t="s">
        <v>32</v>
      </c>
      <c r="Q131" s="3">
        <v>17</v>
      </c>
      <c r="S131" s="17">
        <f ca="1"/>
        <v>38</v>
      </c>
    </row>
    <row r="132" spans="12:19" x14ac:dyDescent="0.25">
      <c r="L132" t="s">
        <v>84</v>
      </c>
      <c r="M132" t="s">
        <v>83</v>
      </c>
      <c r="N132" t="str">
        <f>GuestList[[#This Row],[Surname]]&amp;" "&amp;GuestList[[#This Row],[Name]]</f>
        <v>Zeta-Jones Catherine</v>
      </c>
      <c r="O132" s="3" t="str">
        <f ca="1">IFERROR(INDEX(tablesIndex[Table \ Seat],MATCH(GuestList[[#This Row],[Fixed Position]],tablesIndex[Seat 01],1)),"")</f>
        <v>Table 10</v>
      </c>
      <c r="P132" s="3" t="s">
        <v>31</v>
      </c>
      <c r="Q132" s="3">
        <v>75</v>
      </c>
      <c r="S132" s="17">
        <f ca="1"/>
        <v>79</v>
      </c>
    </row>
    <row r="133" spans="12:19" x14ac:dyDescent="0.25">
      <c r="R133" s="3"/>
    </row>
    <row r="134" spans="12:19" x14ac:dyDescent="0.25">
      <c r="R134" s="3"/>
    </row>
    <row r="135" spans="12:19" x14ac:dyDescent="0.25">
      <c r="R135" s="3"/>
    </row>
    <row r="136" spans="12:19" x14ac:dyDescent="0.25">
      <c r="R136" s="3"/>
    </row>
    <row r="137" spans="12:19" x14ac:dyDescent="0.25">
      <c r="R137" s="3"/>
    </row>
    <row r="138" spans="12:19" x14ac:dyDescent="0.25">
      <c r="R138" s="3"/>
    </row>
    <row r="139" spans="12:19" x14ac:dyDescent="0.25">
      <c r="R139" s="3"/>
    </row>
    <row r="140" spans="12:19" x14ac:dyDescent="0.25">
      <c r="R140" s="3"/>
    </row>
  </sheetData>
  <phoneticPr fontId="9" type="noConversion"/>
  <conditionalFormatting sqref="W5:W9">
    <cfRule type="expression" dxfId="4" priority="3">
      <formula>LEN($W5)&lt;10</formula>
    </cfRule>
  </conditionalFormatting>
  <conditionalFormatting sqref="Q4:Q132">
    <cfRule type="duplicateValues" dxfId="3" priority="4"/>
  </conditionalFormatting>
  <conditionalFormatting sqref="N5:N132">
    <cfRule type="duplicateValues" dxfId="0" priority="1"/>
  </conditionalFormatting>
  <dataValidations count="3">
    <dataValidation type="list" allowBlank="1" showInputMessage="1" showErrorMessage="1" sqref="Z3" xr:uid="{89114B3C-8B9A-48DE-9E8A-F933124FCB1B}">
      <formula1>"Randomizer,Fixed Positions"</formula1>
    </dataValidation>
    <dataValidation allowBlank="1" showInputMessage="1" showErrorMessage="1" prompt="Ctrl+A to select all the Values of the randomizer._x000a_Ctrl+C to copy the selected Values._x000a_Ctrl+Alt+V for paste as values in the fixed position column." sqref="S4" xr:uid="{77A5BB03-4241-4D72-AE01-943E5619653F}"/>
    <dataValidation type="list" allowBlank="1" showInputMessage="1" showErrorMessage="1" sqref="U5:V9" xr:uid="{B6528771-87C9-4382-B18D-EC31FF566B89}">
      <formula1>$N$5:$N$132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WSP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DIMITRAKOPOULOS Charalampos</cp:lastModifiedBy>
  <dcterms:created xsi:type="dcterms:W3CDTF">2024-05-22T20:12:06Z</dcterms:created>
  <dcterms:modified xsi:type="dcterms:W3CDTF">2024-05-23T07:11:33Z</dcterms:modified>
</cp:coreProperties>
</file>