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SQL-Assignments\Day2\Day2\"/>
    </mc:Choice>
  </mc:AlternateContent>
  <xr:revisionPtr revIDLastSave="0" documentId="8_{F74457FA-ED8A-4060-A61D-F681EA31D206}" xr6:coauthVersionLast="47" xr6:coauthVersionMax="47" xr10:uidLastSave="{00000000-0000-0000-0000-000000000000}"/>
  <bookViews>
    <workbookView xWindow="-108" yWindow="-108" windowWidth="23256" windowHeight="12456" activeTab="3" xr2:uid="{51F89743-8245-426B-9497-BB9CDAD687D1}"/>
  </bookViews>
  <sheets>
    <sheet name="Household_Energy" sheetId="1" r:id="rId1"/>
    <sheet name="cleaned_data" sheetId="2" r:id="rId2"/>
    <sheet name="Pivot Tables" sheetId="3" r:id="rId3"/>
    <sheet name="Dashboard" sheetId="4" r:id="rId4"/>
  </sheets>
  <definedNames>
    <definedName name="Slicer_Appliance_Level">#N/A</definedName>
    <definedName name="Slicer_Consumption_Level">#N/A</definedName>
    <definedName name="Slicer_Family_Size_Category">#N/A</definedName>
    <definedName name="Slicer_Income_Level">#N/A</definedName>
    <definedName name="Slicer_Month">#N/A</definedName>
    <definedName name="Table2">Table1[#All]</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4" l="1"/>
  <c r="O5" i="4"/>
  <c r="L5" i="4"/>
  <c r="G5" i="4"/>
  <c r="C5" i="4"/>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H2" i="2"/>
  <c r="L2" i="2" s="1"/>
  <c r="H3" i="2"/>
  <c r="L31" i="2" s="1"/>
  <c r="H4" i="2"/>
  <c r="H5" i="2"/>
  <c r="L45" i="2" s="1"/>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L105" i="2" l="1"/>
  <c r="L241" i="2"/>
  <c r="L229" i="2"/>
  <c r="L217" i="2"/>
  <c r="L205" i="2"/>
  <c r="L193" i="2"/>
  <c r="L181" i="2"/>
  <c r="L169" i="2"/>
  <c r="L157" i="2"/>
  <c r="L145" i="2"/>
  <c r="L133" i="2"/>
  <c r="L121" i="2"/>
  <c r="L109" i="2"/>
  <c r="L97" i="2"/>
  <c r="L85" i="2"/>
  <c r="L73" i="2"/>
  <c r="L61" i="2"/>
  <c r="L49" i="2"/>
  <c r="L37" i="2"/>
  <c r="L25" i="2"/>
  <c r="L13" i="2"/>
  <c r="L189" i="2"/>
  <c r="L57" i="2"/>
  <c r="L240" i="2"/>
  <c r="L228" i="2"/>
  <c r="L216" i="2"/>
  <c r="L204" i="2"/>
  <c r="L192" i="2"/>
  <c r="L180" i="2"/>
  <c r="L168" i="2"/>
  <c r="L156" i="2"/>
  <c r="L144" i="2"/>
  <c r="L132" i="2"/>
  <c r="L120" i="2"/>
  <c r="L108" i="2"/>
  <c r="L96" i="2"/>
  <c r="L84" i="2"/>
  <c r="L72" i="2"/>
  <c r="L60" i="2"/>
  <c r="L48" i="2"/>
  <c r="L36" i="2"/>
  <c r="L24" i="2"/>
  <c r="L12" i="2"/>
  <c r="L93" i="2"/>
  <c r="L251" i="2"/>
  <c r="L239" i="2"/>
  <c r="L227" i="2"/>
  <c r="L215" i="2"/>
  <c r="L203" i="2"/>
  <c r="L191" i="2"/>
  <c r="L179" i="2"/>
  <c r="L167" i="2"/>
  <c r="L155" i="2"/>
  <c r="L143" i="2"/>
  <c r="L131" i="2"/>
  <c r="L119" i="2"/>
  <c r="L107" i="2"/>
  <c r="L95" i="2"/>
  <c r="L83" i="2"/>
  <c r="L71" i="2"/>
  <c r="L59" i="2"/>
  <c r="L47" i="2"/>
  <c r="L35" i="2"/>
  <c r="L23" i="2"/>
  <c r="L11" i="2"/>
  <c r="L33" i="2"/>
  <c r="L250" i="2"/>
  <c r="L238" i="2"/>
  <c r="L226" i="2"/>
  <c r="L214" i="2"/>
  <c r="L202" i="2"/>
  <c r="L190" i="2"/>
  <c r="L178" i="2"/>
  <c r="L166" i="2"/>
  <c r="L154" i="2"/>
  <c r="L142" i="2"/>
  <c r="L130" i="2"/>
  <c r="L118" i="2"/>
  <c r="L106" i="2"/>
  <c r="L94" i="2"/>
  <c r="L82" i="2"/>
  <c r="L70" i="2"/>
  <c r="L58" i="2"/>
  <c r="L46" i="2"/>
  <c r="L34" i="2"/>
  <c r="L22" i="2"/>
  <c r="L10" i="2"/>
  <c r="L9" i="2"/>
  <c r="L129" i="2"/>
  <c r="L248" i="2"/>
  <c r="L236" i="2"/>
  <c r="L224" i="2"/>
  <c r="L212" i="2"/>
  <c r="L200" i="2"/>
  <c r="L188" i="2"/>
  <c r="L176" i="2"/>
  <c r="L164" i="2"/>
  <c r="L152" i="2"/>
  <c r="L140" i="2"/>
  <c r="L128" i="2"/>
  <c r="L116" i="2"/>
  <c r="L104" i="2"/>
  <c r="L92" i="2"/>
  <c r="L80" i="2"/>
  <c r="L68" i="2"/>
  <c r="L56" i="2"/>
  <c r="L44" i="2"/>
  <c r="L32" i="2"/>
  <c r="L20" i="2"/>
  <c r="L8" i="2"/>
  <c r="L7" i="2"/>
  <c r="L249" i="2"/>
  <c r="L117" i="2"/>
  <c r="L223" i="2"/>
  <c r="L175" i="2"/>
  <c r="L55" i="2"/>
  <c r="L246" i="2"/>
  <c r="L234" i="2"/>
  <c r="L222" i="2"/>
  <c r="L210" i="2"/>
  <c r="L198" i="2"/>
  <c r="L186" i="2"/>
  <c r="L174" i="2"/>
  <c r="L162" i="2"/>
  <c r="L150" i="2"/>
  <c r="L138" i="2"/>
  <c r="L126" i="2"/>
  <c r="L114" i="2"/>
  <c r="L102" i="2"/>
  <c r="L90" i="2"/>
  <c r="L78" i="2"/>
  <c r="L66" i="2"/>
  <c r="L54" i="2"/>
  <c r="L42" i="2"/>
  <c r="L30" i="2"/>
  <c r="L18" i="2"/>
  <c r="L6" i="2"/>
  <c r="L69" i="2"/>
  <c r="L139" i="2"/>
  <c r="L245" i="2"/>
  <c r="L233" i="2"/>
  <c r="L221" i="2"/>
  <c r="L209" i="2"/>
  <c r="L197" i="2"/>
  <c r="L185" i="2"/>
  <c r="L173" i="2"/>
  <c r="L161" i="2"/>
  <c r="L149" i="2"/>
  <c r="L137" i="2"/>
  <c r="L125" i="2"/>
  <c r="L113" i="2"/>
  <c r="L101" i="2"/>
  <c r="L89" i="2"/>
  <c r="L77" i="2"/>
  <c r="L65" i="2"/>
  <c r="L53" i="2"/>
  <c r="L41" i="2"/>
  <c r="L29" i="2"/>
  <c r="L17" i="2"/>
  <c r="L5" i="2"/>
  <c r="L237" i="2"/>
  <c r="L81" i="2"/>
  <c r="L199" i="2"/>
  <c r="L127" i="2"/>
  <c r="L43" i="2"/>
  <c r="L244" i="2"/>
  <c r="L232" i="2"/>
  <c r="L220" i="2"/>
  <c r="L208" i="2"/>
  <c r="L196" i="2"/>
  <c r="L184" i="2"/>
  <c r="L172" i="2"/>
  <c r="L160" i="2"/>
  <c r="L148" i="2"/>
  <c r="L136" i="2"/>
  <c r="L124" i="2"/>
  <c r="L112" i="2"/>
  <c r="L100" i="2"/>
  <c r="L88" i="2"/>
  <c r="L76" i="2"/>
  <c r="L64" i="2"/>
  <c r="L52" i="2"/>
  <c r="L40" i="2"/>
  <c r="L28" i="2"/>
  <c r="L16" i="2"/>
  <c r="L4" i="2"/>
  <c r="L225" i="2"/>
  <c r="L201" i="2"/>
  <c r="L177" i="2"/>
  <c r="L165" i="2"/>
  <c r="L153" i="2"/>
  <c r="L141" i="2"/>
  <c r="L21" i="2"/>
  <c r="L247" i="2"/>
  <c r="L211" i="2"/>
  <c r="L187" i="2"/>
  <c r="L151" i="2"/>
  <c r="L115" i="2"/>
  <c r="L103" i="2"/>
  <c r="L91" i="2"/>
  <c r="L79" i="2"/>
  <c r="L67" i="2"/>
  <c r="L19" i="2"/>
  <c r="L243" i="2"/>
  <c r="L231" i="2"/>
  <c r="L219" i="2"/>
  <c r="L207" i="2"/>
  <c r="L195" i="2"/>
  <c r="L183" i="2"/>
  <c r="L171" i="2"/>
  <c r="L159" i="2"/>
  <c r="L147" i="2"/>
  <c r="L135" i="2"/>
  <c r="L123" i="2"/>
  <c r="L111" i="2"/>
  <c r="L99" i="2"/>
  <c r="L87" i="2"/>
  <c r="L75" i="2"/>
  <c r="L63" i="2"/>
  <c r="L51" i="2"/>
  <c r="L39" i="2"/>
  <c r="L27" i="2"/>
  <c r="L15" i="2"/>
  <c r="L3" i="2"/>
  <c r="L213" i="2"/>
  <c r="L235" i="2"/>
  <c r="L163" i="2"/>
  <c r="L242" i="2"/>
  <c r="L230" i="2"/>
  <c r="L218" i="2"/>
  <c r="L206" i="2"/>
  <c r="L194" i="2"/>
  <c r="L182" i="2"/>
  <c r="L170" i="2"/>
  <c r="L158" i="2"/>
  <c r="L146" i="2"/>
  <c r="L134" i="2"/>
  <c r="L122" i="2"/>
  <c r="L110" i="2"/>
  <c r="L98" i="2"/>
  <c r="L86" i="2"/>
  <c r="L74" i="2"/>
  <c r="L62" i="2"/>
  <c r="L50" i="2"/>
  <c r="L38" i="2"/>
  <c r="L26" i="2"/>
  <c r="L14" i="2"/>
</calcChain>
</file>

<file path=xl/sharedStrings.xml><?xml version="1.0" encoding="utf-8"?>
<sst xmlns="http://schemas.openxmlformats.org/spreadsheetml/2006/main" count="1090" uniqueCount="304">
  <si>
    <t>Household_ID</t>
  </si>
  <si>
    <t>Family_Size</t>
  </si>
  <si>
    <t>Monthly_Income</t>
  </si>
  <si>
    <t>Electricity_Usage (kWh)</t>
  </si>
  <si>
    <t>Gas_Usage</t>
  </si>
  <si>
    <t>Appliances_Count</t>
  </si>
  <si>
    <t>Month</t>
  </si>
  <si>
    <t>H001</t>
  </si>
  <si>
    <t>Mar</t>
  </si>
  <si>
    <t>H002</t>
  </si>
  <si>
    <t>Feb</t>
  </si>
  <si>
    <t>H003</t>
  </si>
  <si>
    <t>H004</t>
  </si>
  <si>
    <t>Jun</t>
  </si>
  <si>
    <t>H005</t>
  </si>
  <si>
    <t>Dec</t>
  </si>
  <si>
    <t>H006</t>
  </si>
  <si>
    <t>Jan</t>
  </si>
  <si>
    <t>H007</t>
  </si>
  <si>
    <t>H008</t>
  </si>
  <si>
    <t>H009</t>
  </si>
  <si>
    <t>H010</t>
  </si>
  <si>
    <t>Apr</t>
  </si>
  <si>
    <t>H011</t>
  </si>
  <si>
    <t>H012</t>
  </si>
  <si>
    <t>Aug</t>
  </si>
  <si>
    <t>H013</t>
  </si>
  <si>
    <t>Jul</t>
  </si>
  <si>
    <t>H014</t>
  </si>
  <si>
    <t>H015</t>
  </si>
  <si>
    <t>H016</t>
  </si>
  <si>
    <t>Oct</t>
  </si>
  <si>
    <t>H017</t>
  </si>
  <si>
    <t>H018</t>
  </si>
  <si>
    <t>H019</t>
  </si>
  <si>
    <t>H020</t>
  </si>
  <si>
    <t>H021</t>
  </si>
  <si>
    <t>H022</t>
  </si>
  <si>
    <t>H023</t>
  </si>
  <si>
    <t>H024</t>
  </si>
  <si>
    <t>H025</t>
  </si>
  <si>
    <t>H026</t>
  </si>
  <si>
    <t>H027</t>
  </si>
  <si>
    <t>H028</t>
  </si>
  <si>
    <t>H029</t>
  </si>
  <si>
    <t>Sep</t>
  </si>
  <si>
    <t>H030</t>
  </si>
  <si>
    <t>H031</t>
  </si>
  <si>
    <t>H032</t>
  </si>
  <si>
    <t>H033</t>
  </si>
  <si>
    <t>H034</t>
  </si>
  <si>
    <t>Nov</t>
  </si>
  <si>
    <t>H035</t>
  </si>
  <si>
    <t>H036</t>
  </si>
  <si>
    <t>H037</t>
  </si>
  <si>
    <t>H038</t>
  </si>
  <si>
    <t>May</t>
  </si>
  <si>
    <t>H039</t>
  </si>
  <si>
    <t>H040</t>
  </si>
  <si>
    <t>H041</t>
  </si>
  <si>
    <t>H042</t>
  </si>
  <si>
    <t>H043</t>
  </si>
  <si>
    <t>H044</t>
  </si>
  <si>
    <t>H045</t>
  </si>
  <si>
    <t>H046</t>
  </si>
  <si>
    <t>H047</t>
  </si>
  <si>
    <t>H048</t>
  </si>
  <si>
    <t>H049</t>
  </si>
  <si>
    <t>H050</t>
  </si>
  <si>
    <t>H051</t>
  </si>
  <si>
    <t>H052</t>
  </si>
  <si>
    <t>H053</t>
  </si>
  <si>
    <t>H054</t>
  </si>
  <si>
    <t>H055</t>
  </si>
  <si>
    <t>H056</t>
  </si>
  <si>
    <t>H057</t>
  </si>
  <si>
    <t>H058</t>
  </si>
  <si>
    <t>H059</t>
  </si>
  <si>
    <t>H060</t>
  </si>
  <si>
    <t>H061</t>
  </si>
  <si>
    <t>H062</t>
  </si>
  <si>
    <t>H063</t>
  </si>
  <si>
    <t>H064</t>
  </si>
  <si>
    <t>H065</t>
  </si>
  <si>
    <t>H066</t>
  </si>
  <si>
    <t>H067</t>
  </si>
  <si>
    <t>H068</t>
  </si>
  <si>
    <t>H069</t>
  </si>
  <si>
    <t>H070</t>
  </si>
  <si>
    <t>H071</t>
  </si>
  <si>
    <t>H072</t>
  </si>
  <si>
    <t>H073</t>
  </si>
  <si>
    <t>H074</t>
  </si>
  <si>
    <t>H075</t>
  </si>
  <si>
    <t>H076</t>
  </si>
  <si>
    <t>H077</t>
  </si>
  <si>
    <t>H078</t>
  </si>
  <si>
    <t>H079</t>
  </si>
  <si>
    <t>H080</t>
  </si>
  <si>
    <t>H081</t>
  </si>
  <si>
    <t>H082</t>
  </si>
  <si>
    <t>H083</t>
  </si>
  <si>
    <t>H084</t>
  </si>
  <si>
    <t>H085</t>
  </si>
  <si>
    <t>H086</t>
  </si>
  <si>
    <t>H087</t>
  </si>
  <si>
    <t>H088</t>
  </si>
  <si>
    <t>H089</t>
  </si>
  <si>
    <t>H090</t>
  </si>
  <si>
    <t>H091</t>
  </si>
  <si>
    <t>H092</t>
  </si>
  <si>
    <t>H093</t>
  </si>
  <si>
    <t>H094</t>
  </si>
  <si>
    <t>H095</t>
  </si>
  <si>
    <t>H096</t>
  </si>
  <si>
    <t>H097</t>
  </si>
  <si>
    <t>H098</t>
  </si>
  <si>
    <t>H099</t>
  </si>
  <si>
    <t>H100</t>
  </si>
  <si>
    <t>H101</t>
  </si>
  <si>
    <t>H102</t>
  </si>
  <si>
    <t>H103</t>
  </si>
  <si>
    <t>H104</t>
  </si>
  <si>
    <t>H105</t>
  </si>
  <si>
    <t>H106</t>
  </si>
  <si>
    <t>H107</t>
  </si>
  <si>
    <t>H108</t>
  </si>
  <si>
    <t>H109</t>
  </si>
  <si>
    <t>H110</t>
  </si>
  <si>
    <t>H111</t>
  </si>
  <si>
    <t>H112</t>
  </si>
  <si>
    <t>H113</t>
  </si>
  <si>
    <t>H114</t>
  </si>
  <si>
    <t>H115</t>
  </si>
  <si>
    <t>H116</t>
  </si>
  <si>
    <t>H117</t>
  </si>
  <si>
    <t>H118</t>
  </si>
  <si>
    <t>H119</t>
  </si>
  <si>
    <t>H120</t>
  </si>
  <si>
    <t>H121</t>
  </si>
  <si>
    <t>H122</t>
  </si>
  <si>
    <t>H123</t>
  </si>
  <si>
    <t>H124</t>
  </si>
  <si>
    <t>H125</t>
  </si>
  <si>
    <t>H126</t>
  </si>
  <si>
    <t>H127</t>
  </si>
  <si>
    <t>H128</t>
  </si>
  <si>
    <t>H129</t>
  </si>
  <si>
    <t>H130</t>
  </si>
  <si>
    <t>H131</t>
  </si>
  <si>
    <t>H132</t>
  </si>
  <si>
    <t>H133</t>
  </si>
  <si>
    <t>H134</t>
  </si>
  <si>
    <t>H135</t>
  </si>
  <si>
    <t>H136</t>
  </si>
  <si>
    <t>H137</t>
  </si>
  <si>
    <t>H138</t>
  </si>
  <si>
    <t>H139</t>
  </si>
  <si>
    <t>H140</t>
  </si>
  <si>
    <t>H141</t>
  </si>
  <si>
    <t>H142</t>
  </si>
  <si>
    <t>H143</t>
  </si>
  <si>
    <t>H144</t>
  </si>
  <si>
    <t>H145</t>
  </si>
  <si>
    <t>H146</t>
  </si>
  <si>
    <t>H147</t>
  </si>
  <si>
    <t>H148</t>
  </si>
  <si>
    <t>H149</t>
  </si>
  <si>
    <t>H150</t>
  </si>
  <si>
    <t>H151</t>
  </si>
  <si>
    <t>H152</t>
  </si>
  <si>
    <t>H153</t>
  </si>
  <si>
    <t>H154</t>
  </si>
  <si>
    <t>H155</t>
  </si>
  <si>
    <t>H156</t>
  </si>
  <si>
    <t>H157</t>
  </si>
  <si>
    <t>H158</t>
  </si>
  <si>
    <t>H159</t>
  </si>
  <si>
    <t>H160</t>
  </si>
  <si>
    <t>H161</t>
  </si>
  <si>
    <t>H162</t>
  </si>
  <si>
    <t>H163</t>
  </si>
  <si>
    <t>H164</t>
  </si>
  <si>
    <t>H165</t>
  </si>
  <si>
    <t>H166</t>
  </si>
  <si>
    <t>H167</t>
  </si>
  <si>
    <t>H168</t>
  </si>
  <si>
    <t>H169</t>
  </si>
  <si>
    <t>H170</t>
  </si>
  <si>
    <t>H171</t>
  </si>
  <si>
    <t>H172</t>
  </si>
  <si>
    <t>H173</t>
  </si>
  <si>
    <t>H174</t>
  </si>
  <si>
    <t>H175</t>
  </si>
  <si>
    <t>H176</t>
  </si>
  <si>
    <t>H177</t>
  </si>
  <si>
    <t>H178</t>
  </si>
  <si>
    <t>H179</t>
  </si>
  <si>
    <t>H180</t>
  </si>
  <si>
    <t>H181</t>
  </si>
  <si>
    <t>H182</t>
  </si>
  <si>
    <t>H183</t>
  </si>
  <si>
    <t>H184</t>
  </si>
  <si>
    <t>H185</t>
  </si>
  <si>
    <t>H186</t>
  </si>
  <si>
    <t>H187</t>
  </si>
  <si>
    <t>H188</t>
  </si>
  <si>
    <t>H189</t>
  </si>
  <si>
    <t>H190</t>
  </si>
  <si>
    <t>H191</t>
  </si>
  <si>
    <t>H192</t>
  </si>
  <si>
    <t>H193</t>
  </si>
  <si>
    <t>H194</t>
  </si>
  <si>
    <t>H195</t>
  </si>
  <si>
    <t>H196</t>
  </si>
  <si>
    <t>H197</t>
  </si>
  <si>
    <t>H198</t>
  </si>
  <si>
    <t>H199</t>
  </si>
  <si>
    <t>H200</t>
  </si>
  <si>
    <t>H201</t>
  </si>
  <si>
    <t>H202</t>
  </si>
  <si>
    <t>H203</t>
  </si>
  <si>
    <t>H204</t>
  </si>
  <si>
    <t>H205</t>
  </si>
  <si>
    <t>H206</t>
  </si>
  <si>
    <t>H207</t>
  </si>
  <si>
    <t>H208</t>
  </si>
  <si>
    <t>H209</t>
  </si>
  <si>
    <t>H210</t>
  </si>
  <si>
    <t>H211</t>
  </si>
  <si>
    <t>H212</t>
  </si>
  <si>
    <t>H213</t>
  </si>
  <si>
    <t>H214</t>
  </si>
  <si>
    <t>H215</t>
  </si>
  <si>
    <t>H216</t>
  </si>
  <si>
    <t>H217</t>
  </si>
  <si>
    <t>H218</t>
  </si>
  <si>
    <t>H219</t>
  </si>
  <si>
    <t>H220</t>
  </si>
  <si>
    <t>H221</t>
  </si>
  <si>
    <t>H222</t>
  </si>
  <si>
    <t>H223</t>
  </si>
  <si>
    <t>H224</t>
  </si>
  <si>
    <t>H225</t>
  </si>
  <si>
    <t>H226</t>
  </si>
  <si>
    <t>H227</t>
  </si>
  <si>
    <t>H228</t>
  </si>
  <si>
    <t>H229</t>
  </si>
  <si>
    <t>H230</t>
  </si>
  <si>
    <t>H231</t>
  </si>
  <si>
    <t>H232</t>
  </si>
  <si>
    <t>H233</t>
  </si>
  <si>
    <t>H234</t>
  </si>
  <si>
    <t>H235</t>
  </si>
  <si>
    <t>H236</t>
  </si>
  <si>
    <t>H237</t>
  </si>
  <si>
    <t>H238</t>
  </si>
  <si>
    <t>H239</t>
  </si>
  <si>
    <t>H240</t>
  </si>
  <si>
    <t>H241</t>
  </si>
  <si>
    <t>H242</t>
  </si>
  <si>
    <t>H243</t>
  </si>
  <si>
    <t>H244</t>
  </si>
  <si>
    <t>H245</t>
  </si>
  <si>
    <t>H246</t>
  </si>
  <si>
    <t>H247</t>
  </si>
  <si>
    <t>H248</t>
  </si>
  <si>
    <t>H249</t>
  </si>
  <si>
    <t>H250</t>
  </si>
  <si>
    <t>Total_Energy_Usage</t>
  </si>
  <si>
    <t>Family_Size_Category</t>
  </si>
  <si>
    <t>Income_Level</t>
  </si>
  <si>
    <t>Appliance_Level</t>
  </si>
  <si>
    <t>Analysis 1 — Energy Consumption by Family Size</t>
  </si>
  <si>
    <t>Row Labels</t>
  </si>
  <si>
    <t>Grand Total</t>
  </si>
  <si>
    <t>Average of Electricity_Usage (kWh)</t>
  </si>
  <si>
    <t>Average of Gas_Usage</t>
  </si>
  <si>
    <t>Average of Total_Energy_Usage</t>
  </si>
  <si>
    <t>Analysis 2 — Appliance Count vs Energy Usage</t>
  </si>
  <si>
    <t>High</t>
  </si>
  <si>
    <t>Low</t>
  </si>
  <si>
    <t>Medium</t>
  </si>
  <si>
    <t>Analysis 3 — Income vs Energy Consumption</t>
  </si>
  <si>
    <t>Middle</t>
  </si>
  <si>
    <t>Analysis 4 — Monthly Energy Consumption</t>
  </si>
  <si>
    <t>Analysis 5 — Identify High-Energy Households</t>
  </si>
  <si>
    <t>Consumption_Level</t>
  </si>
  <si>
    <t>Average Total Energy</t>
  </si>
  <si>
    <t>(All)</t>
  </si>
  <si>
    <t>Analyze Why They Are High Consumers</t>
  </si>
  <si>
    <t>1. High Consumers by Family Size</t>
  </si>
  <si>
    <t>Large</t>
  </si>
  <si>
    <t>Small</t>
  </si>
  <si>
    <t>2.High Consumers by Appliance Level</t>
  </si>
  <si>
    <t>3. High Consumers by Income Level</t>
  </si>
  <si>
    <t>Family size</t>
  </si>
  <si>
    <t>Appliances count</t>
  </si>
  <si>
    <t>HOUSEHOLD ENERGY CONSUMPTION DASHBOARD</t>
  </si>
  <si>
    <t>🏠 Total Households</t>
  </si>
  <si>
    <t>⚡ Avg Electricity</t>
  </si>
  <si>
    <t>🔥 Avg Gas Usage</t>
  </si>
  <si>
    <t>⚡ Total Avg Energy</t>
  </si>
  <si>
    <t>🚨 High-Energy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</si>
</sst>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Times New Roman"/>
      <family val="1"/>
    </font>
    <font>
      <sz val="12"/>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A1D4F1"/>
        <bgColor indexed="64"/>
      </patternFill>
    </fill>
    <fill>
      <patternFill patternType="solid">
        <fgColor rgb="FF92D050"/>
        <bgColor indexed="64"/>
      </patternFill>
    </fill>
    <fill>
      <patternFill patternType="solid">
        <fgColor theme="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0" borderId="13" xfId="0" applyBorder="1"/>
    <xf numFmtId="0" fontId="0" fillId="0" borderId="14" xfId="0" applyBorder="1"/>
    <xf numFmtId="0" fontId="0" fillId="0" borderId="0" xfId="0" applyBorder="1"/>
    <xf numFmtId="0" fontId="0" fillId="0" borderId="15" xfId="0" applyBorder="1"/>
    <xf numFmtId="0" fontId="0" fillId="0" borderId="16" xfId="0" applyBorder="1"/>
    <xf numFmtId="0" fontId="0" fillId="0" borderId="17" xfId="0" applyBorder="1"/>
    <xf numFmtId="0" fontId="0" fillId="0" borderId="0" xfId="0" applyNumberFormat="1"/>
    <xf numFmtId="0" fontId="18" fillId="37" borderId="10" xfId="0" applyFont="1" applyFill="1" applyBorder="1" applyAlignment="1">
      <alignment horizontal="center"/>
    </xf>
    <xf numFmtId="0" fontId="18" fillId="37" borderId="11" xfId="0" applyFont="1" applyFill="1" applyBorder="1" applyAlignment="1">
      <alignment horizontal="center"/>
    </xf>
    <xf numFmtId="0" fontId="18" fillId="37" borderId="12" xfId="0" applyFont="1" applyFill="1" applyBorder="1" applyAlignment="1">
      <alignment horizontal="center"/>
    </xf>
    <xf numFmtId="0" fontId="19" fillId="34" borderId="0" xfId="0" applyFont="1" applyFill="1" applyBorder="1" applyAlignment="1"/>
    <xf numFmtId="0" fontId="0" fillId="34" borderId="0" xfId="0" applyFill="1" applyBorder="1"/>
    <xf numFmtId="0" fontId="20" fillId="34" borderId="0" xfId="0" applyFont="1" applyFill="1" applyBorder="1" applyAlignment="1"/>
    <xf numFmtId="0" fontId="20" fillId="34" borderId="0" xfId="0" applyFont="1" applyFill="1" applyBorder="1" applyAlignment="1">
      <alignment horizontal="center"/>
    </xf>
    <xf numFmtId="0" fontId="16" fillId="34" borderId="0" xfId="0" applyFont="1" applyFill="1" applyBorder="1" applyAlignment="1"/>
    <xf numFmtId="0" fontId="0" fillId="34" borderId="0" xfId="0" applyFill="1" applyBorder="1" applyAlignment="1"/>
    <xf numFmtId="0" fontId="0" fillId="34" borderId="0" xfId="0" applyFill="1"/>
    <xf numFmtId="0" fontId="20" fillId="34" borderId="0" xfId="0" applyFont="1" applyFill="1" applyBorder="1" applyAlignment="1">
      <alignment horizontal="center"/>
    </xf>
    <xf numFmtId="0" fontId="16" fillId="34" borderId="0" xfId="0" applyFont="1" applyFill="1" applyBorder="1" applyAlignment="1">
      <alignment horizontal="center"/>
    </xf>
    <xf numFmtId="0" fontId="16" fillId="38" borderId="0" xfId="0" applyFont="1" applyFill="1" applyBorder="1" applyAlignment="1"/>
    <xf numFmtId="0" fontId="0" fillId="33" borderId="0" xfId="0" applyFill="1" applyBorder="1" applyAlignment="1"/>
    <xf numFmtId="0" fontId="20" fillId="33" borderId="0" xfId="0" applyFont="1" applyFill="1" applyBorder="1" applyAlignment="1">
      <alignment horizontal="center"/>
    </xf>
    <xf numFmtId="0" fontId="0" fillId="35" borderId="0" xfId="0" applyFill="1" applyBorder="1"/>
    <xf numFmtId="0" fontId="0" fillId="36" borderId="0" xfId="0" applyFill="1" applyBorder="1"/>
    <xf numFmtId="0" fontId="0" fillId="39" borderId="0" xfId="0" applyFill="1" applyBorder="1" applyAlignment="1"/>
    <xf numFmtId="0" fontId="21" fillId="39" borderId="0" xfId="0" applyFont="1" applyFill="1" applyBorder="1" applyAlignment="1">
      <alignment horizontal="center"/>
    </xf>
    <xf numFmtId="0" fontId="21" fillId="36" borderId="0" xfId="0" applyFont="1" applyFill="1" applyBorder="1" applyAlignment="1">
      <alignment horizontal="center"/>
    </xf>
    <xf numFmtId="0" fontId="21" fillId="35" borderId="0" xfId="0" applyFont="1" applyFill="1" applyBorder="1" applyAlignment="1">
      <alignment horizontal="center"/>
    </xf>
    <xf numFmtId="0" fontId="21" fillId="38" borderId="0" xfId="0" applyFont="1" applyFill="1" applyBorder="1" applyAlignment="1">
      <alignment horizontal="center"/>
    </xf>
    <xf numFmtId="0" fontId="16" fillId="34" borderId="0" xfId="0" applyFont="1" applyFill="1" applyBorder="1"/>
    <xf numFmtId="0" fontId="22" fillId="39" borderId="0" xfId="0" applyFont="1" applyFill="1" applyBorder="1" applyAlignment="1">
      <alignment horizontal="center"/>
    </xf>
    <xf numFmtId="0" fontId="22" fillId="36" borderId="0" xfId="0" applyFont="1" applyFill="1" applyBorder="1" applyAlignment="1">
      <alignment horizontal="center"/>
    </xf>
    <xf numFmtId="0" fontId="22" fillId="35" borderId="0" xfId="0" applyFont="1" applyFill="1" applyBorder="1" applyAlignment="1"/>
    <xf numFmtId="0" fontId="22" fillId="33" borderId="0" xfId="0" applyFont="1" applyFill="1" applyBorder="1" applyAlignment="1">
      <alignment horizontal="center"/>
    </xf>
    <xf numFmtId="0" fontId="23" fillId="38"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1D4F1"/>
      <color rgb="FFF67F12"/>
      <color rgb="FFFFABAB"/>
      <color rgb="FFFFFFD5"/>
      <color rgb="FFFDEDED"/>
      <color rgb="FF7B8C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[Household_Energy_cleanedData.xlsx]Pivot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Energy Usage by Family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010264624903197E-2"/>
          <c:y val="0.2627305985804953"/>
          <c:w val="0.6300150896358937"/>
          <c:h val="0.5387169892036594"/>
        </c:manualLayout>
      </c:layout>
      <c:barChart>
        <c:barDir val="col"/>
        <c:grouping val="clustered"/>
        <c:varyColors val="0"/>
        <c:ser>
          <c:idx val="0"/>
          <c:order val="0"/>
          <c:tx>
            <c:strRef>
              <c:f>'Pivot Tables'!$B$3</c:f>
              <c:strCache>
                <c:ptCount val="1"/>
                <c:pt idx="0">
                  <c:v>Average of Electricity_Usage (kWh)</c:v>
                </c:pt>
              </c:strCache>
            </c:strRef>
          </c:tx>
          <c:spPr>
            <a:solidFill>
              <a:schemeClr val="accent1"/>
            </a:solidFill>
            <a:ln>
              <a:noFill/>
            </a:ln>
            <a:effectLst/>
          </c:spPr>
          <c:invertIfNegative val="0"/>
          <c:cat>
            <c:strRef>
              <c:f>'Pivot Tables'!$A$4:$A$7</c:f>
              <c:strCache>
                <c:ptCount val="3"/>
                <c:pt idx="0">
                  <c:v>5</c:v>
                </c:pt>
                <c:pt idx="1">
                  <c:v>6</c:v>
                </c:pt>
                <c:pt idx="2">
                  <c:v>7</c:v>
                </c:pt>
              </c:strCache>
            </c:strRef>
          </c:cat>
          <c:val>
            <c:numRef>
              <c:f>'Pivot Tables'!$B$4:$B$7</c:f>
              <c:numCache>
                <c:formatCode>0.0</c:formatCode>
                <c:ptCount val="3"/>
                <c:pt idx="0">
                  <c:v>357</c:v>
                </c:pt>
                <c:pt idx="1">
                  <c:v>211.5</c:v>
                </c:pt>
                <c:pt idx="2">
                  <c:v>406.33333333333331</c:v>
                </c:pt>
              </c:numCache>
            </c:numRef>
          </c:val>
          <c:extLst>
            <c:ext xmlns:c16="http://schemas.microsoft.com/office/drawing/2014/chart" uri="{C3380CC4-5D6E-409C-BE32-E72D297353CC}">
              <c16:uniqueId val="{00000000-8BDC-4F95-B032-8CC5B437F191}"/>
            </c:ext>
          </c:extLst>
        </c:ser>
        <c:ser>
          <c:idx val="1"/>
          <c:order val="1"/>
          <c:tx>
            <c:strRef>
              <c:f>'Pivot Tables'!$C$3</c:f>
              <c:strCache>
                <c:ptCount val="1"/>
                <c:pt idx="0">
                  <c:v>Average of Gas_Usage</c:v>
                </c:pt>
              </c:strCache>
            </c:strRef>
          </c:tx>
          <c:spPr>
            <a:solidFill>
              <a:schemeClr val="accent2"/>
            </a:solidFill>
            <a:ln>
              <a:noFill/>
            </a:ln>
            <a:effectLst/>
          </c:spPr>
          <c:invertIfNegative val="0"/>
          <c:cat>
            <c:strRef>
              <c:f>'Pivot Tables'!$A$4:$A$7</c:f>
              <c:strCache>
                <c:ptCount val="3"/>
                <c:pt idx="0">
                  <c:v>5</c:v>
                </c:pt>
                <c:pt idx="1">
                  <c:v>6</c:v>
                </c:pt>
                <c:pt idx="2">
                  <c:v>7</c:v>
                </c:pt>
              </c:strCache>
            </c:strRef>
          </c:cat>
          <c:val>
            <c:numRef>
              <c:f>'Pivot Tables'!$C$4:$C$7</c:f>
              <c:numCache>
                <c:formatCode>0.0</c:formatCode>
                <c:ptCount val="3"/>
                <c:pt idx="0">
                  <c:v>82</c:v>
                </c:pt>
                <c:pt idx="1">
                  <c:v>159</c:v>
                </c:pt>
                <c:pt idx="2">
                  <c:v>116</c:v>
                </c:pt>
              </c:numCache>
            </c:numRef>
          </c:val>
          <c:extLst>
            <c:ext xmlns:c16="http://schemas.microsoft.com/office/drawing/2014/chart" uri="{C3380CC4-5D6E-409C-BE32-E72D297353CC}">
              <c16:uniqueId val="{00000001-8BDC-4F95-B032-8CC5B437F191}"/>
            </c:ext>
          </c:extLst>
        </c:ser>
        <c:ser>
          <c:idx val="2"/>
          <c:order val="2"/>
          <c:tx>
            <c:strRef>
              <c:f>'Pivot Tables'!$D$3</c:f>
              <c:strCache>
                <c:ptCount val="1"/>
                <c:pt idx="0">
                  <c:v>Average of Total_Energy_Usage</c:v>
                </c:pt>
              </c:strCache>
            </c:strRef>
          </c:tx>
          <c:spPr>
            <a:solidFill>
              <a:schemeClr val="accent3"/>
            </a:solidFill>
            <a:ln>
              <a:noFill/>
            </a:ln>
            <a:effectLst/>
          </c:spPr>
          <c:invertIfNegative val="0"/>
          <c:cat>
            <c:strRef>
              <c:f>'Pivot Tables'!$A$4:$A$7</c:f>
              <c:strCache>
                <c:ptCount val="3"/>
                <c:pt idx="0">
                  <c:v>5</c:v>
                </c:pt>
                <c:pt idx="1">
                  <c:v>6</c:v>
                </c:pt>
                <c:pt idx="2">
                  <c:v>7</c:v>
                </c:pt>
              </c:strCache>
            </c:strRef>
          </c:cat>
          <c:val>
            <c:numRef>
              <c:f>'Pivot Tables'!$D$4:$D$7</c:f>
              <c:numCache>
                <c:formatCode>0.0</c:formatCode>
                <c:ptCount val="3"/>
                <c:pt idx="0">
                  <c:v>439</c:v>
                </c:pt>
                <c:pt idx="1">
                  <c:v>370.5</c:v>
                </c:pt>
                <c:pt idx="2">
                  <c:v>522.33333333333337</c:v>
                </c:pt>
              </c:numCache>
            </c:numRef>
          </c:val>
          <c:extLst>
            <c:ext xmlns:c16="http://schemas.microsoft.com/office/drawing/2014/chart" uri="{C3380CC4-5D6E-409C-BE32-E72D297353CC}">
              <c16:uniqueId val="{00000002-8BDC-4F95-B032-8CC5B437F191}"/>
            </c:ext>
          </c:extLst>
        </c:ser>
        <c:dLbls>
          <c:showLegendKey val="0"/>
          <c:showVal val="0"/>
          <c:showCatName val="0"/>
          <c:showSerName val="0"/>
          <c:showPercent val="0"/>
          <c:showBubbleSize val="0"/>
        </c:dLbls>
        <c:gapWidth val="219"/>
        <c:overlap val="-27"/>
        <c:axId val="1478481135"/>
        <c:axId val="1357087631"/>
      </c:barChart>
      <c:catAx>
        <c:axId val="1478481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087631"/>
        <c:crosses val="autoZero"/>
        <c:auto val="1"/>
        <c:lblAlgn val="ctr"/>
        <c:lblOffset val="100"/>
        <c:noMultiLvlLbl val="0"/>
      </c:catAx>
      <c:valAx>
        <c:axId val="1357087631"/>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481135"/>
        <c:crosses val="autoZero"/>
        <c:crossBetween val="between"/>
      </c:valAx>
      <c:spPr>
        <a:noFill/>
        <a:ln>
          <a:noFill/>
        </a:ln>
        <a:effectLst/>
      </c:spPr>
    </c:plotArea>
    <c:legend>
      <c:legendPos val="r"/>
      <c:layout>
        <c:manualLayout>
          <c:xMode val="edge"/>
          <c:yMode val="edge"/>
          <c:x val="0.77366604702306441"/>
          <c:y val="0.33439954426848872"/>
          <c:w val="0.20987253200201772"/>
          <c:h val="0.45173331121609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[Household_Energy_cleanedData.xlsx]Pivot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Appliances vs Electricity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53956090376096E-2"/>
          <c:y val="0.2585499511891623"/>
          <c:w val="0.70997720308717871"/>
          <c:h val="0.5460570616054703"/>
        </c:manualLayout>
      </c:layout>
      <c:barChart>
        <c:barDir val="col"/>
        <c:grouping val="stacked"/>
        <c:varyColors val="0"/>
        <c:ser>
          <c:idx val="0"/>
          <c:order val="0"/>
          <c:tx>
            <c:strRef>
              <c:f>'Pivot Tables'!$G$3</c:f>
              <c:strCache>
                <c:ptCount val="1"/>
                <c:pt idx="0">
                  <c:v>Average of Electricity_Usage (kWh)</c:v>
                </c:pt>
              </c:strCache>
            </c:strRef>
          </c:tx>
          <c:spPr>
            <a:solidFill>
              <a:schemeClr val="accent1"/>
            </a:solidFill>
            <a:ln>
              <a:noFill/>
            </a:ln>
            <a:effectLst/>
          </c:spPr>
          <c:invertIfNegative val="0"/>
          <c:cat>
            <c:strRef>
              <c:f>'Pivot Tables'!$F$4:$F$7</c:f>
              <c:strCache>
                <c:ptCount val="3"/>
                <c:pt idx="0">
                  <c:v>6</c:v>
                </c:pt>
                <c:pt idx="1">
                  <c:v>9</c:v>
                </c:pt>
                <c:pt idx="2">
                  <c:v>10</c:v>
                </c:pt>
              </c:strCache>
            </c:strRef>
          </c:cat>
          <c:val>
            <c:numRef>
              <c:f>'Pivot Tables'!$G$4:$G$7</c:f>
              <c:numCache>
                <c:formatCode>0.0</c:formatCode>
                <c:ptCount val="3"/>
                <c:pt idx="0">
                  <c:v>495</c:v>
                </c:pt>
                <c:pt idx="1">
                  <c:v>273.5</c:v>
                </c:pt>
                <c:pt idx="2">
                  <c:v>319</c:v>
                </c:pt>
              </c:numCache>
            </c:numRef>
          </c:val>
          <c:extLst>
            <c:ext xmlns:c16="http://schemas.microsoft.com/office/drawing/2014/chart" uri="{C3380CC4-5D6E-409C-BE32-E72D297353CC}">
              <c16:uniqueId val="{00000000-EDD0-42FF-9BB8-07E1DE49333D}"/>
            </c:ext>
          </c:extLst>
        </c:ser>
        <c:ser>
          <c:idx val="1"/>
          <c:order val="1"/>
          <c:tx>
            <c:strRef>
              <c:f>'Pivot Tables'!$H$3</c:f>
              <c:strCache>
                <c:ptCount val="1"/>
                <c:pt idx="0">
                  <c:v>Average of Total_Energy_Usage</c:v>
                </c:pt>
              </c:strCache>
            </c:strRef>
          </c:tx>
          <c:spPr>
            <a:solidFill>
              <a:schemeClr val="accent2"/>
            </a:solidFill>
            <a:ln>
              <a:noFill/>
            </a:ln>
            <a:effectLst/>
          </c:spPr>
          <c:invertIfNegative val="0"/>
          <c:cat>
            <c:strRef>
              <c:f>'Pivot Tables'!$F$4:$F$7</c:f>
              <c:strCache>
                <c:ptCount val="3"/>
                <c:pt idx="0">
                  <c:v>6</c:v>
                </c:pt>
                <c:pt idx="1">
                  <c:v>9</c:v>
                </c:pt>
                <c:pt idx="2">
                  <c:v>10</c:v>
                </c:pt>
              </c:strCache>
            </c:strRef>
          </c:cat>
          <c:val>
            <c:numRef>
              <c:f>'Pivot Tables'!$H$4:$H$7</c:f>
              <c:numCache>
                <c:formatCode>0.0</c:formatCode>
                <c:ptCount val="3"/>
                <c:pt idx="0">
                  <c:v>629</c:v>
                </c:pt>
                <c:pt idx="1">
                  <c:v>398.5</c:v>
                </c:pt>
                <c:pt idx="2">
                  <c:v>440.33333333333331</c:v>
                </c:pt>
              </c:numCache>
            </c:numRef>
          </c:val>
          <c:extLst>
            <c:ext xmlns:c16="http://schemas.microsoft.com/office/drawing/2014/chart" uri="{C3380CC4-5D6E-409C-BE32-E72D297353CC}">
              <c16:uniqueId val="{00000001-EDD0-42FF-9BB8-07E1DE49333D}"/>
            </c:ext>
          </c:extLst>
        </c:ser>
        <c:dLbls>
          <c:showLegendKey val="0"/>
          <c:showVal val="0"/>
          <c:showCatName val="0"/>
          <c:showSerName val="0"/>
          <c:showPercent val="0"/>
          <c:showBubbleSize val="0"/>
        </c:dLbls>
        <c:gapWidth val="150"/>
        <c:overlap val="100"/>
        <c:axId val="1478041103"/>
        <c:axId val="1356900911"/>
      </c:barChart>
      <c:catAx>
        <c:axId val="147804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900911"/>
        <c:crosses val="autoZero"/>
        <c:auto val="1"/>
        <c:lblAlgn val="ctr"/>
        <c:lblOffset val="100"/>
        <c:noMultiLvlLbl val="0"/>
      </c:catAx>
      <c:valAx>
        <c:axId val="13569009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41103"/>
        <c:crosses val="autoZero"/>
        <c:crossBetween val="between"/>
      </c:valAx>
      <c:spPr>
        <a:noFill/>
        <a:ln>
          <a:noFill/>
        </a:ln>
        <a:effectLst/>
      </c:spPr>
    </c:plotArea>
    <c:legend>
      <c:legendPos val="r"/>
      <c:layout>
        <c:manualLayout>
          <c:xMode val="edge"/>
          <c:yMode val="edge"/>
          <c:x val="0.8316292209551579"/>
          <c:y val="0.29043540269567564"/>
          <c:w val="0.15443028665274688"/>
          <c:h val="0.378620674101474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[Household_Energy_cleanedData.xlsx]Pivot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Energy Usage by Income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444805286622902E-2"/>
          <c:y val="0.25824035160359071"/>
          <c:w val="0.58771084659581796"/>
          <c:h val="0.54660063372742851"/>
        </c:manualLayout>
      </c:layout>
      <c:barChart>
        <c:barDir val="col"/>
        <c:grouping val="clustered"/>
        <c:varyColors val="0"/>
        <c:ser>
          <c:idx val="0"/>
          <c:order val="0"/>
          <c:tx>
            <c:strRef>
              <c:f>'Pivot Tables'!$L$3</c:f>
              <c:strCache>
                <c:ptCount val="1"/>
                <c:pt idx="0">
                  <c:v>Average of Electricity_Usage (kWh)</c:v>
                </c:pt>
              </c:strCache>
            </c:strRef>
          </c:tx>
          <c:spPr>
            <a:solidFill>
              <a:schemeClr val="accent1"/>
            </a:solidFill>
            <a:ln>
              <a:noFill/>
            </a:ln>
            <a:effectLst/>
          </c:spPr>
          <c:invertIfNegative val="0"/>
          <c:cat>
            <c:strRef>
              <c:f>'Pivot Tables'!$K$4:$K$5</c:f>
              <c:strCache>
                <c:ptCount val="1"/>
                <c:pt idx="0">
                  <c:v>Middle</c:v>
                </c:pt>
              </c:strCache>
            </c:strRef>
          </c:cat>
          <c:val>
            <c:numRef>
              <c:f>'Pivot Tables'!$L$4:$L$5</c:f>
              <c:numCache>
                <c:formatCode>0.0</c:formatCode>
                <c:ptCount val="1"/>
                <c:pt idx="0">
                  <c:v>333.16666666666669</c:v>
                </c:pt>
              </c:numCache>
            </c:numRef>
          </c:val>
          <c:extLst>
            <c:ext xmlns:c16="http://schemas.microsoft.com/office/drawing/2014/chart" uri="{C3380CC4-5D6E-409C-BE32-E72D297353CC}">
              <c16:uniqueId val="{00000000-8568-4707-847A-FA09F06C21EA}"/>
            </c:ext>
          </c:extLst>
        </c:ser>
        <c:ser>
          <c:idx val="1"/>
          <c:order val="1"/>
          <c:tx>
            <c:strRef>
              <c:f>'Pivot Tables'!$M$3</c:f>
              <c:strCache>
                <c:ptCount val="1"/>
                <c:pt idx="0">
                  <c:v>Average of Gas_Usage</c:v>
                </c:pt>
              </c:strCache>
            </c:strRef>
          </c:tx>
          <c:spPr>
            <a:solidFill>
              <a:schemeClr val="accent2"/>
            </a:solidFill>
            <a:ln>
              <a:noFill/>
            </a:ln>
            <a:effectLst/>
          </c:spPr>
          <c:invertIfNegative val="0"/>
          <c:cat>
            <c:strRef>
              <c:f>'Pivot Tables'!$K$4:$K$5</c:f>
              <c:strCache>
                <c:ptCount val="1"/>
                <c:pt idx="0">
                  <c:v>Middle</c:v>
                </c:pt>
              </c:strCache>
            </c:strRef>
          </c:cat>
          <c:val>
            <c:numRef>
              <c:f>'Pivot Tables'!$M$4:$M$5</c:f>
              <c:numCache>
                <c:formatCode>0.0</c:formatCode>
                <c:ptCount val="1"/>
                <c:pt idx="0">
                  <c:v>124.66666666666667</c:v>
                </c:pt>
              </c:numCache>
            </c:numRef>
          </c:val>
          <c:extLst>
            <c:ext xmlns:c16="http://schemas.microsoft.com/office/drawing/2014/chart" uri="{C3380CC4-5D6E-409C-BE32-E72D297353CC}">
              <c16:uniqueId val="{00000001-8568-4707-847A-FA09F06C21EA}"/>
            </c:ext>
          </c:extLst>
        </c:ser>
        <c:ser>
          <c:idx val="2"/>
          <c:order val="2"/>
          <c:tx>
            <c:strRef>
              <c:f>'Pivot Tables'!$N$3</c:f>
              <c:strCache>
                <c:ptCount val="1"/>
                <c:pt idx="0">
                  <c:v>Average of Total_Energy_Usage</c:v>
                </c:pt>
              </c:strCache>
            </c:strRef>
          </c:tx>
          <c:spPr>
            <a:solidFill>
              <a:schemeClr val="accent3"/>
            </a:solidFill>
            <a:ln>
              <a:noFill/>
            </a:ln>
            <a:effectLst/>
          </c:spPr>
          <c:invertIfNegative val="0"/>
          <c:cat>
            <c:strRef>
              <c:f>'Pivot Tables'!$K$4:$K$5</c:f>
              <c:strCache>
                <c:ptCount val="1"/>
                <c:pt idx="0">
                  <c:v>Middle</c:v>
                </c:pt>
              </c:strCache>
            </c:strRef>
          </c:cat>
          <c:val>
            <c:numRef>
              <c:f>'Pivot Tables'!$N$4:$N$5</c:f>
              <c:numCache>
                <c:formatCode>0.0</c:formatCode>
                <c:ptCount val="1"/>
                <c:pt idx="0">
                  <c:v>457.83333333333331</c:v>
                </c:pt>
              </c:numCache>
            </c:numRef>
          </c:val>
          <c:extLst>
            <c:ext xmlns:c16="http://schemas.microsoft.com/office/drawing/2014/chart" uri="{C3380CC4-5D6E-409C-BE32-E72D297353CC}">
              <c16:uniqueId val="{00000002-8568-4707-847A-FA09F06C21EA}"/>
            </c:ext>
          </c:extLst>
        </c:ser>
        <c:dLbls>
          <c:showLegendKey val="0"/>
          <c:showVal val="0"/>
          <c:showCatName val="0"/>
          <c:showSerName val="0"/>
          <c:showPercent val="0"/>
          <c:showBubbleSize val="0"/>
        </c:dLbls>
        <c:gapWidth val="219"/>
        <c:overlap val="-27"/>
        <c:axId val="1483784911"/>
        <c:axId val="1356892271"/>
      </c:barChart>
      <c:catAx>
        <c:axId val="148378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892271"/>
        <c:crosses val="autoZero"/>
        <c:auto val="1"/>
        <c:lblAlgn val="ctr"/>
        <c:lblOffset val="100"/>
        <c:noMultiLvlLbl val="0"/>
      </c:catAx>
      <c:valAx>
        <c:axId val="13568922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784911"/>
        <c:crosses val="autoZero"/>
        <c:crossBetween val="between"/>
      </c:valAx>
      <c:spPr>
        <a:noFill/>
        <a:ln>
          <a:noFill/>
        </a:ln>
        <a:effectLst/>
      </c:spPr>
    </c:plotArea>
    <c:legend>
      <c:legendPos val="r"/>
      <c:layout>
        <c:manualLayout>
          <c:xMode val="edge"/>
          <c:yMode val="edge"/>
          <c:x val="0.75019088901998465"/>
          <c:y val="0.33722994894854308"/>
          <c:w val="0.23310426650935176"/>
          <c:h val="0.44401287763883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[Household_Energy_cleanedData.xlsx]Pivot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Energy Consumption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31519709218077E-2"/>
          <c:y val="0.17781988921950698"/>
          <c:w val="0.62070121663420208"/>
          <c:h val="0.67458689865456112"/>
        </c:manualLayout>
      </c:layout>
      <c:lineChart>
        <c:grouping val="standard"/>
        <c:varyColors val="0"/>
        <c:ser>
          <c:idx val="0"/>
          <c:order val="0"/>
          <c:tx>
            <c:strRef>
              <c:f>'Pivot Tables'!$B$39</c:f>
              <c:strCache>
                <c:ptCount val="1"/>
                <c:pt idx="0">
                  <c:v>Average of Electricity_Usage (kWh)</c:v>
                </c:pt>
              </c:strCache>
            </c:strRef>
          </c:tx>
          <c:spPr>
            <a:ln w="28575" cap="rnd">
              <a:solidFill>
                <a:schemeClr val="accent1"/>
              </a:solidFill>
              <a:round/>
            </a:ln>
            <a:effectLst/>
          </c:spPr>
          <c:marker>
            <c:symbol val="none"/>
          </c:marker>
          <c:cat>
            <c:strRef>
              <c:f>'Pivot Tables'!$A$40:$A$44</c:f>
              <c:strCache>
                <c:ptCount val="4"/>
                <c:pt idx="0">
                  <c:v>Jan</c:v>
                </c:pt>
                <c:pt idx="1">
                  <c:v>Apr</c:v>
                </c:pt>
                <c:pt idx="2">
                  <c:v>May</c:v>
                </c:pt>
                <c:pt idx="3">
                  <c:v>Jun</c:v>
                </c:pt>
              </c:strCache>
            </c:strRef>
          </c:cat>
          <c:val>
            <c:numRef>
              <c:f>'Pivot Tables'!$B$40:$B$44</c:f>
              <c:numCache>
                <c:formatCode>0.0</c:formatCode>
                <c:ptCount val="4"/>
                <c:pt idx="0">
                  <c:v>426</c:v>
                </c:pt>
                <c:pt idx="1">
                  <c:v>211.5</c:v>
                </c:pt>
                <c:pt idx="2">
                  <c:v>289</c:v>
                </c:pt>
                <c:pt idx="3">
                  <c:v>435</c:v>
                </c:pt>
              </c:numCache>
            </c:numRef>
          </c:val>
          <c:smooth val="0"/>
          <c:extLst>
            <c:ext xmlns:c16="http://schemas.microsoft.com/office/drawing/2014/chart" uri="{C3380CC4-5D6E-409C-BE32-E72D297353CC}">
              <c16:uniqueId val="{00000000-C461-4ED1-9F70-2FC08F0CCBD0}"/>
            </c:ext>
          </c:extLst>
        </c:ser>
        <c:ser>
          <c:idx val="1"/>
          <c:order val="1"/>
          <c:tx>
            <c:strRef>
              <c:f>'Pivot Tables'!$C$39</c:f>
              <c:strCache>
                <c:ptCount val="1"/>
                <c:pt idx="0">
                  <c:v>Average of Gas_Usage</c:v>
                </c:pt>
              </c:strCache>
            </c:strRef>
          </c:tx>
          <c:spPr>
            <a:ln w="28575" cap="rnd">
              <a:solidFill>
                <a:schemeClr val="accent2"/>
              </a:solidFill>
              <a:round/>
            </a:ln>
            <a:effectLst/>
          </c:spPr>
          <c:marker>
            <c:symbol val="none"/>
          </c:marker>
          <c:cat>
            <c:strRef>
              <c:f>'Pivot Tables'!$A$40:$A$44</c:f>
              <c:strCache>
                <c:ptCount val="4"/>
                <c:pt idx="0">
                  <c:v>Jan</c:v>
                </c:pt>
                <c:pt idx="1">
                  <c:v>Apr</c:v>
                </c:pt>
                <c:pt idx="2">
                  <c:v>May</c:v>
                </c:pt>
                <c:pt idx="3">
                  <c:v>Jun</c:v>
                </c:pt>
              </c:strCache>
            </c:strRef>
          </c:cat>
          <c:val>
            <c:numRef>
              <c:f>'Pivot Tables'!$C$40:$C$44</c:f>
              <c:numCache>
                <c:formatCode>0.0</c:formatCode>
                <c:ptCount val="4"/>
                <c:pt idx="0">
                  <c:v>108</c:v>
                </c:pt>
                <c:pt idx="1">
                  <c:v>159</c:v>
                </c:pt>
                <c:pt idx="2">
                  <c:v>160</c:v>
                </c:pt>
                <c:pt idx="3">
                  <c:v>54</c:v>
                </c:pt>
              </c:numCache>
            </c:numRef>
          </c:val>
          <c:smooth val="0"/>
          <c:extLst>
            <c:ext xmlns:c16="http://schemas.microsoft.com/office/drawing/2014/chart" uri="{C3380CC4-5D6E-409C-BE32-E72D297353CC}">
              <c16:uniqueId val="{00000001-C461-4ED1-9F70-2FC08F0CCBD0}"/>
            </c:ext>
          </c:extLst>
        </c:ser>
        <c:ser>
          <c:idx val="2"/>
          <c:order val="2"/>
          <c:tx>
            <c:strRef>
              <c:f>'Pivot Tables'!$D$39</c:f>
              <c:strCache>
                <c:ptCount val="1"/>
                <c:pt idx="0">
                  <c:v>Average of Total_Energy_Usage</c:v>
                </c:pt>
              </c:strCache>
            </c:strRef>
          </c:tx>
          <c:spPr>
            <a:ln w="28575" cap="rnd">
              <a:solidFill>
                <a:schemeClr val="accent3"/>
              </a:solidFill>
              <a:round/>
            </a:ln>
            <a:effectLst/>
          </c:spPr>
          <c:marker>
            <c:symbol val="none"/>
          </c:marker>
          <c:cat>
            <c:strRef>
              <c:f>'Pivot Tables'!$A$40:$A$44</c:f>
              <c:strCache>
                <c:ptCount val="4"/>
                <c:pt idx="0">
                  <c:v>Jan</c:v>
                </c:pt>
                <c:pt idx="1">
                  <c:v>Apr</c:v>
                </c:pt>
                <c:pt idx="2">
                  <c:v>May</c:v>
                </c:pt>
                <c:pt idx="3">
                  <c:v>Jun</c:v>
                </c:pt>
              </c:strCache>
            </c:strRef>
          </c:cat>
          <c:val>
            <c:numRef>
              <c:f>'Pivot Tables'!$D$40:$D$44</c:f>
              <c:numCache>
                <c:formatCode>0.0</c:formatCode>
                <c:ptCount val="4"/>
                <c:pt idx="0">
                  <c:v>534</c:v>
                </c:pt>
                <c:pt idx="1">
                  <c:v>370.5</c:v>
                </c:pt>
                <c:pt idx="2">
                  <c:v>449</c:v>
                </c:pt>
                <c:pt idx="3">
                  <c:v>489</c:v>
                </c:pt>
              </c:numCache>
            </c:numRef>
          </c:val>
          <c:smooth val="0"/>
          <c:extLst>
            <c:ext xmlns:c16="http://schemas.microsoft.com/office/drawing/2014/chart" uri="{C3380CC4-5D6E-409C-BE32-E72D297353CC}">
              <c16:uniqueId val="{00000002-C461-4ED1-9F70-2FC08F0CCBD0}"/>
            </c:ext>
          </c:extLst>
        </c:ser>
        <c:dLbls>
          <c:showLegendKey val="0"/>
          <c:showVal val="0"/>
          <c:showCatName val="0"/>
          <c:showSerName val="0"/>
          <c:showPercent val="0"/>
          <c:showBubbleSize val="0"/>
        </c:dLbls>
        <c:smooth val="0"/>
        <c:axId val="1482652943"/>
        <c:axId val="1356980591"/>
      </c:lineChart>
      <c:catAx>
        <c:axId val="148265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980591"/>
        <c:crosses val="autoZero"/>
        <c:auto val="1"/>
        <c:lblAlgn val="ctr"/>
        <c:lblOffset val="100"/>
        <c:noMultiLvlLbl val="0"/>
      </c:catAx>
      <c:valAx>
        <c:axId val="1356980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52943"/>
        <c:crosses val="autoZero"/>
        <c:crossBetween val="between"/>
      </c:valAx>
      <c:spPr>
        <a:noFill/>
        <a:ln>
          <a:noFill/>
        </a:ln>
        <a:effectLst/>
      </c:spPr>
    </c:plotArea>
    <c:legend>
      <c:legendPos val="r"/>
      <c:layout>
        <c:manualLayout>
          <c:xMode val="edge"/>
          <c:yMode val="edge"/>
          <c:x val="0.73891421481788178"/>
          <c:y val="0.33210270937372571"/>
          <c:w val="0.24753938101466119"/>
          <c:h val="0.33579431084517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[Household_Energy_cleanedData.xlsx]Pivot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High-Energy Households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Tables'!$G$45</c:f>
              <c:strCache>
                <c:ptCount val="1"/>
                <c:pt idx="0">
                  <c:v>Total</c:v>
                </c:pt>
              </c:strCache>
            </c:strRef>
          </c:tx>
          <c:spPr>
            <a:solidFill>
              <a:schemeClr val="accent1"/>
            </a:solidFill>
            <a:ln>
              <a:noFill/>
            </a:ln>
            <a:effectLst/>
          </c:spPr>
          <c:invertIfNegative val="0"/>
          <c:cat>
            <c:strRef>
              <c:f>'Pivot Tables'!$F$46:$F$48</c:f>
              <c:strCache>
                <c:ptCount val="2"/>
                <c:pt idx="0">
                  <c:v>H004</c:v>
                </c:pt>
                <c:pt idx="1">
                  <c:v>H006</c:v>
                </c:pt>
              </c:strCache>
            </c:strRef>
          </c:cat>
          <c:val>
            <c:numRef>
              <c:f>'Pivot Tables'!$G$46:$G$48</c:f>
              <c:numCache>
                <c:formatCode>General</c:formatCode>
                <c:ptCount val="2"/>
                <c:pt idx="0">
                  <c:v>489</c:v>
                </c:pt>
                <c:pt idx="1">
                  <c:v>439</c:v>
                </c:pt>
              </c:numCache>
            </c:numRef>
          </c:val>
          <c:extLst>
            <c:ext xmlns:c16="http://schemas.microsoft.com/office/drawing/2014/chart" uri="{C3380CC4-5D6E-409C-BE32-E72D297353CC}">
              <c16:uniqueId val="{00000000-CF4D-4838-9191-7AF870C72AA3}"/>
            </c:ext>
          </c:extLst>
        </c:ser>
        <c:dLbls>
          <c:showLegendKey val="0"/>
          <c:showVal val="0"/>
          <c:showCatName val="0"/>
          <c:showSerName val="0"/>
          <c:showPercent val="0"/>
          <c:showBubbleSize val="0"/>
        </c:dLbls>
        <c:gapWidth val="182"/>
        <c:axId val="1478374575"/>
        <c:axId val="1356923471"/>
      </c:barChart>
      <c:catAx>
        <c:axId val="147837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923471"/>
        <c:crosses val="autoZero"/>
        <c:auto val="1"/>
        <c:lblAlgn val="ctr"/>
        <c:lblOffset val="100"/>
        <c:noMultiLvlLbl val="0"/>
      </c:catAx>
      <c:valAx>
        <c:axId val="1356923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37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[Household_Energy_cleanedData.xlsx]Pivot Tables!PivotTable1</c:name>
    <c:fmtId val="8"/>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IN"/>
              <a:t>Average Energy Usage by Family Size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010264624903197E-2"/>
          <c:y val="0.2627305985804953"/>
          <c:w val="0.6300150896358937"/>
          <c:h val="0.5387169892036594"/>
        </c:manualLayout>
      </c:layout>
      <c:barChart>
        <c:barDir val="col"/>
        <c:grouping val="clustered"/>
        <c:varyColors val="0"/>
        <c:ser>
          <c:idx val="0"/>
          <c:order val="0"/>
          <c:tx>
            <c:strRef>
              <c:f>'Pivot Tables'!$B$3</c:f>
              <c:strCache>
                <c:ptCount val="1"/>
                <c:pt idx="0">
                  <c:v>Average of Electricity_Usage (kWh)</c:v>
                </c:pt>
              </c:strCache>
            </c:strRef>
          </c:tx>
          <c:spPr>
            <a:solidFill>
              <a:schemeClr val="accent1"/>
            </a:solidFill>
            <a:ln>
              <a:noFill/>
            </a:ln>
            <a:effectLst/>
          </c:spPr>
          <c:invertIfNegative val="0"/>
          <c:cat>
            <c:strRef>
              <c:f>'Pivot Tables'!$A$4:$A$7</c:f>
              <c:strCache>
                <c:ptCount val="3"/>
                <c:pt idx="0">
                  <c:v>5</c:v>
                </c:pt>
                <c:pt idx="1">
                  <c:v>6</c:v>
                </c:pt>
                <c:pt idx="2">
                  <c:v>7</c:v>
                </c:pt>
              </c:strCache>
            </c:strRef>
          </c:cat>
          <c:val>
            <c:numRef>
              <c:f>'Pivot Tables'!$B$4:$B$7</c:f>
              <c:numCache>
                <c:formatCode>0.0</c:formatCode>
                <c:ptCount val="3"/>
                <c:pt idx="0">
                  <c:v>357</c:v>
                </c:pt>
                <c:pt idx="1">
                  <c:v>211.5</c:v>
                </c:pt>
                <c:pt idx="2">
                  <c:v>406.33333333333331</c:v>
                </c:pt>
              </c:numCache>
            </c:numRef>
          </c:val>
          <c:extLst>
            <c:ext xmlns:c16="http://schemas.microsoft.com/office/drawing/2014/chart" uri="{C3380CC4-5D6E-409C-BE32-E72D297353CC}">
              <c16:uniqueId val="{00000000-B188-4663-9041-2783B9837130}"/>
            </c:ext>
          </c:extLst>
        </c:ser>
        <c:ser>
          <c:idx val="1"/>
          <c:order val="1"/>
          <c:tx>
            <c:strRef>
              <c:f>'Pivot Tables'!$C$3</c:f>
              <c:strCache>
                <c:ptCount val="1"/>
                <c:pt idx="0">
                  <c:v>Average of Gas_Usage</c:v>
                </c:pt>
              </c:strCache>
            </c:strRef>
          </c:tx>
          <c:spPr>
            <a:solidFill>
              <a:schemeClr val="accent2"/>
            </a:solidFill>
            <a:ln>
              <a:noFill/>
            </a:ln>
            <a:effectLst/>
          </c:spPr>
          <c:invertIfNegative val="0"/>
          <c:cat>
            <c:strRef>
              <c:f>'Pivot Tables'!$A$4:$A$7</c:f>
              <c:strCache>
                <c:ptCount val="3"/>
                <c:pt idx="0">
                  <c:v>5</c:v>
                </c:pt>
                <c:pt idx="1">
                  <c:v>6</c:v>
                </c:pt>
                <c:pt idx="2">
                  <c:v>7</c:v>
                </c:pt>
              </c:strCache>
            </c:strRef>
          </c:cat>
          <c:val>
            <c:numRef>
              <c:f>'Pivot Tables'!$C$4:$C$7</c:f>
              <c:numCache>
                <c:formatCode>0.0</c:formatCode>
                <c:ptCount val="3"/>
                <c:pt idx="0">
                  <c:v>82</c:v>
                </c:pt>
                <c:pt idx="1">
                  <c:v>159</c:v>
                </c:pt>
                <c:pt idx="2">
                  <c:v>116</c:v>
                </c:pt>
              </c:numCache>
            </c:numRef>
          </c:val>
          <c:extLst>
            <c:ext xmlns:c16="http://schemas.microsoft.com/office/drawing/2014/chart" uri="{C3380CC4-5D6E-409C-BE32-E72D297353CC}">
              <c16:uniqueId val="{00000001-B188-4663-9041-2783B9837130}"/>
            </c:ext>
          </c:extLst>
        </c:ser>
        <c:ser>
          <c:idx val="2"/>
          <c:order val="2"/>
          <c:tx>
            <c:strRef>
              <c:f>'Pivot Tables'!$D$3</c:f>
              <c:strCache>
                <c:ptCount val="1"/>
                <c:pt idx="0">
                  <c:v>Average of Total_Energy_Usage</c:v>
                </c:pt>
              </c:strCache>
            </c:strRef>
          </c:tx>
          <c:spPr>
            <a:solidFill>
              <a:schemeClr val="accent3"/>
            </a:solidFill>
            <a:ln>
              <a:noFill/>
            </a:ln>
            <a:effectLst/>
          </c:spPr>
          <c:invertIfNegative val="0"/>
          <c:cat>
            <c:strRef>
              <c:f>'Pivot Tables'!$A$4:$A$7</c:f>
              <c:strCache>
                <c:ptCount val="3"/>
                <c:pt idx="0">
                  <c:v>5</c:v>
                </c:pt>
                <c:pt idx="1">
                  <c:v>6</c:v>
                </c:pt>
                <c:pt idx="2">
                  <c:v>7</c:v>
                </c:pt>
              </c:strCache>
            </c:strRef>
          </c:cat>
          <c:val>
            <c:numRef>
              <c:f>'Pivot Tables'!$D$4:$D$7</c:f>
              <c:numCache>
                <c:formatCode>0.0</c:formatCode>
                <c:ptCount val="3"/>
                <c:pt idx="0">
                  <c:v>439</c:v>
                </c:pt>
                <c:pt idx="1">
                  <c:v>370.5</c:v>
                </c:pt>
                <c:pt idx="2">
                  <c:v>522.33333333333337</c:v>
                </c:pt>
              </c:numCache>
            </c:numRef>
          </c:val>
          <c:extLst>
            <c:ext xmlns:c16="http://schemas.microsoft.com/office/drawing/2014/chart" uri="{C3380CC4-5D6E-409C-BE32-E72D297353CC}">
              <c16:uniqueId val="{00000002-B188-4663-9041-2783B9837130}"/>
            </c:ext>
          </c:extLst>
        </c:ser>
        <c:dLbls>
          <c:showLegendKey val="0"/>
          <c:showVal val="0"/>
          <c:showCatName val="0"/>
          <c:showSerName val="0"/>
          <c:showPercent val="0"/>
          <c:showBubbleSize val="0"/>
        </c:dLbls>
        <c:gapWidth val="219"/>
        <c:overlap val="-27"/>
        <c:axId val="1478481135"/>
        <c:axId val="1357087631"/>
      </c:barChart>
      <c:catAx>
        <c:axId val="1478481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57087631"/>
        <c:crosses val="autoZero"/>
        <c:auto val="1"/>
        <c:lblAlgn val="ctr"/>
        <c:lblOffset val="100"/>
        <c:noMultiLvlLbl val="0"/>
      </c:catAx>
      <c:valAx>
        <c:axId val="1357087631"/>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78481135"/>
        <c:crosses val="autoZero"/>
        <c:crossBetween val="between"/>
      </c:valAx>
      <c:spPr>
        <a:noFill/>
        <a:ln>
          <a:noFill/>
        </a:ln>
        <a:effectLst/>
      </c:spPr>
    </c:plotArea>
    <c:legend>
      <c:legendPos val="r"/>
      <c:layout>
        <c:manualLayout>
          <c:xMode val="edge"/>
          <c:yMode val="edge"/>
          <c:x val="0.77366604702306441"/>
          <c:y val="0.33439954426848872"/>
          <c:w val="0.20987253200201772"/>
          <c:h val="0.4517333112160952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[Household_Energy_cleanedData.xlsx]Pivot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Energy Usage by Income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444805286622902E-2"/>
          <c:y val="0.25824035160359071"/>
          <c:w val="0.58771084659581796"/>
          <c:h val="0.54660063372742851"/>
        </c:manualLayout>
      </c:layout>
      <c:barChart>
        <c:barDir val="col"/>
        <c:grouping val="clustered"/>
        <c:varyColors val="0"/>
        <c:ser>
          <c:idx val="0"/>
          <c:order val="0"/>
          <c:tx>
            <c:strRef>
              <c:f>'Pivot Tables'!$L$3</c:f>
              <c:strCache>
                <c:ptCount val="1"/>
                <c:pt idx="0">
                  <c:v>Average of Electricity_Usage (kWh)</c:v>
                </c:pt>
              </c:strCache>
            </c:strRef>
          </c:tx>
          <c:spPr>
            <a:solidFill>
              <a:schemeClr val="accent1"/>
            </a:solidFill>
            <a:ln>
              <a:noFill/>
            </a:ln>
            <a:effectLst/>
          </c:spPr>
          <c:invertIfNegative val="0"/>
          <c:cat>
            <c:strRef>
              <c:f>'Pivot Tables'!$K$4:$K$5</c:f>
              <c:strCache>
                <c:ptCount val="1"/>
                <c:pt idx="0">
                  <c:v>Middle</c:v>
                </c:pt>
              </c:strCache>
            </c:strRef>
          </c:cat>
          <c:val>
            <c:numRef>
              <c:f>'Pivot Tables'!$L$4:$L$5</c:f>
              <c:numCache>
                <c:formatCode>0.0</c:formatCode>
                <c:ptCount val="1"/>
                <c:pt idx="0">
                  <c:v>333.16666666666669</c:v>
                </c:pt>
              </c:numCache>
            </c:numRef>
          </c:val>
          <c:extLst>
            <c:ext xmlns:c16="http://schemas.microsoft.com/office/drawing/2014/chart" uri="{C3380CC4-5D6E-409C-BE32-E72D297353CC}">
              <c16:uniqueId val="{00000000-EEE8-4785-9FA2-49810ED37CB0}"/>
            </c:ext>
          </c:extLst>
        </c:ser>
        <c:ser>
          <c:idx val="1"/>
          <c:order val="1"/>
          <c:tx>
            <c:strRef>
              <c:f>'Pivot Tables'!$M$3</c:f>
              <c:strCache>
                <c:ptCount val="1"/>
                <c:pt idx="0">
                  <c:v>Average of Gas_Usage</c:v>
                </c:pt>
              </c:strCache>
            </c:strRef>
          </c:tx>
          <c:spPr>
            <a:solidFill>
              <a:schemeClr val="accent2"/>
            </a:solidFill>
            <a:ln>
              <a:noFill/>
            </a:ln>
            <a:effectLst/>
          </c:spPr>
          <c:invertIfNegative val="0"/>
          <c:cat>
            <c:strRef>
              <c:f>'Pivot Tables'!$K$4:$K$5</c:f>
              <c:strCache>
                <c:ptCount val="1"/>
                <c:pt idx="0">
                  <c:v>Middle</c:v>
                </c:pt>
              </c:strCache>
            </c:strRef>
          </c:cat>
          <c:val>
            <c:numRef>
              <c:f>'Pivot Tables'!$M$4:$M$5</c:f>
              <c:numCache>
                <c:formatCode>0.0</c:formatCode>
                <c:ptCount val="1"/>
                <c:pt idx="0">
                  <c:v>124.66666666666667</c:v>
                </c:pt>
              </c:numCache>
            </c:numRef>
          </c:val>
          <c:extLst>
            <c:ext xmlns:c16="http://schemas.microsoft.com/office/drawing/2014/chart" uri="{C3380CC4-5D6E-409C-BE32-E72D297353CC}">
              <c16:uniqueId val="{00000001-EEE8-4785-9FA2-49810ED37CB0}"/>
            </c:ext>
          </c:extLst>
        </c:ser>
        <c:ser>
          <c:idx val="2"/>
          <c:order val="2"/>
          <c:tx>
            <c:strRef>
              <c:f>'Pivot Tables'!$N$3</c:f>
              <c:strCache>
                <c:ptCount val="1"/>
                <c:pt idx="0">
                  <c:v>Average of Total_Energy_Usage</c:v>
                </c:pt>
              </c:strCache>
            </c:strRef>
          </c:tx>
          <c:spPr>
            <a:solidFill>
              <a:schemeClr val="accent3"/>
            </a:solidFill>
            <a:ln>
              <a:noFill/>
            </a:ln>
            <a:effectLst/>
          </c:spPr>
          <c:invertIfNegative val="0"/>
          <c:cat>
            <c:strRef>
              <c:f>'Pivot Tables'!$K$4:$K$5</c:f>
              <c:strCache>
                <c:ptCount val="1"/>
                <c:pt idx="0">
                  <c:v>Middle</c:v>
                </c:pt>
              </c:strCache>
            </c:strRef>
          </c:cat>
          <c:val>
            <c:numRef>
              <c:f>'Pivot Tables'!$N$4:$N$5</c:f>
              <c:numCache>
                <c:formatCode>0.0</c:formatCode>
                <c:ptCount val="1"/>
                <c:pt idx="0">
                  <c:v>457.83333333333331</c:v>
                </c:pt>
              </c:numCache>
            </c:numRef>
          </c:val>
          <c:extLst>
            <c:ext xmlns:c16="http://schemas.microsoft.com/office/drawing/2014/chart" uri="{C3380CC4-5D6E-409C-BE32-E72D297353CC}">
              <c16:uniqueId val="{00000002-EEE8-4785-9FA2-49810ED37CB0}"/>
            </c:ext>
          </c:extLst>
        </c:ser>
        <c:dLbls>
          <c:showLegendKey val="0"/>
          <c:showVal val="0"/>
          <c:showCatName val="0"/>
          <c:showSerName val="0"/>
          <c:showPercent val="0"/>
          <c:showBubbleSize val="0"/>
        </c:dLbls>
        <c:gapWidth val="219"/>
        <c:overlap val="-27"/>
        <c:axId val="1483784911"/>
        <c:axId val="1356892271"/>
      </c:barChart>
      <c:catAx>
        <c:axId val="148378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892271"/>
        <c:crosses val="autoZero"/>
        <c:auto val="1"/>
        <c:lblAlgn val="ctr"/>
        <c:lblOffset val="100"/>
        <c:noMultiLvlLbl val="0"/>
      </c:catAx>
      <c:valAx>
        <c:axId val="13568922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784911"/>
        <c:crosses val="autoZero"/>
        <c:crossBetween val="between"/>
      </c:valAx>
      <c:spPr>
        <a:noFill/>
        <a:ln>
          <a:noFill/>
        </a:ln>
        <a:effectLst/>
      </c:spPr>
    </c:plotArea>
    <c:legend>
      <c:legendPos val="r"/>
      <c:layout>
        <c:manualLayout>
          <c:xMode val="edge"/>
          <c:yMode val="edge"/>
          <c:x val="0.75019088901998465"/>
          <c:y val="0.33722994894854308"/>
          <c:w val="0.23310426650935176"/>
          <c:h val="0.44401287763883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[Household_Energy_cleanedData.xlsx]Pivot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Appliances vs Electricity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53956090376096E-2"/>
          <c:y val="0.2585499511891623"/>
          <c:w val="0.70997720308717871"/>
          <c:h val="0.5460570616054703"/>
        </c:manualLayout>
      </c:layout>
      <c:barChart>
        <c:barDir val="col"/>
        <c:grouping val="stacked"/>
        <c:varyColors val="0"/>
        <c:ser>
          <c:idx val="0"/>
          <c:order val="0"/>
          <c:tx>
            <c:strRef>
              <c:f>'Pivot Tables'!$G$3</c:f>
              <c:strCache>
                <c:ptCount val="1"/>
                <c:pt idx="0">
                  <c:v>Average of Electricity_Usage (kWh)</c:v>
                </c:pt>
              </c:strCache>
            </c:strRef>
          </c:tx>
          <c:spPr>
            <a:solidFill>
              <a:schemeClr val="accent1"/>
            </a:solidFill>
            <a:ln>
              <a:noFill/>
            </a:ln>
            <a:effectLst/>
          </c:spPr>
          <c:invertIfNegative val="0"/>
          <c:cat>
            <c:strRef>
              <c:f>'Pivot Tables'!$F$4:$F$7</c:f>
              <c:strCache>
                <c:ptCount val="3"/>
                <c:pt idx="0">
                  <c:v>6</c:v>
                </c:pt>
                <c:pt idx="1">
                  <c:v>9</c:v>
                </c:pt>
                <c:pt idx="2">
                  <c:v>10</c:v>
                </c:pt>
              </c:strCache>
            </c:strRef>
          </c:cat>
          <c:val>
            <c:numRef>
              <c:f>'Pivot Tables'!$G$4:$G$7</c:f>
              <c:numCache>
                <c:formatCode>0.0</c:formatCode>
                <c:ptCount val="3"/>
                <c:pt idx="0">
                  <c:v>495</c:v>
                </c:pt>
                <c:pt idx="1">
                  <c:v>273.5</c:v>
                </c:pt>
                <c:pt idx="2">
                  <c:v>319</c:v>
                </c:pt>
              </c:numCache>
            </c:numRef>
          </c:val>
          <c:extLst>
            <c:ext xmlns:c16="http://schemas.microsoft.com/office/drawing/2014/chart" uri="{C3380CC4-5D6E-409C-BE32-E72D297353CC}">
              <c16:uniqueId val="{00000000-160B-4888-8A33-3A246B3C7B11}"/>
            </c:ext>
          </c:extLst>
        </c:ser>
        <c:ser>
          <c:idx val="1"/>
          <c:order val="1"/>
          <c:tx>
            <c:strRef>
              <c:f>'Pivot Tables'!$H$3</c:f>
              <c:strCache>
                <c:ptCount val="1"/>
                <c:pt idx="0">
                  <c:v>Average of Total_Energy_Usage</c:v>
                </c:pt>
              </c:strCache>
            </c:strRef>
          </c:tx>
          <c:spPr>
            <a:solidFill>
              <a:schemeClr val="accent2"/>
            </a:solidFill>
            <a:ln>
              <a:noFill/>
            </a:ln>
            <a:effectLst/>
          </c:spPr>
          <c:invertIfNegative val="0"/>
          <c:cat>
            <c:strRef>
              <c:f>'Pivot Tables'!$F$4:$F$7</c:f>
              <c:strCache>
                <c:ptCount val="3"/>
                <c:pt idx="0">
                  <c:v>6</c:v>
                </c:pt>
                <c:pt idx="1">
                  <c:v>9</c:v>
                </c:pt>
                <c:pt idx="2">
                  <c:v>10</c:v>
                </c:pt>
              </c:strCache>
            </c:strRef>
          </c:cat>
          <c:val>
            <c:numRef>
              <c:f>'Pivot Tables'!$H$4:$H$7</c:f>
              <c:numCache>
                <c:formatCode>0.0</c:formatCode>
                <c:ptCount val="3"/>
                <c:pt idx="0">
                  <c:v>629</c:v>
                </c:pt>
                <c:pt idx="1">
                  <c:v>398.5</c:v>
                </c:pt>
                <c:pt idx="2">
                  <c:v>440.33333333333331</c:v>
                </c:pt>
              </c:numCache>
            </c:numRef>
          </c:val>
          <c:extLst>
            <c:ext xmlns:c16="http://schemas.microsoft.com/office/drawing/2014/chart" uri="{C3380CC4-5D6E-409C-BE32-E72D297353CC}">
              <c16:uniqueId val="{00000001-160B-4888-8A33-3A246B3C7B11}"/>
            </c:ext>
          </c:extLst>
        </c:ser>
        <c:dLbls>
          <c:showLegendKey val="0"/>
          <c:showVal val="0"/>
          <c:showCatName val="0"/>
          <c:showSerName val="0"/>
          <c:showPercent val="0"/>
          <c:showBubbleSize val="0"/>
        </c:dLbls>
        <c:gapWidth val="150"/>
        <c:overlap val="100"/>
        <c:axId val="1478041103"/>
        <c:axId val="1356900911"/>
      </c:barChart>
      <c:catAx>
        <c:axId val="147804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900911"/>
        <c:crosses val="autoZero"/>
        <c:auto val="1"/>
        <c:lblAlgn val="ctr"/>
        <c:lblOffset val="100"/>
        <c:noMultiLvlLbl val="0"/>
      </c:catAx>
      <c:valAx>
        <c:axId val="13569009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41103"/>
        <c:crosses val="autoZero"/>
        <c:crossBetween val="between"/>
      </c:valAx>
      <c:spPr>
        <a:noFill/>
        <a:ln>
          <a:noFill/>
        </a:ln>
        <a:effectLst/>
      </c:spPr>
    </c:plotArea>
    <c:legend>
      <c:legendPos val="r"/>
      <c:layout>
        <c:manualLayout>
          <c:xMode val="edge"/>
          <c:yMode val="edge"/>
          <c:x val="0.8316292209551579"/>
          <c:y val="0.29043540269567564"/>
          <c:w val="0.15443028665274688"/>
          <c:h val="0.378620674101474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[Household_Energy_cleanedData.xlsx]Pivot 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High-Energy Households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Tables'!$G$45</c:f>
              <c:strCache>
                <c:ptCount val="1"/>
                <c:pt idx="0">
                  <c:v>Total</c:v>
                </c:pt>
              </c:strCache>
            </c:strRef>
          </c:tx>
          <c:spPr>
            <a:solidFill>
              <a:schemeClr val="accent1"/>
            </a:solidFill>
            <a:ln>
              <a:noFill/>
            </a:ln>
            <a:effectLst/>
          </c:spPr>
          <c:invertIfNegative val="0"/>
          <c:cat>
            <c:strRef>
              <c:f>'Pivot Tables'!$F$46:$F$48</c:f>
              <c:strCache>
                <c:ptCount val="2"/>
                <c:pt idx="0">
                  <c:v>H004</c:v>
                </c:pt>
                <c:pt idx="1">
                  <c:v>H006</c:v>
                </c:pt>
              </c:strCache>
            </c:strRef>
          </c:cat>
          <c:val>
            <c:numRef>
              <c:f>'Pivot Tables'!$G$46:$G$48</c:f>
              <c:numCache>
                <c:formatCode>General</c:formatCode>
                <c:ptCount val="2"/>
                <c:pt idx="0">
                  <c:v>489</c:v>
                </c:pt>
                <c:pt idx="1">
                  <c:v>439</c:v>
                </c:pt>
              </c:numCache>
            </c:numRef>
          </c:val>
          <c:extLst>
            <c:ext xmlns:c16="http://schemas.microsoft.com/office/drawing/2014/chart" uri="{C3380CC4-5D6E-409C-BE32-E72D297353CC}">
              <c16:uniqueId val="{00000000-C836-409C-9683-DEFBFDACB244}"/>
            </c:ext>
          </c:extLst>
        </c:ser>
        <c:dLbls>
          <c:showLegendKey val="0"/>
          <c:showVal val="0"/>
          <c:showCatName val="0"/>
          <c:showSerName val="0"/>
          <c:showPercent val="0"/>
          <c:showBubbleSize val="0"/>
        </c:dLbls>
        <c:gapWidth val="182"/>
        <c:axId val="1478374575"/>
        <c:axId val="1356923471"/>
      </c:barChart>
      <c:catAx>
        <c:axId val="147837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923471"/>
        <c:crosses val="autoZero"/>
        <c:auto val="1"/>
        <c:lblAlgn val="ctr"/>
        <c:lblOffset val="100"/>
        <c:noMultiLvlLbl val="0"/>
      </c:catAx>
      <c:valAx>
        <c:axId val="1356923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37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[Household_Energy_cleanedData.xlsx]Pivot 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Energy Consumption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31519709218077E-2"/>
          <c:y val="0.17781988921950698"/>
          <c:w val="0.62070121663420208"/>
          <c:h val="0.67458689865456112"/>
        </c:manualLayout>
      </c:layout>
      <c:lineChart>
        <c:grouping val="standard"/>
        <c:varyColors val="0"/>
        <c:ser>
          <c:idx val="0"/>
          <c:order val="0"/>
          <c:tx>
            <c:strRef>
              <c:f>'Pivot Tables'!$B$39</c:f>
              <c:strCache>
                <c:ptCount val="1"/>
                <c:pt idx="0">
                  <c:v>Average of Electricity_Usage (kWh)</c:v>
                </c:pt>
              </c:strCache>
            </c:strRef>
          </c:tx>
          <c:spPr>
            <a:ln w="28575" cap="rnd">
              <a:solidFill>
                <a:schemeClr val="accent1"/>
              </a:solidFill>
              <a:round/>
            </a:ln>
            <a:effectLst/>
          </c:spPr>
          <c:marker>
            <c:symbol val="none"/>
          </c:marker>
          <c:cat>
            <c:strRef>
              <c:f>'Pivot Tables'!$A$40:$A$44</c:f>
              <c:strCache>
                <c:ptCount val="4"/>
                <c:pt idx="0">
                  <c:v>Jan</c:v>
                </c:pt>
                <c:pt idx="1">
                  <c:v>Apr</c:v>
                </c:pt>
                <c:pt idx="2">
                  <c:v>May</c:v>
                </c:pt>
                <c:pt idx="3">
                  <c:v>Jun</c:v>
                </c:pt>
              </c:strCache>
            </c:strRef>
          </c:cat>
          <c:val>
            <c:numRef>
              <c:f>'Pivot Tables'!$B$40:$B$44</c:f>
              <c:numCache>
                <c:formatCode>0.0</c:formatCode>
                <c:ptCount val="4"/>
                <c:pt idx="0">
                  <c:v>426</c:v>
                </c:pt>
                <c:pt idx="1">
                  <c:v>211.5</c:v>
                </c:pt>
                <c:pt idx="2">
                  <c:v>289</c:v>
                </c:pt>
                <c:pt idx="3">
                  <c:v>435</c:v>
                </c:pt>
              </c:numCache>
            </c:numRef>
          </c:val>
          <c:smooth val="0"/>
          <c:extLst>
            <c:ext xmlns:c16="http://schemas.microsoft.com/office/drawing/2014/chart" uri="{C3380CC4-5D6E-409C-BE32-E72D297353CC}">
              <c16:uniqueId val="{00000000-D548-43E3-B510-4D1EE663C3C5}"/>
            </c:ext>
          </c:extLst>
        </c:ser>
        <c:ser>
          <c:idx val="1"/>
          <c:order val="1"/>
          <c:tx>
            <c:strRef>
              <c:f>'Pivot Tables'!$C$39</c:f>
              <c:strCache>
                <c:ptCount val="1"/>
                <c:pt idx="0">
                  <c:v>Average of Gas_Usage</c:v>
                </c:pt>
              </c:strCache>
            </c:strRef>
          </c:tx>
          <c:spPr>
            <a:ln w="28575" cap="rnd">
              <a:solidFill>
                <a:schemeClr val="accent2"/>
              </a:solidFill>
              <a:round/>
            </a:ln>
            <a:effectLst/>
          </c:spPr>
          <c:marker>
            <c:symbol val="none"/>
          </c:marker>
          <c:cat>
            <c:strRef>
              <c:f>'Pivot Tables'!$A$40:$A$44</c:f>
              <c:strCache>
                <c:ptCount val="4"/>
                <c:pt idx="0">
                  <c:v>Jan</c:v>
                </c:pt>
                <c:pt idx="1">
                  <c:v>Apr</c:v>
                </c:pt>
                <c:pt idx="2">
                  <c:v>May</c:v>
                </c:pt>
                <c:pt idx="3">
                  <c:v>Jun</c:v>
                </c:pt>
              </c:strCache>
            </c:strRef>
          </c:cat>
          <c:val>
            <c:numRef>
              <c:f>'Pivot Tables'!$C$40:$C$44</c:f>
              <c:numCache>
                <c:formatCode>0.0</c:formatCode>
                <c:ptCount val="4"/>
                <c:pt idx="0">
                  <c:v>108</c:v>
                </c:pt>
                <c:pt idx="1">
                  <c:v>159</c:v>
                </c:pt>
                <c:pt idx="2">
                  <c:v>160</c:v>
                </c:pt>
                <c:pt idx="3">
                  <c:v>54</c:v>
                </c:pt>
              </c:numCache>
            </c:numRef>
          </c:val>
          <c:smooth val="0"/>
          <c:extLst>
            <c:ext xmlns:c16="http://schemas.microsoft.com/office/drawing/2014/chart" uri="{C3380CC4-5D6E-409C-BE32-E72D297353CC}">
              <c16:uniqueId val="{00000001-D548-43E3-B510-4D1EE663C3C5}"/>
            </c:ext>
          </c:extLst>
        </c:ser>
        <c:ser>
          <c:idx val="2"/>
          <c:order val="2"/>
          <c:tx>
            <c:strRef>
              <c:f>'Pivot Tables'!$D$39</c:f>
              <c:strCache>
                <c:ptCount val="1"/>
                <c:pt idx="0">
                  <c:v>Average of Total_Energy_Usage</c:v>
                </c:pt>
              </c:strCache>
            </c:strRef>
          </c:tx>
          <c:spPr>
            <a:ln w="28575" cap="rnd">
              <a:solidFill>
                <a:schemeClr val="accent3"/>
              </a:solidFill>
              <a:round/>
            </a:ln>
            <a:effectLst/>
          </c:spPr>
          <c:marker>
            <c:symbol val="none"/>
          </c:marker>
          <c:cat>
            <c:strRef>
              <c:f>'Pivot Tables'!$A$40:$A$44</c:f>
              <c:strCache>
                <c:ptCount val="4"/>
                <c:pt idx="0">
                  <c:v>Jan</c:v>
                </c:pt>
                <c:pt idx="1">
                  <c:v>Apr</c:v>
                </c:pt>
                <c:pt idx="2">
                  <c:v>May</c:v>
                </c:pt>
                <c:pt idx="3">
                  <c:v>Jun</c:v>
                </c:pt>
              </c:strCache>
            </c:strRef>
          </c:cat>
          <c:val>
            <c:numRef>
              <c:f>'Pivot Tables'!$D$40:$D$44</c:f>
              <c:numCache>
                <c:formatCode>0.0</c:formatCode>
                <c:ptCount val="4"/>
                <c:pt idx="0">
                  <c:v>534</c:v>
                </c:pt>
                <c:pt idx="1">
                  <c:v>370.5</c:v>
                </c:pt>
                <c:pt idx="2">
                  <c:v>449</c:v>
                </c:pt>
                <c:pt idx="3">
                  <c:v>489</c:v>
                </c:pt>
              </c:numCache>
            </c:numRef>
          </c:val>
          <c:smooth val="0"/>
          <c:extLst>
            <c:ext xmlns:c16="http://schemas.microsoft.com/office/drawing/2014/chart" uri="{C3380CC4-5D6E-409C-BE32-E72D297353CC}">
              <c16:uniqueId val="{00000002-D548-43E3-B510-4D1EE663C3C5}"/>
            </c:ext>
          </c:extLst>
        </c:ser>
        <c:dLbls>
          <c:showLegendKey val="0"/>
          <c:showVal val="0"/>
          <c:showCatName val="0"/>
          <c:showSerName val="0"/>
          <c:showPercent val="0"/>
          <c:showBubbleSize val="0"/>
        </c:dLbls>
        <c:smooth val="0"/>
        <c:axId val="1482652943"/>
        <c:axId val="1356980591"/>
      </c:lineChart>
      <c:catAx>
        <c:axId val="148265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980591"/>
        <c:crosses val="autoZero"/>
        <c:auto val="1"/>
        <c:lblAlgn val="ctr"/>
        <c:lblOffset val="100"/>
        <c:noMultiLvlLbl val="0"/>
      </c:catAx>
      <c:valAx>
        <c:axId val="1356980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52943"/>
        <c:crosses val="autoZero"/>
        <c:crossBetween val="between"/>
      </c:valAx>
      <c:spPr>
        <a:noFill/>
        <a:ln>
          <a:noFill/>
        </a:ln>
        <a:effectLst/>
      </c:spPr>
    </c:plotArea>
    <c:legend>
      <c:legendPos val="r"/>
      <c:layout>
        <c:manualLayout>
          <c:xMode val="edge"/>
          <c:yMode val="edge"/>
          <c:x val="0.61000968719361948"/>
          <c:y val="0.31439436456716019"/>
          <c:w val="0.24753938101466119"/>
          <c:h val="0.33579431084517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853440</xdr:colOff>
      <xdr:row>13</xdr:row>
      <xdr:rowOff>15240</xdr:rowOff>
    </xdr:from>
    <xdr:to>
      <xdr:col>3</xdr:col>
      <xdr:colOff>1074420</xdr:colOff>
      <xdr:row>28</xdr:row>
      <xdr:rowOff>15240</xdr:rowOff>
    </xdr:to>
    <xdr:graphicFrame macro="">
      <xdr:nvGraphicFramePr>
        <xdr:cNvPr id="2" name="Chart 1">
          <a:extLst>
            <a:ext uri="{FF2B5EF4-FFF2-40B4-BE49-F238E27FC236}">
              <a16:creationId xmlns:a16="http://schemas.microsoft.com/office/drawing/2014/main" id="{3A95AB0C-46F2-CFC0-0F55-A75B64C0F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21167</xdr:colOff>
      <xdr:row>18</xdr:row>
      <xdr:rowOff>94192</xdr:rowOff>
    </xdr:from>
    <xdr:to>
      <xdr:col>8</xdr:col>
      <xdr:colOff>423334</xdr:colOff>
      <xdr:row>33</xdr:row>
      <xdr:rowOff>138642</xdr:rowOff>
    </xdr:to>
    <xdr:graphicFrame macro="">
      <xdr:nvGraphicFramePr>
        <xdr:cNvPr id="3" name="Chart 2">
          <a:extLst>
            <a:ext uri="{FF2B5EF4-FFF2-40B4-BE49-F238E27FC236}">
              <a16:creationId xmlns:a16="http://schemas.microsoft.com/office/drawing/2014/main" id="{407704D3-5CA1-E79C-2305-7E2C666BC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74084</xdr:colOff>
      <xdr:row>8</xdr:row>
      <xdr:rowOff>147109</xdr:rowOff>
    </xdr:from>
    <xdr:to>
      <xdr:col>13</xdr:col>
      <xdr:colOff>1153584</xdr:colOff>
      <xdr:row>24</xdr:row>
      <xdr:rowOff>11642</xdr:rowOff>
    </xdr:to>
    <xdr:graphicFrame macro="">
      <xdr:nvGraphicFramePr>
        <xdr:cNvPr id="4" name="Chart 3">
          <a:extLst>
            <a:ext uri="{FF2B5EF4-FFF2-40B4-BE49-F238E27FC236}">
              <a16:creationId xmlns:a16="http://schemas.microsoft.com/office/drawing/2014/main" id="{A9F584A9-19D4-FCCB-3BF4-59756EBC1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116415</xdr:colOff>
      <xdr:row>53</xdr:row>
      <xdr:rowOff>83609</xdr:rowOff>
    </xdr:from>
    <xdr:to>
      <xdr:col>3</xdr:col>
      <xdr:colOff>1333499</xdr:colOff>
      <xdr:row>73</xdr:row>
      <xdr:rowOff>116417</xdr:rowOff>
    </xdr:to>
    <xdr:graphicFrame macro="">
      <xdr:nvGraphicFramePr>
        <xdr:cNvPr id="5" name="Chart 4">
          <a:extLst>
            <a:ext uri="{FF2B5EF4-FFF2-40B4-BE49-F238E27FC236}">
              <a16:creationId xmlns:a16="http://schemas.microsoft.com/office/drawing/2014/main" id="{297328B2-C5EB-8F36-92A1-809D3E8D5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525158</xdr:colOff>
      <xdr:row>56</xdr:row>
      <xdr:rowOff>80531</xdr:rowOff>
    </xdr:from>
    <xdr:to>
      <xdr:col>7</xdr:col>
      <xdr:colOff>1320290</xdr:colOff>
      <xdr:row>71</xdr:row>
      <xdr:rowOff>90470</xdr:rowOff>
    </xdr:to>
    <xdr:graphicFrame macro="">
      <xdr:nvGraphicFramePr>
        <xdr:cNvPr id="6" name="Chart 5">
          <a:extLst>
            <a:ext uri="{FF2B5EF4-FFF2-40B4-BE49-F238E27FC236}">
              <a16:creationId xmlns:a16="http://schemas.microsoft.com/office/drawing/2014/main" id="{4BC8ED2D-A497-58D6-3392-766757F34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179293</xdr:rowOff>
    </xdr:from>
    <xdr:to>
      <xdr:col>22</xdr:col>
      <xdr:colOff>1267</xdr:colOff>
      <xdr:row>69</xdr:row>
      <xdr:rowOff>0</xdr:rowOff>
    </xdr:to>
    <xdr:pic>
      <xdr:nvPicPr>
        <xdr:cNvPr id="21" name="Picture 20">
          <a:extLst>
            <a:ext uri="{FF2B5EF4-FFF2-40B4-BE49-F238E27FC236}">
              <a16:creationId xmlns:a16="http://schemas.microsoft.com/office/drawing/2014/main" id="{FFDE19F8-1C9B-C067-E8B4-2C76650D95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591234"/>
          <a:ext cx="16304558" cy="11127442"/>
        </a:xfrm>
        <a:prstGeom prst="rect">
          <a:avLst/>
        </a:prstGeom>
        <a:effectLst>
          <a:softEdge rad="254000"/>
        </a:effectLst>
      </xdr:spPr>
    </xdr:pic>
    <xdr:clientData/>
  </xdr:twoCellAnchor>
  <xdr:twoCellAnchor>
    <xdr:from>
      <xdr:col>2</xdr:col>
      <xdr:colOff>0</xdr:colOff>
      <xdr:row>7</xdr:row>
      <xdr:rowOff>108857</xdr:rowOff>
    </xdr:from>
    <xdr:to>
      <xdr:col>11</xdr:col>
      <xdr:colOff>1</xdr:colOff>
      <xdr:row>24</xdr:row>
      <xdr:rowOff>0</xdr:rowOff>
    </xdr:to>
    <xdr:graphicFrame macro="">
      <xdr:nvGraphicFramePr>
        <xdr:cNvPr id="5" name="Chart 4">
          <a:extLst>
            <a:ext uri="{FF2B5EF4-FFF2-40B4-BE49-F238E27FC236}">
              <a16:creationId xmlns:a16="http://schemas.microsoft.com/office/drawing/2014/main" id="{D3B3611D-23C3-4598-9C1D-D26D724FD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84666</xdr:colOff>
      <xdr:row>25</xdr:row>
      <xdr:rowOff>133048</xdr:rowOff>
    </xdr:from>
    <xdr:to>
      <xdr:col>19</xdr:col>
      <xdr:colOff>604761</xdr:colOff>
      <xdr:row>44</xdr:row>
      <xdr:rowOff>134367</xdr:rowOff>
    </xdr:to>
    <xdr:graphicFrame macro="">
      <xdr:nvGraphicFramePr>
        <xdr:cNvPr id="6" name="Chart 5">
          <a:extLst>
            <a:ext uri="{FF2B5EF4-FFF2-40B4-BE49-F238E27FC236}">
              <a16:creationId xmlns:a16="http://schemas.microsoft.com/office/drawing/2014/main" id="{CBDFCE3A-8629-4EDA-96C0-AABC4318F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48</xdr:row>
      <xdr:rowOff>60476</xdr:rowOff>
    </xdr:from>
    <xdr:to>
      <xdr:col>11</xdr:col>
      <xdr:colOff>387047</xdr:colOff>
      <xdr:row>66</xdr:row>
      <xdr:rowOff>91172</xdr:rowOff>
    </xdr:to>
    <xdr:graphicFrame macro="">
      <xdr:nvGraphicFramePr>
        <xdr:cNvPr id="7" name="Chart 6">
          <a:extLst>
            <a:ext uri="{FF2B5EF4-FFF2-40B4-BE49-F238E27FC236}">
              <a16:creationId xmlns:a16="http://schemas.microsoft.com/office/drawing/2014/main" id="{0D051DE2-B13C-4C04-ACD1-9A067AC4B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605118</xdr:colOff>
      <xdr:row>48</xdr:row>
      <xdr:rowOff>129918</xdr:rowOff>
    </xdr:from>
    <xdr:to>
      <xdr:col>18</xdr:col>
      <xdr:colOff>418673</xdr:colOff>
      <xdr:row>66</xdr:row>
      <xdr:rowOff>145676</xdr:rowOff>
    </xdr:to>
    <xdr:graphicFrame macro="">
      <xdr:nvGraphicFramePr>
        <xdr:cNvPr id="9" name="Chart 8">
          <a:extLst>
            <a:ext uri="{FF2B5EF4-FFF2-40B4-BE49-F238E27FC236}">
              <a16:creationId xmlns:a16="http://schemas.microsoft.com/office/drawing/2014/main" id="{3BBFC7FD-28CF-4E5B-815D-86CBBC44C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280610</xdr:colOff>
      <xdr:row>2</xdr:row>
      <xdr:rowOff>111168</xdr:rowOff>
    </xdr:from>
    <xdr:to>
      <xdr:col>1</xdr:col>
      <xdr:colOff>0</xdr:colOff>
      <xdr:row>15</xdr:row>
      <xdr:rowOff>146921</xdr:rowOff>
    </xdr:to>
    <mc:AlternateContent xmlns:mc="http://schemas.openxmlformats.org/markup-compatibility/2006">
      <mc:Choice xmlns:a14="http://schemas.microsoft.com/office/drawing/2010/main" Requires="a14">
        <xdr:graphicFrame macro="">
          <xdr:nvGraphicFramePr>
            <xdr:cNvPr id="10" name="Month 1">
              <a:extLst>
                <a:ext uri="{FF2B5EF4-FFF2-40B4-BE49-F238E27FC236}">
                  <a16:creationId xmlns:a16="http://schemas.microsoft.com/office/drawing/2014/main" id="{1C4710E9-6084-4781-81A9-7F296E42006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80610" y="743772"/>
              <a:ext cx="2192296" cy="2523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377372</xdr:colOff>
      <xdr:row>17</xdr:row>
      <xdr:rowOff>1</xdr:rowOff>
    </xdr:from>
    <xdr:to>
      <xdr:col>1</xdr:col>
      <xdr:colOff>96762</xdr:colOff>
      <xdr:row>26</xdr:row>
      <xdr:rowOff>1</xdr:rowOff>
    </xdr:to>
    <mc:AlternateContent xmlns:mc="http://schemas.openxmlformats.org/markup-compatibility/2006">
      <mc:Choice xmlns:a14="http://schemas.microsoft.com/office/drawing/2010/main" Requires="a14">
        <xdr:graphicFrame macro="">
          <xdr:nvGraphicFramePr>
            <xdr:cNvPr id="11" name="Family_Size_Category 1">
              <a:extLst>
                <a:ext uri="{FF2B5EF4-FFF2-40B4-BE49-F238E27FC236}">
                  <a16:creationId xmlns:a16="http://schemas.microsoft.com/office/drawing/2014/main" id="{B0B91190-F2B5-4C91-BB24-C6503D1921F7}"/>
                </a:ext>
              </a:extLst>
            </xdr:cNvPr>
            <xdr:cNvGraphicFramePr/>
          </xdr:nvGraphicFramePr>
          <xdr:xfrm>
            <a:off x="0" y="0"/>
            <a:ext cx="0" cy="0"/>
          </xdr:xfrm>
          <a:graphic>
            <a:graphicData uri="http://schemas.microsoft.com/office/drawing/2010/slicer">
              <sle:slicer xmlns:sle="http://schemas.microsoft.com/office/drawing/2010/slicer" name="Family_Size_Category 1"/>
            </a:graphicData>
          </a:graphic>
        </xdr:graphicFrame>
      </mc:Choice>
      <mc:Fallback>
        <xdr:sp macro="" textlink="">
          <xdr:nvSpPr>
            <xdr:cNvPr id="0" name=""/>
            <xdr:cNvSpPr>
              <a:spLocks noTextEdit="1"/>
            </xdr:cNvSpPr>
          </xdr:nvSpPr>
          <xdr:spPr>
            <a:xfrm>
              <a:off x="377372" y="3493699"/>
              <a:ext cx="2192296" cy="1682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350762</xdr:colOff>
      <xdr:row>28</xdr:row>
      <xdr:rowOff>0</xdr:rowOff>
    </xdr:from>
    <xdr:to>
      <xdr:col>1</xdr:col>
      <xdr:colOff>70152</xdr:colOff>
      <xdr:row>39</xdr:row>
      <xdr:rowOff>2134</xdr:rowOff>
    </xdr:to>
    <mc:AlternateContent xmlns:mc="http://schemas.openxmlformats.org/markup-compatibility/2006">
      <mc:Choice xmlns:a14="http://schemas.microsoft.com/office/drawing/2010/main" Requires="a14">
        <xdr:graphicFrame macro="">
          <xdr:nvGraphicFramePr>
            <xdr:cNvPr id="12" name="Income_Level 1">
              <a:extLst>
                <a:ext uri="{FF2B5EF4-FFF2-40B4-BE49-F238E27FC236}">
                  <a16:creationId xmlns:a16="http://schemas.microsoft.com/office/drawing/2014/main" id="{27C876B4-1BF8-482C-9BFA-B09B4595D4BA}"/>
                </a:ext>
              </a:extLst>
            </xdr:cNvPr>
            <xdr:cNvGraphicFramePr/>
          </xdr:nvGraphicFramePr>
          <xdr:xfrm>
            <a:off x="0" y="0"/>
            <a:ext cx="0" cy="0"/>
          </xdr:xfrm>
          <a:graphic>
            <a:graphicData uri="http://schemas.microsoft.com/office/drawing/2010/slicer">
              <sle:slicer xmlns:sle="http://schemas.microsoft.com/office/drawing/2010/slicer" name="Income_Level 1"/>
            </a:graphicData>
          </a:graphic>
        </xdr:graphicFrame>
      </mc:Choice>
      <mc:Fallback>
        <xdr:sp macro="" textlink="">
          <xdr:nvSpPr>
            <xdr:cNvPr id="0" name=""/>
            <xdr:cNvSpPr>
              <a:spLocks noTextEdit="1"/>
            </xdr:cNvSpPr>
          </xdr:nvSpPr>
          <xdr:spPr>
            <a:xfrm>
              <a:off x="350762" y="5549660"/>
              <a:ext cx="2192296" cy="2058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280610</xdr:colOff>
      <xdr:row>41</xdr:row>
      <xdr:rowOff>0</xdr:rowOff>
    </xdr:from>
    <xdr:to>
      <xdr:col>1</xdr:col>
      <xdr:colOff>0</xdr:colOff>
      <xdr:row>51</xdr:row>
      <xdr:rowOff>0</xdr:rowOff>
    </xdr:to>
    <mc:AlternateContent xmlns:mc="http://schemas.openxmlformats.org/markup-compatibility/2006">
      <mc:Choice xmlns:a14="http://schemas.microsoft.com/office/drawing/2010/main" Requires="a14">
        <xdr:graphicFrame macro="">
          <xdr:nvGraphicFramePr>
            <xdr:cNvPr id="13" name="Appliance_Level 1">
              <a:extLst>
                <a:ext uri="{FF2B5EF4-FFF2-40B4-BE49-F238E27FC236}">
                  <a16:creationId xmlns:a16="http://schemas.microsoft.com/office/drawing/2014/main" id="{65565F58-7EAB-459D-856F-CFBB4A1FC274}"/>
                </a:ext>
              </a:extLst>
            </xdr:cNvPr>
            <xdr:cNvGraphicFramePr/>
          </xdr:nvGraphicFramePr>
          <xdr:xfrm>
            <a:off x="0" y="0"/>
            <a:ext cx="0" cy="0"/>
          </xdr:xfrm>
          <a:graphic>
            <a:graphicData uri="http://schemas.microsoft.com/office/drawing/2010/slicer">
              <sle:slicer xmlns:sle="http://schemas.microsoft.com/office/drawing/2010/slicer" name="Appliance_Level 1"/>
            </a:graphicData>
          </a:graphic>
        </xdr:graphicFrame>
      </mc:Choice>
      <mc:Fallback>
        <xdr:sp macro="" textlink="">
          <xdr:nvSpPr>
            <xdr:cNvPr id="0" name=""/>
            <xdr:cNvSpPr>
              <a:spLocks noTextEdit="1"/>
            </xdr:cNvSpPr>
          </xdr:nvSpPr>
          <xdr:spPr>
            <a:xfrm>
              <a:off x="280610" y="7979434"/>
              <a:ext cx="2192296" cy="1869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293559</xdr:colOff>
      <xdr:row>53</xdr:row>
      <xdr:rowOff>0</xdr:rowOff>
    </xdr:from>
    <xdr:to>
      <xdr:col>1</xdr:col>
      <xdr:colOff>0</xdr:colOff>
      <xdr:row>64</xdr:row>
      <xdr:rowOff>120952</xdr:rowOff>
    </xdr:to>
    <mc:AlternateContent xmlns:mc="http://schemas.openxmlformats.org/markup-compatibility/2006">
      <mc:Choice xmlns:a14="http://schemas.microsoft.com/office/drawing/2010/main" Requires="a14">
        <xdr:graphicFrame macro="">
          <xdr:nvGraphicFramePr>
            <xdr:cNvPr id="14" name="Consumption_Level 1">
              <a:extLst>
                <a:ext uri="{FF2B5EF4-FFF2-40B4-BE49-F238E27FC236}">
                  <a16:creationId xmlns:a16="http://schemas.microsoft.com/office/drawing/2014/main" id="{01DE330A-BC96-4C1A-9EFE-CAF9C5CB1FAC}"/>
                </a:ext>
              </a:extLst>
            </xdr:cNvPr>
            <xdr:cNvGraphicFramePr/>
          </xdr:nvGraphicFramePr>
          <xdr:xfrm>
            <a:off x="0" y="0"/>
            <a:ext cx="0" cy="0"/>
          </xdr:xfrm>
          <a:graphic>
            <a:graphicData uri="http://schemas.microsoft.com/office/drawing/2010/slicer">
              <sle:slicer xmlns:sle="http://schemas.microsoft.com/office/drawing/2010/slicer" name="Consumption_Level 1"/>
            </a:graphicData>
          </a:graphic>
        </xdr:graphicFrame>
      </mc:Choice>
      <mc:Fallback>
        <xdr:sp macro="" textlink="">
          <xdr:nvSpPr>
            <xdr:cNvPr id="0" name=""/>
            <xdr:cNvSpPr>
              <a:spLocks noTextEdit="1"/>
            </xdr:cNvSpPr>
          </xdr:nvSpPr>
          <xdr:spPr>
            <a:xfrm>
              <a:off x="293559" y="10222302"/>
              <a:ext cx="2179347" cy="2176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171112</xdr:colOff>
      <xdr:row>8</xdr:row>
      <xdr:rowOff>0</xdr:rowOff>
    </xdr:from>
    <xdr:to>
      <xdr:col>18</xdr:col>
      <xdr:colOff>504265</xdr:colOff>
      <xdr:row>24</xdr:row>
      <xdr:rowOff>0</xdr:rowOff>
    </xdr:to>
    <xdr:graphicFrame macro="">
      <xdr:nvGraphicFramePr>
        <xdr:cNvPr id="19" name="Chart 18">
          <a:extLst>
            <a:ext uri="{FF2B5EF4-FFF2-40B4-BE49-F238E27FC236}">
              <a16:creationId xmlns:a16="http://schemas.microsoft.com/office/drawing/2014/main" id="{BFFD9009-769D-4D59-AE3A-E60693D45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 .DINESH REDDY" refreshedDate="46284.31349375" createdVersion="8" refreshedVersion="8" minRefreshableVersion="3" recordCount="250" xr:uid="{DB81E16E-0BBA-495E-ACD3-D8081BAFD454}">
  <cacheSource type="worksheet">
    <worksheetSource name="Table1"/>
  </cacheSource>
  <cacheFields count="13">
    <cacheField name="Household_ID" numFmtId="0">
      <sharedItems count="250">
        <s v="H001"/>
        <s v="H002"/>
        <s v="H003"/>
        <s v="H004"/>
        <s v="H005"/>
        <s v="H006"/>
        <s v="H007"/>
        <s v="H008"/>
        <s v="H009"/>
        <s v="H010"/>
        <s v="H011"/>
        <s v="H012"/>
        <s v="H013"/>
        <s v="H014"/>
        <s v="H015"/>
        <s v="H016"/>
        <s v="H017"/>
        <s v="H018"/>
        <s v="H019"/>
        <s v="H020"/>
        <s v="H021"/>
        <s v="H022"/>
        <s v="H023"/>
        <s v="H024"/>
        <s v="H025"/>
        <s v="H026"/>
        <s v="H027"/>
        <s v="H028"/>
        <s v="H029"/>
        <s v="H030"/>
        <s v="H031"/>
        <s v="H032"/>
        <s v="H033"/>
        <s v="H034"/>
        <s v="H035"/>
        <s v="H036"/>
        <s v="H037"/>
        <s v="H038"/>
        <s v="H039"/>
        <s v="H040"/>
        <s v="H041"/>
        <s v="H042"/>
        <s v="H043"/>
        <s v="H044"/>
        <s v="H045"/>
        <s v="H046"/>
        <s v="H047"/>
        <s v="H048"/>
        <s v="H049"/>
        <s v="H050"/>
        <s v="H051"/>
        <s v="H052"/>
        <s v="H053"/>
        <s v="H054"/>
        <s v="H055"/>
        <s v="H056"/>
        <s v="H057"/>
        <s v="H058"/>
        <s v="H059"/>
        <s v="H060"/>
        <s v="H061"/>
        <s v="H062"/>
        <s v="H063"/>
        <s v="H064"/>
        <s v="H065"/>
        <s v="H066"/>
        <s v="H067"/>
        <s v="H068"/>
        <s v="H069"/>
        <s v="H070"/>
        <s v="H071"/>
        <s v="H072"/>
        <s v="H073"/>
        <s v="H074"/>
        <s v="H075"/>
        <s v="H076"/>
        <s v="H077"/>
        <s v="H078"/>
        <s v="H079"/>
        <s v="H080"/>
        <s v="H081"/>
        <s v="H082"/>
        <s v="H083"/>
        <s v="H084"/>
        <s v="H085"/>
        <s v="H086"/>
        <s v="H087"/>
        <s v="H088"/>
        <s v="H089"/>
        <s v="H090"/>
        <s v="H091"/>
        <s v="H092"/>
        <s v="H093"/>
        <s v="H094"/>
        <s v="H095"/>
        <s v="H096"/>
        <s v="H097"/>
        <s v="H098"/>
        <s v="H099"/>
        <s v="H100"/>
        <s v="H101"/>
        <s v="H102"/>
        <s v="H103"/>
        <s v="H104"/>
        <s v="H105"/>
        <s v="H106"/>
        <s v="H107"/>
        <s v="H108"/>
        <s v="H109"/>
        <s v="H110"/>
        <s v="H111"/>
        <s v="H112"/>
        <s v="H113"/>
        <s v="H114"/>
        <s v="H115"/>
        <s v="H116"/>
        <s v="H117"/>
        <s v="H118"/>
        <s v="H119"/>
        <s v="H120"/>
        <s v="H121"/>
        <s v="H122"/>
        <s v="H123"/>
        <s v="H124"/>
        <s v="H125"/>
        <s v="H126"/>
        <s v="H127"/>
        <s v="H128"/>
        <s v="H129"/>
        <s v="H130"/>
        <s v="H131"/>
        <s v="H132"/>
        <s v="H133"/>
        <s v="H134"/>
        <s v="H135"/>
        <s v="H136"/>
        <s v="H137"/>
        <s v="H138"/>
        <s v="H139"/>
        <s v="H140"/>
        <s v="H141"/>
        <s v="H142"/>
        <s v="H143"/>
        <s v="H144"/>
        <s v="H145"/>
        <s v="H146"/>
        <s v="H147"/>
        <s v="H148"/>
        <s v="H149"/>
        <s v="H150"/>
        <s v="H151"/>
        <s v="H152"/>
        <s v="H153"/>
        <s v="H154"/>
        <s v="H155"/>
        <s v="H156"/>
        <s v="H157"/>
        <s v="H158"/>
        <s v="H159"/>
        <s v="H160"/>
        <s v="H161"/>
        <s v="H162"/>
        <s v="H163"/>
        <s v="H164"/>
        <s v="H165"/>
        <s v="H166"/>
        <s v="H167"/>
        <s v="H168"/>
        <s v="H169"/>
        <s v="H170"/>
        <s v="H171"/>
        <s v="H172"/>
        <s v="H173"/>
        <s v="H174"/>
        <s v="H175"/>
        <s v="H176"/>
        <s v="H177"/>
        <s v="H178"/>
        <s v="H179"/>
        <s v="H180"/>
        <s v="H181"/>
        <s v="H182"/>
        <s v="H183"/>
        <s v="H184"/>
        <s v="H185"/>
        <s v="H186"/>
        <s v="H187"/>
        <s v="H188"/>
        <s v="H189"/>
        <s v="H190"/>
        <s v="H191"/>
        <s v="H192"/>
        <s v="H193"/>
        <s v="H194"/>
        <s v="H195"/>
        <s v="H196"/>
        <s v="H197"/>
        <s v="H198"/>
        <s v="H199"/>
        <s v="H200"/>
        <s v="H201"/>
        <s v="H202"/>
        <s v="H203"/>
        <s v="H204"/>
        <s v="H205"/>
        <s v="H206"/>
        <s v="H207"/>
        <s v="H208"/>
        <s v="H209"/>
        <s v="H210"/>
        <s v="H211"/>
        <s v="H212"/>
        <s v="H213"/>
        <s v="H214"/>
        <s v="H215"/>
        <s v="H216"/>
        <s v="H217"/>
        <s v="H218"/>
        <s v="H219"/>
        <s v="H220"/>
        <s v="H221"/>
        <s v="H222"/>
        <s v="H223"/>
        <s v="H224"/>
        <s v="H225"/>
        <s v="H226"/>
        <s v="H227"/>
        <s v="H228"/>
        <s v="H229"/>
        <s v="H230"/>
        <s v="H231"/>
        <s v="H232"/>
        <s v="H233"/>
        <s v="H234"/>
        <s v="H235"/>
        <s v="H236"/>
        <s v="H237"/>
        <s v="H238"/>
        <s v="H239"/>
        <s v="H240"/>
        <s v="H241"/>
        <s v="H242"/>
        <s v="H243"/>
        <s v="H244"/>
        <s v="H245"/>
        <s v="H246"/>
        <s v="H247"/>
        <s v="H248"/>
        <s v="H249"/>
        <s v="H250"/>
      </sharedItems>
    </cacheField>
    <cacheField name="Family_Size" numFmtId="0">
      <sharedItems containsSemiMixedTypes="0" containsString="0" containsNumber="1" containsInteger="1" minValue="1" maxValue="7" count="7">
        <n v="7"/>
        <n v="4"/>
        <n v="5"/>
        <n v="3"/>
        <n v="2"/>
        <n v="6"/>
        <n v="1"/>
      </sharedItems>
    </cacheField>
    <cacheField name="Monthly_Income" numFmtId="0">
      <sharedItems containsSemiMixedTypes="0" containsString="0" containsNumber="1" containsInteger="1" minValue="20301" maxValue="99909"/>
    </cacheField>
    <cacheField name="Electricity_Usage (kWh)" numFmtId="0">
      <sharedItems containsSemiMixedTypes="0" containsString="0" containsNumber="1" containsInteger="1" minValue="100" maxValue="500"/>
    </cacheField>
    <cacheField name="Gas_Usage" numFmtId="0">
      <sharedItems containsSemiMixedTypes="0" containsString="0" containsNumber="1" containsInteger="1" minValue="50" maxValue="200"/>
    </cacheField>
    <cacheField name="Appliances_Count" numFmtId="0">
      <sharedItems containsSemiMixedTypes="0" containsString="0" containsNumber="1" containsInteger="1" minValue="2" maxValue="14" count="13">
        <n v="6"/>
        <n v="10"/>
        <n v="2"/>
        <n v="12"/>
        <n v="9"/>
        <n v="7"/>
        <n v="8"/>
        <n v="4"/>
        <n v="13"/>
        <n v="3"/>
        <n v="14"/>
        <n v="11"/>
        <n v="5"/>
      </sharedItems>
    </cacheField>
    <cacheField name="Month" numFmtId="0">
      <sharedItems count="12">
        <s v="Mar"/>
        <s v="Feb"/>
        <s v="Jun"/>
        <s v="Dec"/>
        <s v="Jan"/>
        <s v="Apr"/>
        <s v="Aug"/>
        <s v="Jul"/>
        <s v="Oct"/>
        <s v="Sep"/>
        <s v="Nov"/>
        <s v="May"/>
      </sharedItems>
    </cacheField>
    <cacheField name="Total_Energy_Usage" numFmtId="0">
      <sharedItems containsSemiMixedTypes="0" containsString="0" containsNumber="1" containsInteger="1" minValue="155" maxValue="689"/>
    </cacheField>
    <cacheField name="Family_Size_Category" numFmtId="0">
      <sharedItems count="3">
        <s v="Large"/>
        <s v="Medium"/>
        <s v="Small"/>
      </sharedItems>
    </cacheField>
    <cacheField name="Income_Level" numFmtId="0">
      <sharedItems count="3">
        <s v="High"/>
        <s v="Middle"/>
        <s v="Low"/>
      </sharedItems>
    </cacheField>
    <cacheField name="Appliance_Level" numFmtId="0">
      <sharedItems count="3">
        <s v="Medium"/>
        <s v="Low"/>
        <s v="High"/>
      </sharedItems>
    </cacheField>
    <cacheField name="Average Total Energy" numFmtId="0">
      <sharedItems containsSemiMixedTypes="0" containsString="0" containsNumber="1" minValue="438.68" maxValue="438.68"/>
    </cacheField>
    <cacheField name="Consumption_Level" numFmtId="0">
      <sharedItems count="2">
        <s v="Normal"/>
        <s v="High"/>
      </sharedItems>
    </cacheField>
  </cacheFields>
  <extLst>
    <ext xmlns:x14="http://schemas.microsoft.com/office/spreadsheetml/2009/9/main" uri="{725AE2AE-9491-48be-B2B4-4EB974FC3084}">
      <x14:pivotCacheDefinition pivotCacheId="417041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n v="85318"/>
    <n v="103"/>
    <n v="105"/>
    <x v="0"/>
    <x v="0"/>
    <n v="208"/>
    <x v="0"/>
    <x v="0"/>
    <x v="0"/>
    <n v="438.68"/>
    <x v="0"/>
  </r>
  <r>
    <x v="1"/>
    <x v="1"/>
    <n v="43664"/>
    <n v="115"/>
    <n v="79"/>
    <x v="1"/>
    <x v="1"/>
    <n v="194"/>
    <x v="1"/>
    <x v="1"/>
    <x v="0"/>
    <n v="438.68"/>
    <x v="0"/>
  </r>
  <r>
    <x v="2"/>
    <x v="2"/>
    <n v="87172"/>
    <n v="379"/>
    <n v="158"/>
    <x v="2"/>
    <x v="1"/>
    <n v="537"/>
    <x v="0"/>
    <x v="0"/>
    <x v="1"/>
    <n v="438.68"/>
    <x v="1"/>
  </r>
  <r>
    <x v="3"/>
    <x v="0"/>
    <n v="46736"/>
    <n v="435"/>
    <n v="54"/>
    <x v="1"/>
    <x v="2"/>
    <n v="489"/>
    <x v="0"/>
    <x v="1"/>
    <x v="0"/>
    <n v="438.68"/>
    <x v="1"/>
  </r>
  <r>
    <x v="4"/>
    <x v="3"/>
    <n v="20854"/>
    <n v="346"/>
    <n v="168"/>
    <x v="3"/>
    <x v="3"/>
    <n v="514"/>
    <x v="1"/>
    <x v="2"/>
    <x v="2"/>
    <n v="438.68"/>
    <x v="1"/>
  </r>
  <r>
    <x v="5"/>
    <x v="2"/>
    <n v="58623"/>
    <n v="357"/>
    <n v="82"/>
    <x v="4"/>
    <x v="4"/>
    <n v="439"/>
    <x v="0"/>
    <x v="1"/>
    <x v="0"/>
    <n v="438.68"/>
    <x v="1"/>
  </r>
  <r>
    <x v="6"/>
    <x v="2"/>
    <n v="27392"/>
    <n v="483"/>
    <n v="167"/>
    <x v="5"/>
    <x v="1"/>
    <n v="650"/>
    <x v="0"/>
    <x v="2"/>
    <x v="0"/>
    <n v="438.68"/>
    <x v="1"/>
  </r>
  <r>
    <x v="7"/>
    <x v="0"/>
    <n v="75680"/>
    <n v="259"/>
    <n v="114"/>
    <x v="6"/>
    <x v="2"/>
    <n v="373"/>
    <x v="0"/>
    <x v="0"/>
    <x v="0"/>
    <n v="438.68"/>
    <x v="0"/>
  </r>
  <r>
    <x v="8"/>
    <x v="4"/>
    <n v="66717"/>
    <n v="439"/>
    <n v="195"/>
    <x v="7"/>
    <x v="0"/>
    <n v="634"/>
    <x v="2"/>
    <x v="0"/>
    <x v="1"/>
    <n v="438.68"/>
    <x v="1"/>
  </r>
  <r>
    <x v="9"/>
    <x v="3"/>
    <n v="70859"/>
    <n v="251"/>
    <n v="60"/>
    <x v="2"/>
    <x v="5"/>
    <n v="311"/>
    <x v="1"/>
    <x v="0"/>
    <x v="1"/>
    <n v="438.68"/>
    <x v="0"/>
  </r>
  <r>
    <x v="10"/>
    <x v="0"/>
    <n v="46309"/>
    <n v="495"/>
    <n v="134"/>
    <x v="0"/>
    <x v="4"/>
    <n v="629"/>
    <x v="0"/>
    <x v="1"/>
    <x v="0"/>
    <n v="438.68"/>
    <x v="1"/>
  </r>
  <r>
    <x v="11"/>
    <x v="3"/>
    <n v="83734"/>
    <n v="277"/>
    <n v="75"/>
    <x v="8"/>
    <x v="6"/>
    <n v="352"/>
    <x v="1"/>
    <x v="0"/>
    <x v="2"/>
    <n v="438.68"/>
    <x v="0"/>
  </r>
  <r>
    <x v="12"/>
    <x v="3"/>
    <n v="90467"/>
    <n v="262"/>
    <n v="112"/>
    <x v="8"/>
    <x v="7"/>
    <n v="374"/>
    <x v="1"/>
    <x v="0"/>
    <x v="2"/>
    <n v="438.68"/>
    <x v="0"/>
  </r>
  <r>
    <x v="13"/>
    <x v="2"/>
    <n v="72662"/>
    <n v="479"/>
    <n v="135"/>
    <x v="9"/>
    <x v="7"/>
    <n v="614"/>
    <x v="0"/>
    <x v="0"/>
    <x v="1"/>
    <n v="438.68"/>
    <x v="1"/>
  </r>
  <r>
    <x v="14"/>
    <x v="1"/>
    <n v="32688"/>
    <n v="132"/>
    <n v="108"/>
    <x v="0"/>
    <x v="0"/>
    <n v="240"/>
    <x v="1"/>
    <x v="1"/>
    <x v="0"/>
    <n v="438.68"/>
    <x v="0"/>
  </r>
  <r>
    <x v="15"/>
    <x v="3"/>
    <n v="45342"/>
    <n v="278"/>
    <n v="76"/>
    <x v="4"/>
    <x v="8"/>
    <n v="354"/>
    <x v="1"/>
    <x v="1"/>
    <x v="0"/>
    <n v="438.68"/>
    <x v="0"/>
  </r>
  <r>
    <x v="16"/>
    <x v="5"/>
    <n v="57157"/>
    <n v="200"/>
    <n v="147"/>
    <x v="3"/>
    <x v="8"/>
    <n v="347"/>
    <x v="0"/>
    <x v="1"/>
    <x v="2"/>
    <n v="438.68"/>
    <x v="0"/>
  </r>
  <r>
    <x v="17"/>
    <x v="2"/>
    <n v="87863"/>
    <n v="367"/>
    <n v="154"/>
    <x v="1"/>
    <x v="0"/>
    <n v="521"/>
    <x v="0"/>
    <x v="0"/>
    <x v="0"/>
    <n v="438.68"/>
    <x v="1"/>
  </r>
  <r>
    <x v="18"/>
    <x v="4"/>
    <n v="72083"/>
    <n v="422"/>
    <n v="148"/>
    <x v="9"/>
    <x v="1"/>
    <n v="570"/>
    <x v="2"/>
    <x v="0"/>
    <x v="1"/>
    <n v="438.68"/>
    <x v="1"/>
  </r>
  <r>
    <x v="19"/>
    <x v="1"/>
    <n v="85733"/>
    <n v="164"/>
    <n v="178"/>
    <x v="8"/>
    <x v="3"/>
    <n v="342"/>
    <x v="1"/>
    <x v="0"/>
    <x v="2"/>
    <n v="438.68"/>
    <x v="0"/>
  </r>
  <r>
    <x v="20"/>
    <x v="5"/>
    <n v="54698"/>
    <n v="267"/>
    <n v="198"/>
    <x v="7"/>
    <x v="4"/>
    <n v="465"/>
    <x v="0"/>
    <x v="1"/>
    <x v="1"/>
    <n v="438.68"/>
    <x v="1"/>
  </r>
  <r>
    <x v="21"/>
    <x v="5"/>
    <n v="42671"/>
    <n v="429"/>
    <n v="104"/>
    <x v="7"/>
    <x v="7"/>
    <n v="533"/>
    <x v="0"/>
    <x v="1"/>
    <x v="1"/>
    <n v="438.68"/>
    <x v="1"/>
  </r>
  <r>
    <x v="22"/>
    <x v="4"/>
    <n v="45184"/>
    <n v="142"/>
    <n v="55"/>
    <x v="2"/>
    <x v="7"/>
    <n v="197"/>
    <x v="2"/>
    <x v="1"/>
    <x v="1"/>
    <n v="438.68"/>
    <x v="0"/>
  </r>
  <r>
    <x v="23"/>
    <x v="1"/>
    <n v="62107"/>
    <n v="143"/>
    <n v="144"/>
    <x v="4"/>
    <x v="3"/>
    <n v="287"/>
    <x v="1"/>
    <x v="0"/>
    <x v="0"/>
    <n v="438.68"/>
    <x v="0"/>
  </r>
  <r>
    <x v="24"/>
    <x v="2"/>
    <n v="71663"/>
    <n v="384"/>
    <n v="182"/>
    <x v="5"/>
    <x v="1"/>
    <n v="566"/>
    <x v="0"/>
    <x v="0"/>
    <x v="0"/>
    <n v="438.68"/>
    <x v="1"/>
  </r>
  <r>
    <x v="25"/>
    <x v="6"/>
    <n v="35708"/>
    <n v="496"/>
    <n v="151"/>
    <x v="8"/>
    <x v="7"/>
    <n v="647"/>
    <x v="2"/>
    <x v="1"/>
    <x v="2"/>
    <n v="438.68"/>
    <x v="1"/>
  </r>
  <r>
    <x v="26"/>
    <x v="1"/>
    <n v="69811"/>
    <n v="111"/>
    <n v="52"/>
    <x v="10"/>
    <x v="6"/>
    <n v="163"/>
    <x v="1"/>
    <x v="0"/>
    <x v="2"/>
    <n v="438.68"/>
    <x v="0"/>
  </r>
  <r>
    <x v="27"/>
    <x v="4"/>
    <n v="22811"/>
    <n v="194"/>
    <n v="72"/>
    <x v="4"/>
    <x v="4"/>
    <n v="266"/>
    <x v="2"/>
    <x v="2"/>
    <x v="0"/>
    <n v="438.68"/>
    <x v="0"/>
  </r>
  <r>
    <x v="28"/>
    <x v="5"/>
    <n v="76250"/>
    <n v="401"/>
    <n v="102"/>
    <x v="3"/>
    <x v="9"/>
    <n v="503"/>
    <x v="0"/>
    <x v="0"/>
    <x v="2"/>
    <n v="438.68"/>
    <x v="1"/>
  </r>
  <r>
    <x v="29"/>
    <x v="2"/>
    <n v="92082"/>
    <n v="485"/>
    <n v="132"/>
    <x v="1"/>
    <x v="7"/>
    <n v="617"/>
    <x v="0"/>
    <x v="0"/>
    <x v="0"/>
    <n v="438.68"/>
    <x v="1"/>
  </r>
  <r>
    <x v="30"/>
    <x v="1"/>
    <n v="54754"/>
    <n v="352"/>
    <n v="194"/>
    <x v="0"/>
    <x v="0"/>
    <n v="546"/>
    <x v="1"/>
    <x v="1"/>
    <x v="0"/>
    <n v="438.68"/>
    <x v="1"/>
  </r>
  <r>
    <x v="31"/>
    <x v="6"/>
    <n v="31411"/>
    <n v="341"/>
    <n v="134"/>
    <x v="8"/>
    <x v="6"/>
    <n v="475"/>
    <x v="2"/>
    <x v="1"/>
    <x v="2"/>
    <n v="438.68"/>
    <x v="1"/>
  </r>
  <r>
    <x v="32"/>
    <x v="6"/>
    <n v="22911"/>
    <n v="134"/>
    <n v="127"/>
    <x v="7"/>
    <x v="7"/>
    <n v="261"/>
    <x v="2"/>
    <x v="2"/>
    <x v="1"/>
    <n v="438.68"/>
    <x v="0"/>
  </r>
  <r>
    <x v="33"/>
    <x v="3"/>
    <n v="87270"/>
    <n v="314"/>
    <n v="159"/>
    <x v="0"/>
    <x v="10"/>
    <n v="473"/>
    <x v="1"/>
    <x v="0"/>
    <x v="0"/>
    <n v="438.68"/>
    <x v="1"/>
  </r>
  <r>
    <x v="34"/>
    <x v="3"/>
    <n v="28680"/>
    <n v="436"/>
    <n v="50"/>
    <x v="0"/>
    <x v="6"/>
    <n v="486"/>
    <x v="1"/>
    <x v="2"/>
    <x v="0"/>
    <n v="438.68"/>
    <x v="1"/>
  </r>
  <r>
    <x v="35"/>
    <x v="0"/>
    <n v="91295"/>
    <n v="189"/>
    <n v="100"/>
    <x v="0"/>
    <x v="2"/>
    <n v="289"/>
    <x v="0"/>
    <x v="0"/>
    <x v="0"/>
    <n v="438.68"/>
    <x v="0"/>
  </r>
  <r>
    <x v="36"/>
    <x v="4"/>
    <n v="31111"/>
    <n v="363"/>
    <n v="53"/>
    <x v="7"/>
    <x v="9"/>
    <n v="416"/>
    <x v="2"/>
    <x v="1"/>
    <x v="1"/>
    <n v="438.68"/>
    <x v="0"/>
  </r>
  <r>
    <x v="37"/>
    <x v="1"/>
    <n v="57504"/>
    <n v="192"/>
    <n v="162"/>
    <x v="3"/>
    <x v="11"/>
    <n v="354"/>
    <x v="1"/>
    <x v="1"/>
    <x v="2"/>
    <n v="438.68"/>
    <x v="0"/>
  </r>
  <r>
    <x v="38"/>
    <x v="1"/>
    <n v="21802"/>
    <n v="189"/>
    <n v="81"/>
    <x v="11"/>
    <x v="0"/>
    <n v="270"/>
    <x v="1"/>
    <x v="2"/>
    <x v="2"/>
    <n v="438.68"/>
    <x v="0"/>
  </r>
  <r>
    <x v="39"/>
    <x v="0"/>
    <n v="28155"/>
    <n v="214"/>
    <n v="83"/>
    <x v="12"/>
    <x v="0"/>
    <n v="297"/>
    <x v="0"/>
    <x v="2"/>
    <x v="1"/>
    <n v="438.68"/>
    <x v="0"/>
  </r>
  <r>
    <x v="40"/>
    <x v="5"/>
    <n v="93656"/>
    <n v="204"/>
    <n v="141"/>
    <x v="1"/>
    <x v="4"/>
    <n v="345"/>
    <x v="0"/>
    <x v="0"/>
    <x v="0"/>
    <n v="438.68"/>
    <x v="0"/>
  </r>
  <r>
    <x v="41"/>
    <x v="5"/>
    <n v="59384"/>
    <n v="490"/>
    <n v="144"/>
    <x v="10"/>
    <x v="3"/>
    <n v="634"/>
    <x v="0"/>
    <x v="1"/>
    <x v="2"/>
    <n v="438.68"/>
    <x v="1"/>
  </r>
  <r>
    <x v="42"/>
    <x v="0"/>
    <n v="67254"/>
    <n v="295"/>
    <n v="121"/>
    <x v="11"/>
    <x v="6"/>
    <n v="416"/>
    <x v="0"/>
    <x v="0"/>
    <x v="2"/>
    <n v="438.68"/>
    <x v="0"/>
  </r>
  <r>
    <x v="43"/>
    <x v="5"/>
    <n v="41918"/>
    <n v="413"/>
    <n v="88"/>
    <x v="1"/>
    <x v="1"/>
    <n v="501"/>
    <x v="0"/>
    <x v="1"/>
    <x v="0"/>
    <n v="438.68"/>
    <x v="1"/>
  </r>
  <r>
    <x v="44"/>
    <x v="3"/>
    <n v="80713"/>
    <n v="213"/>
    <n v="167"/>
    <x v="9"/>
    <x v="0"/>
    <n v="380"/>
    <x v="1"/>
    <x v="0"/>
    <x v="1"/>
    <n v="438.68"/>
    <x v="0"/>
  </r>
  <r>
    <x v="45"/>
    <x v="1"/>
    <n v="50306"/>
    <n v="174"/>
    <n v="52"/>
    <x v="4"/>
    <x v="6"/>
    <n v="226"/>
    <x v="1"/>
    <x v="1"/>
    <x v="0"/>
    <n v="438.68"/>
    <x v="0"/>
  </r>
  <r>
    <x v="46"/>
    <x v="0"/>
    <n v="36646"/>
    <n v="475"/>
    <n v="172"/>
    <x v="4"/>
    <x v="6"/>
    <n v="647"/>
    <x v="0"/>
    <x v="1"/>
    <x v="0"/>
    <n v="438.68"/>
    <x v="1"/>
  </r>
  <r>
    <x v="47"/>
    <x v="1"/>
    <n v="66843"/>
    <n v="316"/>
    <n v="99"/>
    <x v="6"/>
    <x v="10"/>
    <n v="415"/>
    <x v="1"/>
    <x v="0"/>
    <x v="0"/>
    <n v="438.68"/>
    <x v="0"/>
  </r>
  <r>
    <x v="48"/>
    <x v="6"/>
    <n v="36371"/>
    <n v="376"/>
    <n v="61"/>
    <x v="4"/>
    <x v="5"/>
    <n v="437"/>
    <x v="2"/>
    <x v="1"/>
    <x v="0"/>
    <n v="438.68"/>
    <x v="0"/>
  </r>
  <r>
    <x v="49"/>
    <x v="3"/>
    <n v="97371"/>
    <n v="348"/>
    <n v="103"/>
    <x v="7"/>
    <x v="5"/>
    <n v="451"/>
    <x v="1"/>
    <x v="0"/>
    <x v="1"/>
    <n v="438.68"/>
    <x v="1"/>
  </r>
  <r>
    <x v="50"/>
    <x v="2"/>
    <n v="22049"/>
    <n v="263"/>
    <n v="182"/>
    <x v="10"/>
    <x v="11"/>
    <n v="445"/>
    <x v="0"/>
    <x v="2"/>
    <x v="2"/>
    <n v="438.68"/>
    <x v="1"/>
  </r>
  <r>
    <x v="51"/>
    <x v="3"/>
    <n v="51616"/>
    <n v="493"/>
    <n v="106"/>
    <x v="5"/>
    <x v="2"/>
    <n v="599"/>
    <x v="1"/>
    <x v="1"/>
    <x v="0"/>
    <n v="438.68"/>
    <x v="1"/>
  </r>
  <r>
    <x v="52"/>
    <x v="0"/>
    <n v="40932"/>
    <n v="456"/>
    <n v="194"/>
    <x v="2"/>
    <x v="11"/>
    <n v="650"/>
    <x v="0"/>
    <x v="1"/>
    <x v="1"/>
    <n v="438.68"/>
    <x v="1"/>
  </r>
  <r>
    <x v="53"/>
    <x v="2"/>
    <n v="49855"/>
    <n v="291"/>
    <n v="161"/>
    <x v="6"/>
    <x v="7"/>
    <n v="452"/>
    <x v="0"/>
    <x v="1"/>
    <x v="0"/>
    <n v="438.68"/>
    <x v="1"/>
  </r>
  <r>
    <x v="54"/>
    <x v="6"/>
    <n v="81434"/>
    <n v="326"/>
    <n v="96"/>
    <x v="2"/>
    <x v="1"/>
    <n v="422"/>
    <x v="2"/>
    <x v="0"/>
    <x v="1"/>
    <n v="438.68"/>
    <x v="0"/>
  </r>
  <r>
    <x v="55"/>
    <x v="0"/>
    <n v="92694"/>
    <n v="276"/>
    <n v="200"/>
    <x v="1"/>
    <x v="7"/>
    <n v="476"/>
    <x v="0"/>
    <x v="0"/>
    <x v="0"/>
    <n v="438.68"/>
    <x v="1"/>
  </r>
  <r>
    <x v="56"/>
    <x v="4"/>
    <n v="63016"/>
    <n v="198"/>
    <n v="134"/>
    <x v="2"/>
    <x v="8"/>
    <n v="332"/>
    <x v="2"/>
    <x v="0"/>
    <x v="1"/>
    <n v="438.68"/>
    <x v="0"/>
  </r>
  <r>
    <x v="57"/>
    <x v="1"/>
    <n v="27400"/>
    <n v="135"/>
    <n v="191"/>
    <x v="2"/>
    <x v="7"/>
    <n v="326"/>
    <x v="1"/>
    <x v="2"/>
    <x v="1"/>
    <n v="438.68"/>
    <x v="0"/>
  </r>
  <r>
    <x v="58"/>
    <x v="6"/>
    <n v="62642"/>
    <n v="195"/>
    <n v="115"/>
    <x v="6"/>
    <x v="4"/>
    <n v="310"/>
    <x v="2"/>
    <x v="0"/>
    <x v="0"/>
    <n v="438.68"/>
    <x v="0"/>
  </r>
  <r>
    <x v="59"/>
    <x v="1"/>
    <n v="35151"/>
    <n v="251"/>
    <n v="124"/>
    <x v="9"/>
    <x v="7"/>
    <n v="375"/>
    <x v="1"/>
    <x v="1"/>
    <x v="1"/>
    <n v="438.68"/>
    <x v="0"/>
  </r>
  <r>
    <x v="60"/>
    <x v="5"/>
    <n v="71407"/>
    <n v="250"/>
    <n v="152"/>
    <x v="0"/>
    <x v="11"/>
    <n v="402"/>
    <x v="0"/>
    <x v="0"/>
    <x v="0"/>
    <n v="438.68"/>
    <x v="0"/>
  </r>
  <r>
    <x v="61"/>
    <x v="4"/>
    <n v="86690"/>
    <n v="289"/>
    <n v="87"/>
    <x v="4"/>
    <x v="0"/>
    <n v="376"/>
    <x v="2"/>
    <x v="0"/>
    <x v="0"/>
    <n v="438.68"/>
    <x v="0"/>
  </r>
  <r>
    <x v="62"/>
    <x v="4"/>
    <n v="24499"/>
    <n v="323"/>
    <n v="99"/>
    <x v="4"/>
    <x v="0"/>
    <n v="422"/>
    <x v="2"/>
    <x v="2"/>
    <x v="0"/>
    <n v="438.68"/>
    <x v="0"/>
  </r>
  <r>
    <x v="63"/>
    <x v="6"/>
    <n v="26295"/>
    <n v="136"/>
    <n v="147"/>
    <x v="7"/>
    <x v="5"/>
    <n v="283"/>
    <x v="2"/>
    <x v="2"/>
    <x v="1"/>
    <n v="438.68"/>
    <x v="0"/>
  </r>
  <r>
    <x v="64"/>
    <x v="4"/>
    <n v="79040"/>
    <n v="367"/>
    <n v="131"/>
    <x v="6"/>
    <x v="3"/>
    <n v="498"/>
    <x v="2"/>
    <x v="0"/>
    <x v="0"/>
    <n v="438.68"/>
    <x v="1"/>
  </r>
  <r>
    <x v="65"/>
    <x v="2"/>
    <n v="32183"/>
    <n v="468"/>
    <n v="79"/>
    <x v="7"/>
    <x v="1"/>
    <n v="547"/>
    <x v="0"/>
    <x v="1"/>
    <x v="1"/>
    <n v="438.68"/>
    <x v="1"/>
  </r>
  <r>
    <x v="66"/>
    <x v="4"/>
    <n v="49299"/>
    <n v="282"/>
    <n v="128"/>
    <x v="5"/>
    <x v="1"/>
    <n v="410"/>
    <x v="2"/>
    <x v="1"/>
    <x v="0"/>
    <n v="438.68"/>
    <x v="0"/>
  </r>
  <r>
    <x v="67"/>
    <x v="1"/>
    <n v="32874"/>
    <n v="112"/>
    <n v="140"/>
    <x v="5"/>
    <x v="4"/>
    <n v="252"/>
    <x v="1"/>
    <x v="1"/>
    <x v="0"/>
    <n v="438.68"/>
    <x v="0"/>
  </r>
  <r>
    <x v="68"/>
    <x v="1"/>
    <n v="52711"/>
    <n v="378"/>
    <n v="101"/>
    <x v="7"/>
    <x v="11"/>
    <n v="479"/>
    <x v="1"/>
    <x v="1"/>
    <x v="1"/>
    <n v="438.68"/>
    <x v="1"/>
  </r>
  <r>
    <x v="69"/>
    <x v="0"/>
    <n v="25539"/>
    <n v="316"/>
    <n v="128"/>
    <x v="6"/>
    <x v="5"/>
    <n v="444"/>
    <x v="0"/>
    <x v="2"/>
    <x v="0"/>
    <n v="438.68"/>
    <x v="1"/>
  </r>
  <r>
    <x v="70"/>
    <x v="1"/>
    <n v="73351"/>
    <n v="454"/>
    <n v="79"/>
    <x v="7"/>
    <x v="10"/>
    <n v="533"/>
    <x v="1"/>
    <x v="0"/>
    <x v="1"/>
    <n v="438.68"/>
    <x v="1"/>
  </r>
  <r>
    <x v="71"/>
    <x v="0"/>
    <n v="81267"/>
    <n v="460"/>
    <n v="155"/>
    <x v="4"/>
    <x v="8"/>
    <n v="615"/>
    <x v="0"/>
    <x v="0"/>
    <x v="0"/>
    <n v="438.68"/>
    <x v="1"/>
  </r>
  <r>
    <x v="72"/>
    <x v="1"/>
    <n v="68354"/>
    <n v="385"/>
    <n v="100"/>
    <x v="11"/>
    <x v="1"/>
    <n v="485"/>
    <x v="1"/>
    <x v="0"/>
    <x v="2"/>
    <n v="438.68"/>
    <x v="1"/>
  </r>
  <r>
    <x v="73"/>
    <x v="2"/>
    <n v="22557"/>
    <n v="372"/>
    <n v="130"/>
    <x v="12"/>
    <x v="0"/>
    <n v="502"/>
    <x v="0"/>
    <x v="2"/>
    <x v="1"/>
    <n v="438.68"/>
    <x v="1"/>
  </r>
  <r>
    <x v="74"/>
    <x v="0"/>
    <n v="58360"/>
    <n v="468"/>
    <n v="182"/>
    <x v="10"/>
    <x v="7"/>
    <n v="650"/>
    <x v="0"/>
    <x v="1"/>
    <x v="2"/>
    <n v="438.68"/>
    <x v="1"/>
  </r>
  <r>
    <x v="75"/>
    <x v="3"/>
    <n v="22200"/>
    <n v="161"/>
    <n v="78"/>
    <x v="2"/>
    <x v="7"/>
    <n v="239"/>
    <x v="1"/>
    <x v="2"/>
    <x v="1"/>
    <n v="438.68"/>
    <x v="0"/>
  </r>
  <r>
    <x v="76"/>
    <x v="5"/>
    <n v="88497"/>
    <n v="183"/>
    <n v="181"/>
    <x v="12"/>
    <x v="3"/>
    <n v="364"/>
    <x v="0"/>
    <x v="0"/>
    <x v="1"/>
    <n v="438.68"/>
    <x v="0"/>
  </r>
  <r>
    <x v="77"/>
    <x v="6"/>
    <n v="66975"/>
    <n v="467"/>
    <n v="187"/>
    <x v="6"/>
    <x v="5"/>
    <n v="654"/>
    <x v="2"/>
    <x v="0"/>
    <x v="0"/>
    <n v="438.68"/>
    <x v="1"/>
  </r>
  <r>
    <x v="78"/>
    <x v="1"/>
    <n v="41357"/>
    <n v="316"/>
    <n v="194"/>
    <x v="3"/>
    <x v="11"/>
    <n v="510"/>
    <x v="1"/>
    <x v="1"/>
    <x v="2"/>
    <n v="438.68"/>
    <x v="1"/>
  </r>
  <r>
    <x v="79"/>
    <x v="4"/>
    <n v="97505"/>
    <n v="441"/>
    <n v="123"/>
    <x v="12"/>
    <x v="11"/>
    <n v="564"/>
    <x v="2"/>
    <x v="0"/>
    <x v="1"/>
    <n v="438.68"/>
    <x v="1"/>
  </r>
  <r>
    <x v="80"/>
    <x v="1"/>
    <n v="22869"/>
    <n v="496"/>
    <n v="66"/>
    <x v="10"/>
    <x v="2"/>
    <n v="562"/>
    <x v="1"/>
    <x v="2"/>
    <x v="2"/>
    <n v="438.68"/>
    <x v="1"/>
  </r>
  <r>
    <x v="81"/>
    <x v="4"/>
    <n v="81135"/>
    <n v="286"/>
    <n v="133"/>
    <x v="5"/>
    <x v="9"/>
    <n v="419"/>
    <x v="2"/>
    <x v="0"/>
    <x v="0"/>
    <n v="438.68"/>
    <x v="0"/>
  </r>
  <r>
    <x v="82"/>
    <x v="5"/>
    <n v="70108"/>
    <n v="118"/>
    <n v="118"/>
    <x v="1"/>
    <x v="1"/>
    <n v="236"/>
    <x v="0"/>
    <x v="0"/>
    <x v="0"/>
    <n v="438.68"/>
    <x v="0"/>
  </r>
  <r>
    <x v="83"/>
    <x v="5"/>
    <n v="58467"/>
    <n v="276"/>
    <n v="83"/>
    <x v="2"/>
    <x v="11"/>
    <n v="359"/>
    <x v="0"/>
    <x v="1"/>
    <x v="1"/>
    <n v="438.68"/>
    <x v="0"/>
  </r>
  <r>
    <x v="84"/>
    <x v="5"/>
    <n v="43328"/>
    <n v="199"/>
    <n v="55"/>
    <x v="10"/>
    <x v="3"/>
    <n v="254"/>
    <x v="0"/>
    <x v="1"/>
    <x v="2"/>
    <n v="438.68"/>
    <x v="0"/>
  </r>
  <r>
    <x v="85"/>
    <x v="4"/>
    <n v="23987"/>
    <n v="495"/>
    <n v="102"/>
    <x v="0"/>
    <x v="0"/>
    <n v="597"/>
    <x v="2"/>
    <x v="2"/>
    <x v="0"/>
    <n v="438.68"/>
    <x v="1"/>
  </r>
  <r>
    <x v="86"/>
    <x v="1"/>
    <n v="78871"/>
    <n v="332"/>
    <n v="175"/>
    <x v="3"/>
    <x v="5"/>
    <n v="507"/>
    <x v="1"/>
    <x v="0"/>
    <x v="2"/>
    <n v="438.68"/>
    <x v="1"/>
  </r>
  <r>
    <x v="87"/>
    <x v="5"/>
    <n v="42399"/>
    <n v="175"/>
    <n v="92"/>
    <x v="6"/>
    <x v="8"/>
    <n v="267"/>
    <x v="0"/>
    <x v="1"/>
    <x v="0"/>
    <n v="438.68"/>
    <x v="0"/>
  </r>
  <r>
    <x v="88"/>
    <x v="2"/>
    <n v="66214"/>
    <n v="364"/>
    <n v="164"/>
    <x v="2"/>
    <x v="2"/>
    <n v="528"/>
    <x v="0"/>
    <x v="0"/>
    <x v="1"/>
    <n v="438.68"/>
    <x v="1"/>
  </r>
  <r>
    <x v="89"/>
    <x v="0"/>
    <n v="90271"/>
    <n v="383"/>
    <n v="160"/>
    <x v="12"/>
    <x v="3"/>
    <n v="543"/>
    <x v="0"/>
    <x v="0"/>
    <x v="1"/>
    <n v="438.68"/>
    <x v="1"/>
  </r>
  <r>
    <x v="90"/>
    <x v="4"/>
    <n v="64064"/>
    <n v="305"/>
    <n v="200"/>
    <x v="5"/>
    <x v="6"/>
    <n v="505"/>
    <x v="2"/>
    <x v="0"/>
    <x v="0"/>
    <n v="438.68"/>
    <x v="1"/>
  </r>
  <r>
    <x v="91"/>
    <x v="4"/>
    <n v="90091"/>
    <n v="322"/>
    <n v="129"/>
    <x v="9"/>
    <x v="4"/>
    <n v="451"/>
    <x v="2"/>
    <x v="0"/>
    <x v="1"/>
    <n v="438.68"/>
    <x v="1"/>
  </r>
  <r>
    <x v="92"/>
    <x v="1"/>
    <n v="60818"/>
    <n v="483"/>
    <n v="144"/>
    <x v="11"/>
    <x v="8"/>
    <n v="627"/>
    <x v="1"/>
    <x v="0"/>
    <x v="2"/>
    <n v="438.68"/>
    <x v="1"/>
  </r>
  <r>
    <x v="93"/>
    <x v="4"/>
    <n v="65525"/>
    <n v="151"/>
    <n v="167"/>
    <x v="0"/>
    <x v="6"/>
    <n v="318"/>
    <x v="2"/>
    <x v="0"/>
    <x v="0"/>
    <n v="438.68"/>
    <x v="0"/>
  </r>
  <r>
    <x v="94"/>
    <x v="4"/>
    <n v="39830"/>
    <n v="438"/>
    <n v="193"/>
    <x v="3"/>
    <x v="10"/>
    <n v="631"/>
    <x v="2"/>
    <x v="1"/>
    <x v="2"/>
    <n v="438.68"/>
    <x v="1"/>
  </r>
  <r>
    <x v="95"/>
    <x v="5"/>
    <n v="37429"/>
    <n v="466"/>
    <n v="57"/>
    <x v="11"/>
    <x v="7"/>
    <n v="523"/>
    <x v="0"/>
    <x v="1"/>
    <x v="2"/>
    <n v="438.68"/>
    <x v="1"/>
  </r>
  <r>
    <x v="96"/>
    <x v="1"/>
    <n v="26893"/>
    <n v="243"/>
    <n v="181"/>
    <x v="2"/>
    <x v="4"/>
    <n v="424"/>
    <x v="1"/>
    <x v="2"/>
    <x v="1"/>
    <n v="438.68"/>
    <x v="0"/>
  </r>
  <r>
    <x v="97"/>
    <x v="5"/>
    <n v="99909"/>
    <n v="472"/>
    <n v="153"/>
    <x v="5"/>
    <x v="1"/>
    <n v="625"/>
    <x v="0"/>
    <x v="0"/>
    <x v="0"/>
    <n v="438.68"/>
    <x v="1"/>
  </r>
  <r>
    <x v="98"/>
    <x v="0"/>
    <n v="67333"/>
    <n v="168"/>
    <n v="181"/>
    <x v="5"/>
    <x v="0"/>
    <n v="349"/>
    <x v="0"/>
    <x v="0"/>
    <x v="0"/>
    <n v="438.68"/>
    <x v="0"/>
  </r>
  <r>
    <x v="99"/>
    <x v="0"/>
    <n v="23436"/>
    <n v="198"/>
    <n v="74"/>
    <x v="10"/>
    <x v="4"/>
    <n v="272"/>
    <x v="0"/>
    <x v="2"/>
    <x v="2"/>
    <n v="438.68"/>
    <x v="0"/>
  </r>
  <r>
    <x v="100"/>
    <x v="5"/>
    <n v="94290"/>
    <n v="495"/>
    <n v="145"/>
    <x v="12"/>
    <x v="9"/>
    <n v="640"/>
    <x v="0"/>
    <x v="0"/>
    <x v="1"/>
    <n v="438.68"/>
    <x v="1"/>
  </r>
  <r>
    <x v="101"/>
    <x v="0"/>
    <n v="96213"/>
    <n v="124"/>
    <n v="142"/>
    <x v="10"/>
    <x v="6"/>
    <n v="266"/>
    <x v="0"/>
    <x v="0"/>
    <x v="2"/>
    <n v="438.68"/>
    <x v="0"/>
  </r>
  <r>
    <x v="102"/>
    <x v="1"/>
    <n v="25895"/>
    <n v="478"/>
    <n v="110"/>
    <x v="4"/>
    <x v="1"/>
    <n v="588"/>
    <x v="1"/>
    <x v="2"/>
    <x v="0"/>
    <n v="438.68"/>
    <x v="1"/>
  </r>
  <r>
    <x v="103"/>
    <x v="6"/>
    <n v="39738"/>
    <n v="152"/>
    <n v="171"/>
    <x v="12"/>
    <x v="9"/>
    <n v="323"/>
    <x v="2"/>
    <x v="1"/>
    <x v="1"/>
    <n v="438.68"/>
    <x v="0"/>
  </r>
  <r>
    <x v="104"/>
    <x v="5"/>
    <n v="50746"/>
    <n v="250"/>
    <n v="100"/>
    <x v="4"/>
    <x v="7"/>
    <n v="350"/>
    <x v="0"/>
    <x v="1"/>
    <x v="0"/>
    <n v="438.68"/>
    <x v="0"/>
  </r>
  <r>
    <x v="105"/>
    <x v="2"/>
    <n v="69377"/>
    <n v="243"/>
    <n v="196"/>
    <x v="10"/>
    <x v="9"/>
    <n v="439"/>
    <x v="0"/>
    <x v="0"/>
    <x v="2"/>
    <n v="438.68"/>
    <x v="1"/>
  </r>
  <r>
    <x v="106"/>
    <x v="2"/>
    <n v="68404"/>
    <n v="156"/>
    <n v="70"/>
    <x v="4"/>
    <x v="2"/>
    <n v="226"/>
    <x v="0"/>
    <x v="0"/>
    <x v="0"/>
    <n v="438.68"/>
    <x v="0"/>
  </r>
  <r>
    <x v="107"/>
    <x v="4"/>
    <n v="74045"/>
    <n v="138"/>
    <n v="54"/>
    <x v="0"/>
    <x v="2"/>
    <n v="192"/>
    <x v="2"/>
    <x v="0"/>
    <x v="0"/>
    <n v="438.68"/>
    <x v="0"/>
  </r>
  <r>
    <x v="108"/>
    <x v="0"/>
    <n v="59790"/>
    <n v="208"/>
    <n v="141"/>
    <x v="10"/>
    <x v="10"/>
    <n v="349"/>
    <x v="0"/>
    <x v="1"/>
    <x v="2"/>
    <n v="438.68"/>
    <x v="0"/>
  </r>
  <r>
    <x v="109"/>
    <x v="2"/>
    <n v="25600"/>
    <n v="280"/>
    <n v="110"/>
    <x v="12"/>
    <x v="5"/>
    <n v="390"/>
    <x v="0"/>
    <x v="2"/>
    <x v="1"/>
    <n v="438.68"/>
    <x v="0"/>
  </r>
  <r>
    <x v="110"/>
    <x v="4"/>
    <n v="60764"/>
    <n v="141"/>
    <n v="71"/>
    <x v="8"/>
    <x v="8"/>
    <n v="212"/>
    <x v="2"/>
    <x v="0"/>
    <x v="2"/>
    <n v="438.68"/>
    <x v="0"/>
  </r>
  <r>
    <x v="111"/>
    <x v="6"/>
    <n v="94543"/>
    <n v="285"/>
    <n v="198"/>
    <x v="10"/>
    <x v="8"/>
    <n v="483"/>
    <x v="2"/>
    <x v="0"/>
    <x v="2"/>
    <n v="438.68"/>
    <x v="1"/>
  </r>
  <r>
    <x v="112"/>
    <x v="1"/>
    <n v="65714"/>
    <n v="497"/>
    <n v="119"/>
    <x v="9"/>
    <x v="1"/>
    <n v="616"/>
    <x v="1"/>
    <x v="0"/>
    <x v="1"/>
    <n v="438.68"/>
    <x v="1"/>
  </r>
  <r>
    <x v="113"/>
    <x v="1"/>
    <n v="76835"/>
    <n v="322"/>
    <n v="50"/>
    <x v="3"/>
    <x v="7"/>
    <n v="372"/>
    <x v="1"/>
    <x v="0"/>
    <x v="2"/>
    <n v="438.68"/>
    <x v="0"/>
  </r>
  <r>
    <x v="114"/>
    <x v="1"/>
    <n v="93744"/>
    <n v="221"/>
    <n v="182"/>
    <x v="7"/>
    <x v="11"/>
    <n v="403"/>
    <x v="1"/>
    <x v="0"/>
    <x v="1"/>
    <n v="438.68"/>
    <x v="0"/>
  </r>
  <r>
    <x v="115"/>
    <x v="2"/>
    <n v="76491"/>
    <n v="232"/>
    <n v="61"/>
    <x v="7"/>
    <x v="10"/>
    <n v="293"/>
    <x v="0"/>
    <x v="0"/>
    <x v="1"/>
    <n v="438.68"/>
    <x v="0"/>
  </r>
  <r>
    <x v="116"/>
    <x v="6"/>
    <n v="38589"/>
    <n v="262"/>
    <n v="139"/>
    <x v="12"/>
    <x v="2"/>
    <n v="401"/>
    <x v="2"/>
    <x v="1"/>
    <x v="1"/>
    <n v="438.68"/>
    <x v="0"/>
  </r>
  <r>
    <x v="117"/>
    <x v="2"/>
    <n v="63484"/>
    <n v="314"/>
    <n v="95"/>
    <x v="12"/>
    <x v="1"/>
    <n v="409"/>
    <x v="0"/>
    <x v="0"/>
    <x v="1"/>
    <n v="438.68"/>
    <x v="0"/>
  </r>
  <r>
    <x v="118"/>
    <x v="0"/>
    <n v="56212"/>
    <n v="320"/>
    <n v="83"/>
    <x v="11"/>
    <x v="11"/>
    <n v="403"/>
    <x v="0"/>
    <x v="1"/>
    <x v="2"/>
    <n v="438.68"/>
    <x v="0"/>
  </r>
  <r>
    <x v="119"/>
    <x v="2"/>
    <n v="63525"/>
    <n v="334"/>
    <n v="127"/>
    <x v="3"/>
    <x v="8"/>
    <n v="461"/>
    <x v="0"/>
    <x v="0"/>
    <x v="2"/>
    <n v="438.68"/>
    <x v="1"/>
  </r>
  <r>
    <x v="120"/>
    <x v="6"/>
    <n v="67202"/>
    <n v="430"/>
    <n v="94"/>
    <x v="3"/>
    <x v="5"/>
    <n v="524"/>
    <x v="2"/>
    <x v="0"/>
    <x v="2"/>
    <n v="438.68"/>
    <x v="1"/>
  </r>
  <r>
    <x v="121"/>
    <x v="6"/>
    <n v="52635"/>
    <n v="245"/>
    <n v="122"/>
    <x v="0"/>
    <x v="9"/>
    <n v="367"/>
    <x v="2"/>
    <x v="1"/>
    <x v="0"/>
    <n v="438.68"/>
    <x v="0"/>
  </r>
  <r>
    <x v="122"/>
    <x v="0"/>
    <n v="83208"/>
    <n v="338"/>
    <n v="75"/>
    <x v="12"/>
    <x v="2"/>
    <n v="413"/>
    <x v="0"/>
    <x v="0"/>
    <x v="1"/>
    <n v="438.68"/>
    <x v="0"/>
  </r>
  <r>
    <x v="123"/>
    <x v="6"/>
    <n v="53828"/>
    <n v="175"/>
    <n v="96"/>
    <x v="3"/>
    <x v="1"/>
    <n v="271"/>
    <x v="2"/>
    <x v="1"/>
    <x v="2"/>
    <n v="438.68"/>
    <x v="0"/>
  </r>
  <r>
    <x v="124"/>
    <x v="6"/>
    <n v="38711"/>
    <n v="108"/>
    <n v="170"/>
    <x v="11"/>
    <x v="4"/>
    <n v="278"/>
    <x v="2"/>
    <x v="1"/>
    <x v="2"/>
    <n v="438.68"/>
    <x v="0"/>
  </r>
  <r>
    <x v="125"/>
    <x v="1"/>
    <n v="23420"/>
    <n v="173"/>
    <n v="105"/>
    <x v="4"/>
    <x v="11"/>
    <n v="278"/>
    <x v="1"/>
    <x v="2"/>
    <x v="0"/>
    <n v="438.68"/>
    <x v="0"/>
  </r>
  <r>
    <x v="126"/>
    <x v="0"/>
    <n v="20301"/>
    <n v="500"/>
    <n v="143"/>
    <x v="5"/>
    <x v="9"/>
    <n v="643"/>
    <x v="0"/>
    <x v="2"/>
    <x v="0"/>
    <n v="438.68"/>
    <x v="1"/>
  </r>
  <r>
    <x v="127"/>
    <x v="3"/>
    <n v="65236"/>
    <n v="352"/>
    <n v="156"/>
    <x v="5"/>
    <x v="2"/>
    <n v="508"/>
    <x v="1"/>
    <x v="0"/>
    <x v="0"/>
    <n v="438.68"/>
    <x v="1"/>
  </r>
  <r>
    <x v="128"/>
    <x v="3"/>
    <n v="86235"/>
    <n v="329"/>
    <n v="112"/>
    <x v="4"/>
    <x v="8"/>
    <n v="441"/>
    <x v="1"/>
    <x v="0"/>
    <x v="0"/>
    <n v="438.68"/>
    <x v="1"/>
  </r>
  <r>
    <x v="129"/>
    <x v="6"/>
    <n v="74240"/>
    <n v="106"/>
    <n v="97"/>
    <x v="6"/>
    <x v="3"/>
    <n v="203"/>
    <x v="2"/>
    <x v="0"/>
    <x v="0"/>
    <n v="438.68"/>
    <x v="0"/>
  </r>
  <r>
    <x v="130"/>
    <x v="3"/>
    <n v="85726"/>
    <n v="273"/>
    <n v="110"/>
    <x v="11"/>
    <x v="7"/>
    <n v="383"/>
    <x v="1"/>
    <x v="0"/>
    <x v="2"/>
    <n v="438.68"/>
    <x v="0"/>
  </r>
  <r>
    <x v="131"/>
    <x v="3"/>
    <n v="30492"/>
    <n v="240"/>
    <n v="130"/>
    <x v="3"/>
    <x v="11"/>
    <n v="370"/>
    <x v="1"/>
    <x v="1"/>
    <x v="2"/>
    <n v="438.68"/>
    <x v="0"/>
  </r>
  <r>
    <x v="132"/>
    <x v="6"/>
    <n v="26102"/>
    <n v="267"/>
    <n v="75"/>
    <x v="8"/>
    <x v="8"/>
    <n v="342"/>
    <x v="2"/>
    <x v="2"/>
    <x v="2"/>
    <n v="438.68"/>
    <x v="0"/>
  </r>
  <r>
    <x v="133"/>
    <x v="3"/>
    <n v="70336"/>
    <n v="269"/>
    <n v="85"/>
    <x v="11"/>
    <x v="2"/>
    <n v="354"/>
    <x v="1"/>
    <x v="0"/>
    <x v="2"/>
    <n v="438.68"/>
    <x v="0"/>
  </r>
  <r>
    <x v="134"/>
    <x v="2"/>
    <n v="46641"/>
    <n v="492"/>
    <n v="50"/>
    <x v="10"/>
    <x v="11"/>
    <n v="542"/>
    <x v="0"/>
    <x v="1"/>
    <x v="2"/>
    <n v="438.68"/>
    <x v="1"/>
  </r>
  <r>
    <x v="135"/>
    <x v="4"/>
    <n v="54584"/>
    <n v="382"/>
    <n v="57"/>
    <x v="4"/>
    <x v="10"/>
    <n v="439"/>
    <x v="2"/>
    <x v="1"/>
    <x v="0"/>
    <n v="438.68"/>
    <x v="1"/>
  </r>
  <r>
    <x v="136"/>
    <x v="0"/>
    <n v="52745"/>
    <n v="221"/>
    <n v="162"/>
    <x v="9"/>
    <x v="9"/>
    <n v="383"/>
    <x v="0"/>
    <x v="1"/>
    <x v="1"/>
    <n v="438.68"/>
    <x v="0"/>
  </r>
  <r>
    <x v="137"/>
    <x v="4"/>
    <n v="43093"/>
    <n v="293"/>
    <n v="148"/>
    <x v="1"/>
    <x v="2"/>
    <n v="441"/>
    <x v="2"/>
    <x v="1"/>
    <x v="0"/>
    <n v="438.68"/>
    <x v="1"/>
  </r>
  <r>
    <x v="138"/>
    <x v="6"/>
    <n v="86105"/>
    <n v="104"/>
    <n v="96"/>
    <x v="2"/>
    <x v="10"/>
    <n v="200"/>
    <x v="2"/>
    <x v="0"/>
    <x v="1"/>
    <n v="438.68"/>
    <x v="0"/>
  </r>
  <r>
    <x v="139"/>
    <x v="1"/>
    <n v="71885"/>
    <n v="128"/>
    <n v="176"/>
    <x v="4"/>
    <x v="6"/>
    <n v="304"/>
    <x v="1"/>
    <x v="0"/>
    <x v="0"/>
    <n v="438.68"/>
    <x v="0"/>
  </r>
  <r>
    <x v="140"/>
    <x v="0"/>
    <n v="56631"/>
    <n v="264"/>
    <n v="105"/>
    <x v="8"/>
    <x v="1"/>
    <n v="369"/>
    <x v="0"/>
    <x v="1"/>
    <x v="2"/>
    <n v="438.68"/>
    <x v="0"/>
  </r>
  <r>
    <x v="141"/>
    <x v="6"/>
    <n v="92991"/>
    <n v="438"/>
    <n v="63"/>
    <x v="3"/>
    <x v="3"/>
    <n v="501"/>
    <x v="2"/>
    <x v="0"/>
    <x v="2"/>
    <n v="438.68"/>
    <x v="1"/>
  </r>
  <r>
    <x v="142"/>
    <x v="1"/>
    <n v="24014"/>
    <n v="235"/>
    <n v="77"/>
    <x v="8"/>
    <x v="9"/>
    <n v="312"/>
    <x v="1"/>
    <x v="2"/>
    <x v="2"/>
    <n v="438.68"/>
    <x v="0"/>
  </r>
  <r>
    <x v="143"/>
    <x v="4"/>
    <n v="31093"/>
    <n v="464"/>
    <n v="127"/>
    <x v="8"/>
    <x v="11"/>
    <n v="591"/>
    <x v="2"/>
    <x v="1"/>
    <x v="2"/>
    <n v="438.68"/>
    <x v="1"/>
  </r>
  <r>
    <x v="144"/>
    <x v="6"/>
    <n v="38070"/>
    <n v="420"/>
    <n v="179"/>
    <x v="12"/>
    <x v="7"/>
    <n v="599"/>
    <x v="2"/>
    <x v="1"/>
    <x v="1"/>
    <n v="438.68"/>
    <x v="1"/>
  </r>
  <r>
    <x v="145"/>
    <x v="0"/>
    <n v="55777"/>
    <n v="441"/>
    <n v="158"/>
    <x v="12"/>
    <x v="8"/>
    <n v="599"/>
    <x v="0"/>
    <x v="1"/>
    <x v="1"/>
    <n v="438.68"/>
    <x v="1"/>
  </r>
  <r>
    <x v="146"/>
    <x v="0"/>
    <n v="76958"/>
    <n v="244"/>
    <n v="63"/>
    <x v="0"/>
    <x v="4"/>
    <n v="307"/>
    <x v="0"/>
    <x v="0"/>
    <x v="0"/>
    <n v="438.68"/>
    <x v="0"/>
  </r>
  <r>
    <x v="147"/>
    <x v="5"/>
    <n v="30729"/>
    <n v="426"/>
    <n v="105"/>
    <x v="4"/>
    <x v="8"/>
    <n v="531"/>
    <x v="0"/>
    <x v="1"/>
    <x v="0"/>
    <n v="438.68"/>
    <x v="1"/>
  </r>
  <r>
    <x v="148"/>
    <x v="2"/>
    <n v="65017"/>
    <n v="316"/>
    <n v="164"/>
    <x v="0"/>
    <x v="11"/>
    <n v="480"/>
    <x v="0"/>
    <x v="0"/>
    <x v="0"/>
    <n v="438.68"/>
    <x v="1"/>
  </r>
  <r>
    <x v="149"/>
    <x v="3"/>
    <n v="86320"/>
    <n v="400"/>
    <n v="56"/>
    <x v="4"/>
    <x v="3"/>
    <n v="456"/>
    <x v="1"/>
    <x v="0"/>
    <x v="0"/>
    <n v="438.68"/>
    <x v="1"/>
  </r>
  <r>
    <x v="150"/>
    <x v="1"/>
    <n v="47751"/>
    <n v="231"/>
    <n v="52"/>
    <x v="11"/>
    <x v="8"/>
    <n v="283"/>
    <x v="1"/>
    <x v="1"/>
    <x v="2"/>
    <n v="438.68"/>
    <x v="0"/>
  </r>
  <r>
    <x v="151"/>
    <x v="5"/>
    <n v="98069"/>
    <n v="391"/>
    <n v="160"/>
    <x v="2"/>
    <x v="1"/>
    <n v="551"/>
    <x v="0"/>
    <x v="0"/>
    <x v="1"/>
    <n v="438.68"/>
    <x v="1"/>
  </r>
  <r>
    <x v="152"/>
    <x v="3"/>
    <n v="74748"/>
    <n v="169"/>
    <n v="200"/>
    <x v="8"/>
    <x v="3"/>
    <n v="369"/>
    <x v="1"/>
    <x v="0"/>
    <x v="2"/>
    <n v="438.68"/>
    <x v="0"/>
  </r>
  <r>
    <x v="153"/>
    <x v="3"/>
    <n v="25801"/>
    <n v="351"/>
    <n v="156"/>
    <x v="11"/>
    <x v="2"/>
    <n v="507"/>
    <x v="1"/>
    <x v="2"/>
    <x v="2"/>
    <n v="438.68"/>
    <x v="1"/>
  </r>
  <r>
    <x v="154"/>
    <x v="6"/>
    <n v="39190"/>
    <n v="374"/>
    <n v="67"/>
    <x v="1"/>
    <x v="10"/>
    <n v="441"/>
    <x v="2"/>
    <x v="1"/>
    <x v="0"/>
    <n v="438.68"/>
    <x v="1"/>
  </r>
  <r>
    <x v="155"/>
    <x v="3"/>
    <n v="69689"/>
    <n v="463"/>
    <n v="87"/>
    <x v="5"/>
    <x v="4"/>
    <n v="550"/>
    <x v="1"/>
    <x v="0"/>
    <x v="0"/>
    <n v="438.68"/>
    <x v="1"/>
  </r>
  <r>
    <x v="156"/>
    <x v="2"/>
    <n v="70993"/>
    <n v="281"/>
    <n v="164"/>
    <x v="7"/>
    <x v="0"/>
    <n v="445"/>
    <x v="0"/>
    <x v="0"/>
    <x v="1"/>
    <n v="438.68"/>
    <x v="1"/>
  </r>
  <r>
    <x v="157"/>
    <x v="0"/>
    <n v="49592"/>
    <n v="266"/>
    <n v="64"/>
    <x v="10"/>
    <x v="11"/>
    <n v="330"/>
    <x v="0"/>
    <x v="1"/>
    <x v="2"/>
    <n v="438.68"/>
    <x v="0"/>
  </r>
  <r>
    <x v="158"/>
    <x v="5"/>
    <n v="30647"/>
    <n v="190"/>
    <n v="168"/>
    <x v="4"/>
    <x v="5"/>
    <n v="358"/>
    <x v="0"/>
    <x v="1"/>
    <x v="0"/>
    <n v="438.68"/>
    <x v="0"/>
  </r>
  <r>
    <x v="159"/>
    <x v="3"/>
    <n v="28716"/>
    <n v="301"/>
    <n v="77"/>
    <x v="1"/>
    <x v="0"/>
    <n v="378"/>
    <x v="1"/>
    <x v="2"/>
    <x v="0"/>
    <n v="438.68"/>
    <x v="0"/>
  </r>
  <r>
    <x v="160"/>
    <x v="6"/>
    <n v="90316"/>
    <n v="445"/>
    <n v="88"/>
    <x v="5"/>
    <x v="8"/>
    <n v="533"/>
    <x v="2"/>
    <x v="0"/>
    <x v="0"/>
    <n v="438.68"/>
    <x v="1"/>
  </r>
  <r>
    <x v="161"/>
    <x v="2"/>
    <n v="22368"/>
    <n v="118"/>
    <n v="66"/>
    <x v="3"/>
    <x v="11"/>
    <n v="184"/>
    <x v="0"/>
    <x v="2"/>
    <x v="2"/>
    <n v="438.68"/>
    <x v="0"/>
  </r>
  <r>
    <x v="162"/>
    <x v="4"/>
    <n v="97575"/>
    <n v="138"/>
    <n v="135"/>
    <x v="6"/>
    <x v="10"/>
    <n v="273"/>
    <x v="2"/>
    <x v="0"/>
    <x v="0"/>
    <n v="438.68"/>
    <x v="0"/>
  </r>
  <r>
    <x v="163"/>
    <x v="0"/>
    <n v="26655"/>
    <n v="225"/>
    <n v="175"/>
    <x v="2"/>
    <x v="6"/>
    <n v="400"/>
    <x v="0"/>
    <x v="2"/>
    <x v="1"/>
    <n v="438.68"/>
    <x v="0"/>
  </r>
  <r>
    <x v="164"/>
    <x v="0"/>
    <n v="90031"/>
    <n v="272"/>
    <n v="93"/>
    <x v="0"/>
    <x v="10"/>
    <n v="365"/>
    <x v="0"/>
    <x v="0"/>
    <x v="0"/>
    <n v="438.68"/>
    <x v="0"/>
  </r>
  <r>
    <x v="165"/>
    <x v="5"/>
    <n v="96429"/>
    <n v="240"/>
    <n v="74"/>
    <x v="0"/>
    <x v="5"/>
    <n v="314"/>
    <x v="0"/>
    <x v="0"/>
    <x v="0"/>
    <n v="438.68"/>
    <x v="0"/>
  </r>
  <r>
    <x v="166"/>
    <x v="0"/>
    <n v="75766"/>
    <n v="341"/>
    <n v="194"/>
    <x v="11"/>
    <x v="4"/>
    <n v="535"/>
    <x v="0"/>
    <x v="0"/>
    <x v="2"/>
    <n v="438.68"/>
    <x v="1"/>
  </r>
  <r>
    <x v="167"/>
    <x v="3"/>
    <n v="33403"/>
    <n v="319"/>
    <n v="62"/>
    <x v="12"/>
    <x v="10"/>
    <n v="381"/>
    <x v="1"/>
    <x v="1"/>
    <x v="1"/>
    <n v="438.68"/>
    <x v="0"/>
  </r>
  <r>
    <x v="168"/>
    <x v="6"/>
    <n v="52097"/>
    <n v="225"/>
    <n v="74"/>
    <x v="5"/>
    <x v="7"/>
    <n v="299"/>
    <x v="2"/>
    <x v="1"/>
    <x v="0"/>
    <n v="438.68"/>
    <x v="0"/>
  </r>
  <r>
    <x v="169"/>
    <x v="0"/>
    <n v="98657"/>
    <n v="157"/>
    <n v="117"/>
    <x v="6"/>
    <x v="6"/>
    <n v="274"/>
    <x v="0"/>
    <x v="0"/>
    <x v="0"/>
    <n v="438.68"/>
    <x v="0"/>
  </r>
  <r>
    <x v="170"/>
    <x v="0"/>
    <n v="30966"/>
    <n v="247"/>
    <n v="187"/>
    <x v="1"/>
    <x v="0"/>
    <n v="434"/>
    <x v="0"/>
    <x v="1"/>
    <x v="0"/>
    <n v="438.68"/>
    <x v="0"/>
  </r>
  <r>
    <x v="171"/>
    <x v="4"/>
    <n v="72921"/>
    <n v="416"/>
    <n v="116"/>
    <x v="2"/>
    <x v="2"/>
    <n v="532"/>
    <x v="2"/>
    <x v="0"/>
    <x v="1"/>
    <n v="438.68"/>
    <x v="1"/>
  </r>
  <r>
    <x v="172"/>
    <x v="4"/>
    <n v="69726"/>
    <n v="482"/>
    <n v="158"/>
    <x v="5"/>
    <x v="1"/>
    <n v="640"/>
    <x v="2"/>
    <x v="0"/>
    <x v="0"/>
    <n v="438.68"/>
    <x v="1"/>
  </r>
  <r>
    <x v="173"/>
    <x v="1"/>
    <n v="70300"/>
    <n v="460"/>
    <n v="195"/>
    <x v="6"/>
    <x v="7"/>
    <n v="655"/>
    <x v="1"/>
    <x v="0"/>
    <x v="0"/>
    <n v="438.68"/>
    <x v="1"/>
  </r>
  <r>
    <x v="174"/>
    <x v="2"/>
    <n v="42677"/>
    <n v="100"/>
    <n v="160"/>
    <x v="7"/>
    <x v="6"/>
    <n v="260"/>
    <x v="0"/>
    <x v="1"/>
    <x v="1"/>
    <n v="438.68"/>
    <x v="0"/>
  </r>
  <r>
    <x v="175"/>
    <x v="3"/>
    <n v="75609"/>
    <n v="486"/>
    <n v="160"/>
    <x v="4"/>
    <x v="2"/>
    <n v="646"/>
    <x v="1"/>
    <x v="0"/>
    <x v="0"/>
    <n v="438.68"/>
    <x v="1"/>
  </r>
  <r>
    <x v="176"/>
    <x v="0"/>
    <n v="76661"/>
    <n v="447"/>
    <n v="83"/>
    <x v="0"/>
    <x v="2"/>
    <n v="530"/>
    <x v="0"/>
    <x v="0"/>
    <x v="0"/>
    <n v="438.68"/>
    <x v="1"/>
  </r>
  <r>
    <x v="177"/>
    <x v="0"/>
    <n v="51024"/>
    <n v="289"/>
    <n v="160"/>
    <x v="1"/>
    <x v="11"/>
    <n v="449"/>
    <x v="0"/>
    <x v="1"/>
    <x v="0"/>
    <n v="438.68"/>
    <x v="1"/>
  </r>
  <r>
    <x v="178"/>
    <x v="6"/>
    <n v="90313"/>
    <n v="290"/>
    <n v="57"/>
    <x v="0"/>
    <x v="6"/>
    <n v="347"/>
    <x v="2"/>
    <x v="0"/>
    <x v="0"/>
    <n v="438.68"/>
    <x v="0"/>
  </r>
  <r>
    <x v="179"/>
    <x v="1"/>
    <n v="73006"/>
    <n v="468"/>
    <n v="162"/>
    <x v="1"/>
    <x v="4"/>
    <n v="630"/>
    <x v="1"/>
    <x v="0"/>
    <x v="0"/>
    <n v="438.68"/>
    <x v="1"/>
  </r>
  <r>
    <x v="180"/>
    <x v="2"/>
    <n v="35338"/>
    <n v="411"/>
    <n v="132"/>
    <x v="11"/>
    <x v="8"/>
    <n v="543"/>
    <x v="0"/>
    <x v="1"/>
    <x v="2"/>
    <n v="438.68"/>
    <x v="1"/>
  </r>
  <r>
    <x v="181"/>
    <x v="1"/>
    <n v="88027"/>
    <n v="216"/>
    <n v="91"/>
    <x v="12"/>
    <x v="5"/>
    <n v="307"/>
    <x v="1"/>
    <x v="0"/>
    <x v="1"/>
    <n v="438.68"/>
    <x v="0"/>
  </r>
  <r>
    <x v="182"/>
    <x v="5"/>
    <n v="39508"/>
    <n v="233"/>
    <n v="150"/>
    <x v="1"/>
    <x v="5"/>
    <n v="383"/>
    <x v="0"/>
    <x v="1"/>
    <x v="0"/>
    <n v="438.68"/>
    <x v="0"/>
  </r>
  <r>
    <x v="183"/>
    <x v="2"/>
    <n v="23051"/>
    <n v="157"/>
    <n v="55"/>
    <x v="0"/>
    <x v="0"/>
    <n v="212"/>
    <x v="0"/>
    <x v="2"/>
    <x v="0"/>
    <n v="438.68"/>
    <x v="0"/>
  </r>
  <r>
    <x v="184"/>
    <x v="0"/>
    <n v="68747"/>
    <n v="143"/>
    <n v="75"/>
    <x v="11"/>
    <x v="0"/>
    <n v="218"/>
    <x v="0"/>
    <x v="0"/>
    <x v="2"/>
    <n v="438.68"/>
    <x v="0"/>
  </r>
  <r>
    <x v="185"/>
    <x v="0"/>
    <n v="74021"/>
    <n v="272"/>
    <n v="113"/>
    <x v="1"/>
    <x v="5"/>
    <n v="385"/>
    <x v="0"/>
    <x v="0"/>
    <x v="0"/>
    <n v="438.68"/>
    <x v="0"/>
  </r>
  <r>
    <x v="186"/>
    <x v="2"/>
    <n v="86412"/>
    <n v="259"/>
    <n v="108"/>
    <x v="7"/>
    <x v="10"/>
    <n v="367"/>
    <x v="0"/>
    <x v="0"/>
    <x v="1"/>
    <n v="438.68"/>
    <x v="0"/>
  </r>
  <r>
    <x v="187"/>
    <x v="0"/>
    <n v="78335"/>
    <n v="272"/>
    <n v="158"/>
    <x v="12"/>
    <x v="4"/>
    <n v="430"/>
    <x v="0"/>
    <x v="0"/>
    <x v="1"/>
    <n v="438.68"/>
    <x v="0"/>
  </r>
  <r>
    <x v="188"/>
    <x v="3"/>
    <n v="76179"/>
    <n v="416"/>
    <n v="170"/>
    <x v="1"/>
    <x v="10"/>
    <n v="586"/>
    <x v="1"/>
    <x v="0"/>
    <x v="0"/>
    <n v="438.68"/>
    <x v="1"/>
  </r>
  <r>
    <x v="189"/>
    <x v="2"/>
    <n v="52093"/>
    <n v="402"/>
    <n v="82"/>
    <x v="11"/>
    <x v="10"/>
    <n v="484"/>
    <x v="0"/>
    <x v="1"/>
    <x v="2"/>
    <n v="438.68"/>
    <x v="1"/>
  </r>
  <r>
    <x v="190"/>
    <x v="1"/>
    <n v="89678"/>
    <n v="248"/>
    <n v="199"/>
    <x v="3"/>
    <x v="1"/>
    <n v="447"/>
    <x v="1"/>
    <x v="0"/>
    <x v="2"/>
    <n v="438.68"/>
    <x v="1"/>
  </r>
  <r>
    <x v="191"/>
    <x v="2"/>
    <n v="59734"/>
    <n v="179"/>
    <n v="70"/>
    <x v="5"/>
    <x v="9"/>
    <n v="249"/>
    <x v="0"/>
    <x v="1"/>
    <x v="0"/>
    <n v="438.68"/>
    <x v="0"/>
  </r>
  <r>
    <x v="192"/>
    <x v="0"/>
    <n v="92615"/>
    <n v="473"/>
    <n v="119"/>
    <x v="9"/>
    <x v="8"/>
    <n v="592"/>
    <x v="0"/>
    <x v="0"/>
    <x v="1"/>
    <n v="438.68"/>
    <x v="1"/>
  </r>
  <r>
    <x v="193"/>
    <x v="3"/>
    <n v="93523"/>
    <n v="312"/>
    <n v="161"/>
    <x v="6"/>
    <x v="1"/>
    <n v="473"/>
    <x v="1"/>
    <x v="0"/>
    <x v="0"/>
    <n v="438.68"/>
    <x v="1"/>
  </r>
  <r>
    <x v="194"/>
    <x v="3"/>
    <n v="37019"/>
    <n v="302"/>
    <n v="53"/>
    <x v="9"/>
    <x v="11"/>
    <n v="355"/>
    <x v="1"/>
    <x v="1"/>
    <x v="1"/>
    <n v="438.68"/>
    <x v="0"/>
  </r>
  <r>
    <x v="195"/>
    <x v="5"/>
    <n v="93847"/>
    <n v="351"/>
    <n v="143"/>
    <x v="3"/>
    <x v="9"/>
    <n v="494"/>
    <x v="0"/>
    <x v="0"/>
    <x v="2"/>
    <n v="438.68"/>
    <x v="1"/>
  </r>
  <r>
    <x v="196"/>
    <x v="1"/>
    <n v="99634"/>
    <n v="328"/>
    <n v="124"/>
    <x v="9"/>
    <x v="9"/>
    <n v="452"/>
    <x v="1"/>
    <x v="0"/>
    <x v="1"/>
    <n v="438.68"/>
    <x v="1"/>
  </r>
  <r>
    <x v="197"/>
    <x v="4"/>
    <n v="48251"/>
    <n v="263"/>
    <n v="111"/>
    <x v="3"/>
    <x v="6"/>
    <n v="374"/>
    <x v="2"/>
    <x v="1"/>
    <x v="2"/>
    <n v="438.68"/>
    <x v="0"/>
  </r>
  <r>
    <x v="198"/>
    <x v="4"/>
    <n v="45945"/>
    <n v="326"/>
    <n v="143"/>
    <x v="2"/>
    <x v="4"/>
    <n v="469"/>
    <x v="2"/>
    <x v="1"/>
    <x v="1"/>
    <n v="438.68"/>
    <x v="1"/>
  </r>
  <r>
    <x v="199"/>
    <x v="2"/>
    <n v="52217"/>
    <n v="246"/>
    <n v="144"/>
    <x v="3"/>
    <x v="4"/>
    <n v="390"/>
    <x v="0"/>
    <x v="1"/>
    <x v="2"/>
    <n v="438.68"/>
    <x v="0"/>
  </r>
  <r>
    <x v="200"/>
    <x v="5"/>
    <n v="28308"/>
    <n v="119"/>
    <n v="104"/>
    <x v="3"/>
    <x v="9"/>
    <n v="223"/>
    <x v="0"/>
    <x v="2"/>
    <x v="2"/>
    <n v="438.68"/>
    <x v="0"/>
  </r>
  <r>
    <x v="201"/>
    <x v="6"/>
    <n v="25949"/>
    <n v="146"/>
    <n v="186"/>
    <x v="8"/>
    <x v="10"/>
    <n v="332"/>
    <x v="2"/>
    <x v="2"/>
    <x v="2"/>
    <n v="438.68"/>
    <x v="0"/>
  </r>
  <r>
    <x v="202"/>
    <x v="2"/>
    <n v="71990"/>
    <n v="332"/>
    <n v="180"/>
    <x v="3"/>
    <x v="6"/>
    <n v="512"/>
    <x v="0"/>
    <x v="0"/>
    <x v="2"/>
    <n v="438.68"/>
    <x v="1"/>
  </r>
  <r>
    <x v="203"/>
    <x v="5"/>
    <n v="21150"/>
    <n v="404"/>
    <n v="80"/>
    <x v="7"/>
    <x v="8"/>
    <n v="484"/>
    <x v="0"/>
    <x v="2"/>
    <x v="1"/>
    <n v="438.68"/>
    <x v="1"/>
  </r>
  <r>
    <x v="204"/>
    <x v="1"/>
    <n v="94740"/>
    <n v="113"/>
    <n v="89"/>
    <x v="5"/>
    <x v="9"/>
    <n v="202"/>
    <x v="1"/>
    <x v="0"/>
    <x v="0"/>
    <n v="438.68"/>
    <x v="0"/>
  </r>
  <r>
    <x v="205"/>
    <x v="1"/>
    <n v="86617"/>
    <n v="242"/>
    <n v="85"/>
    <x v="4"/>
    <x v="7"/>
    <n v="327"/>
    <x v="1"/>
    <x v="0"/>
    <x v="0"/>
    <n v="438.68"/>
    <x v="0"/>
  </r>
  <r>
    <x v="206"/>
    <x v="1"/>
    <n v="36896"/>
    <n v="100"/>
    <n v="55"/>
    <x v="1"/>
    <x v="0"/>
    <n v="155"/>
    <x v="1"/>
    <x v="1"/>
    <x v="0"/>
    <n v="438.68"/>
    <x v="0"/>
  </r>
  <r>
    <x v="207"/>
    <x v="1"/>
    <n v="66175"/>
    <n v="472"/>
    <n v="115"/>
    <x v="6"/>
    <x v="0"/>
    <n v="587"/>
    <x v="1"/>
    <x v="0"/>
    <x v="0"/>
    <n v="438.68"/>
    <x v="1"/>
  </r>
  <r>
    <x v="208"/>
    <x v="1"/>
    <n v="27805"/>
    <n v="153"/>
    <n v="124"/>
    <x v="12"/>
    <x v="1"/>
    <n v="277"/>
    <x v="1"/>
    <x v="2"/>
    <x v="1"/>
    <n v="438.68"/>
    <x v="0"/>
  </r>
  <r>
    <x v="209"/>
    <x v="5"/>
    <n v="25237"/>
    <n v="473"/>
    <n v="53"/>
    <x v="5"/>
    <x v="11"/>
    <n v="526"/>
    <x v="0"/>
    <x v="2"/>
    <x v="0"/>
    <n v="438.68"/>
    <x v="1"/>
  </r>
  <r>
    <x v="210"/>
    <x v="5"/>
    <n v="40056"/>
    <n v="358"/>
    <n v="128"/>
    <x v="0"/>
    <x v="3"/>
    <n v="486"/>
    <x v="0"/>
    <x v="1"/>
    <x v="0"/>
    <n v="438.68"/>
    <x v="1"/>
  </r>
  <r>
    <x v="211"/>
    <x v="3"/>
    <n v="65543"/>
    <n v="243"/>
    <n v="183"/>
    <x v="4"/>
    <x v="3"/>
    <n v="426"/>
    <x v="1"/>
    <x v="0"/>
    <x v="0"/>
    <n v="438.68"/>
    <x v="0"/>
  </r>
  <r>
    <x v="212"/>
    <x v="4"/>
    <n v="76556"/>
    <n v="111"/>
    <n v="167"/>
    <x v="2"/>
    <x v="0"/>
    <n v="278"/>
    <x v="2"/>
    <x v="0"/>
    <x v="1"/>
    <n v="438.68"/>
    <x v="0"/>
  </r>
  <r>
    <x v="213"/>
    <x v="0"/>
    <n v="23343"/>
    <n v="429"/>
    <n v="162"/>
    <x v="2"/>
    <x v="2"/>
    <n v="591"/>
    <x v="0"/>
    <x v="2"/>
    <x v="1"/>
    <n v="438.68"/>
    <x v="1"/>
  </r>
  <r>
    <x v="214"/>
    <x v="1"/>
    <n v="33500"/>
    <n v="323"/>
    <n v="143"/>
    <x v="10"/>
    <x v="1"/>
    <n v="466"/>
    <x v="1"/>
    <x v="1"/>
    <x v="2"/>
    <n v="438.68"/>
    <x v="1"/>
  </r>
  <r>
    <x v="215"/>
    <x v="6"/>
    <n v="73222"/>
    <n v="371"/>
    <n v="111"/>
    <x v="3"/>
    <x v="3"/>
    <n v="482"/>
    <x v="2"/>
    <x v="0"/>
    <x v="2"/>
    <n v="438.68"/>
    <x v="1"/>
  </r>
  <r>
    <x v="216"/>
    <x v="0"/>
    <n v="49375"/>
    <n v="457"/>
    <n v="128"/>
    <x v="5"/>
    <x v="0"/>
    <n v="585"/>
    <x v="0"/>
    <x v="1"/>
    <x v="0"/>
    <n v="438.68"/>
    <x v="1"/>
  </r>
  <r>
    <x v="217"/>
    <x v="5"/>
    <n v="29662"/>
    <n v="255"/>
    <n v="185"/>
    <x v="11"/>
    <x v="11"/>
    <n v="440"/>
    <x v="0"/>
    <x v="2"/>
    <x v="2"/>
    <n v="438.68"/>
    <x v="1"/>
  </r>
  <r>
    <x v="218"/>
    <x v="6"/>
    <n v="36964"/>
    <n v="472"/>
    <n v="75"/>
    <x v="8"/>
    <x v="3"/>
    <n v="547"/>
    <x v="2"/>
    <x v="1"/>
    <x v="2"/>
    <n v="438.68"/>
    <x v="1"/>
  </r>
  <r>
    <x v="219"/>
    <x v="6"/>
    <n v="79638"/>
    <n v="107"/>
    <n v="93"/>
    <x v="9"/>
    <x v="10"/>
    <n v="200"/>
    <x v="2"/>
    <x v="0"/>
    <x v="1"/>
    <n v="438.68"/>
    <x v="0"/>
  </r>
  <r>
    <x v="220"/>
    <x v="6"/>
    <n v="93666"/>
    <n v="221"/>
    <n v="182"/>
    <x v="0"/>
    <x v="10"/>
    <n v="403"/>
    <x v="2"/>
    <x v="0"/>
    <x v="0"/>
    <n v="438.68"/>
    <x v="0"/>
  </r>
  <r>
    <x v="221"/>
    <x v="3"/>
    <n v="87215"/>
    <n v="447"/>
    <n v="119"/>
    <x v="2"/>
    <x v="4"/>
    <n v="566"/>
    <x v="1"/>
    <x v="0"/>
    <x v="1"/>
    <n v="438.68"/>
    <x v="1"/>
  </r>
  <r>
    <x v="222"/>
    <x v="5"/>
    <n v="89042"/>
    <n v="263"/>
    <n v="167"/>
    <x v="6"/>
    <x v="4"/>
    <n v="430"/>
    <x v="0"/>
    <x v="0"/>
    <x v="0"/>
    <n v="438.68"/>
    <x v="0"/>
  </r>
  <r>
    <x v="223"/>
    <x v="6"/>
    <n v="33284"/>
    <n v="189"/>
    <n v="117"/>
    <x v="2"/>
    <x v="8"/>
    <n v="306"/>
    <x v="2"/>
    <x v="1"/>
    <x v="1"/>
    <n v="438.68"/>
    <x v="0"/>
  </r>
  <r>
    <x v="224"/>
    <x v="1"/>
    <n v="92789"/>
    <n v="235"/>
    <n v="68"/>
    <x v="12"/>
    <x v="9"/>
    <n v="303"/>
    <x v="1"/>
    <x v="0"/>
    <x v="1"/>
    <n v="438.68"/>
    <x v="0"/>
  </r>
  <r>
    <x v="225"/>
    <x v="2"/>
    <n v="81389"/>
    <n v="285"/>
    <n v="69"/>
    <x v="1"/>
    <x v="7"/>
    <n v="354"/>
    <x v="0"/>
    <x v="0"/>
    <x v="0"/>
    <n v="438.68"/>
    <x v="0"/>
  </r>
  <r>
    <x v="226"/>
    <x v="6"/>
    <n v="29435"/>
    <n v="415"/>
    <n v="162"/>
    <x v="2"/>
    <x v="4"/>
    <n v="577"/>
    <x v="2"/>
    <x v="2"/>
    <x v="1"/>
    <n v="438.68"/>
    <x v="1"/>
  </r>
  <r>
    <x v="227"/>
    <x v="3"/>
    <n v="74340"/>
    <n v="277"/>
    <n v="189"/>
    <x v="12"/>
    <x v="3"/>
    <n v="466"/>
    <x v="1"/>
    <x v="0"/>
    <x v="1"/>
    <n v="438.68"/>
    <x v="1"/>
  </r>
  <r>
    <x v="228"/>
    <x v="0"/>
    <n v="64078"/>
    <n v="127"/>
    <n v="96"/>
    <x v="5"/>
    <x v="6"/>
    <n v="223"/>
    <x v="0"/>
    <x v="0"/>
    <x v="0"/>
    <n v="438.68"/>
    <x v="0"/>
  </r>
  <r>
    <x v="229"/>
    <x v="5"/>
    <n v="98832"/>
    <n v="319"/>
    <n v="50"/>
    <x v="5"/>
    <x v="0"/>
    <n v="369"/>
    <x v="0"/>
    <x v="0"/>
    <x v="0"/>
    <n v="438.68"/>
    <x v="0"/>
  </r>
  <r>
    <x v="230"/>
    <x v="3"/>
    <n v="71293"/>
    <n v="456"/>
    <n v="139"/>
    <x v="8"/>
    <x v="6"/>
    <n v="595"/>
    <x v="1"/>
    <x v="0"/>
    <x v="2"/>
    <n v="438.68"/>
    <x v="1"/>
  </r>
  <r>
    <x v="231"/>
    <x v="6"/>
    <n v="98781"/>
    <n v="140"/>
    <n v="191"/>
    <x v="10"/>
    <x v="11"/>
    <n v="331"/>
    <x v="2"/>
    <x v="0"/>
    <x v="2"/>
    <n v="438.68"/>
    <x v="0"/>
  </r>
  <r>
    <x v="232"/>
    <x v="5"/>
    <n v="80403"/>
    <n v="327"/>
    <n v="113"/>
    <x v="4"/>
    <x v="4"/>
    <n v="440"/>
    <x v="0"/>
    <x v="0"/>
    <x v="0"/>
    <n v="438.68"/>
    <x v="1"/>
  </r>
  <r>
    <x v="233"/>
    <x v="2"/>
    <n v="49124"/>
    <n v="291"/>
    <n v="87"/>
    <x v="2"/>
    <x v="7"/>
    <n v="378"/>
    <x v="0"/>
    <x v="1"/>
    <x v="1"/>
    <n v="438.68"/>
    <x v="0"/>
  </r>
  <r>
    <x v="234"/>
    <x v="6"/>
    <n v="63919"/>
    <n v="244"/>
    <n v="86"/>
    <x v="6"/>
    <x v="11"/>
    <n v="330"/>
    <x v="2"/>
    <x v="0"/>
    <x v="0"/>
    <n v="438.68"/>
    <x v="0"/>
  </r>
  <r>
    <x v="235"/>
    <x v="3"/>
    <n v="55247"/>
    <n v="300"/>
    <n v="175"/>
    <x v="2"/>
    <x v="2"/>
    <n v="475"/>
    <x v="1"/>
    <x v="1"/>
    <x v="1"/>
    <n v="438.68"/>
    <x v="1"/>
  </r>
  <r>
    <x v="236"/>
    <x v="4"/>
    <n v="82752"/>
    <n v="311"/>
    <n v="188"/>
    <x v="10"/>
    <x v="2"/>
    <n v="499"/>
    <x v="2"/>
    <x v="0"/>
    <x v="2"/>
    <n v="438.68"/>
    <x v="1"/>
  </r>
  <r>
    <x v="237"/>
    <x v="1"/>
    <n v="76573"/>
    <n v="319"/>
    <n v="149"/>
    <x v="6"/>
    <x v="6"/>
    <n v="468"/>
    <x v="1"/>
    <x v="0"/>
    <x v="0"/>
    <n v="438.68"/>
    <x v="1"/>
  </r>
  <r>
    <x v="238"/>
    <x v="0"/>
    <n v="79101"/>
    <n v="339"/>
    <n v="126"/>
    <x v="7"/>
    <x v="9"/>
    <n v="465"/>
    <x v="0"/>
    <x v="0"/>
    <x v="1"/>
    <n v="438.68"/>
    <x v="1"/>
  </r>
  <r>
    <x v="239"/>
    <x v="3"/>
    <n v="46646"/>
    <n v="496"/>
    <n v="52"/>
    <x v="3"/>
    <x v="1"/>
    <n v="548"/>
    <x v="1"/>
    <x v="1"/>
    <x v="2"/>
    <n v="438.68"/>
    <x v="1"/>
  </r>
  <r>
    <x v="240"/>
    <x v="5"/>
    <n v="43049"/>
    <n v="145"/>
    <n v="183"/>
    <x v="4"/>
    <x v="9"/>
    <n v="328"/>
    <x v="0"/>
    <x v="1"/>
    <x v="0"/>
    <n v="438.68"/>
    <x v="0"/>
  </r>
  <r>
    <x v="241"/>
    <x v="6"/>
    <n v="99605"/>
    <n v="134"/>
    <n v="59"/>
    <x v="7"/>
    <x v="3"/>
    <n v="193"/>
    <x v="2"/>
    <x v="0"/>
    <x v="1"/>
    <n v="438.68"/>
    <x v="0"/>
  </r>
  <r>
    <x v="242"/>
    <x v="1"/>
    <n v="88385"/>
    <n v="352"/>
    <n v="54"/>
    <x v="10"/>
    <x v="10"/>
    <n v="406"/>
    <x v="1"/>
    <x v="0"/>
    <x v="2"/>
    <n v="438.68"/>
    <x v="0"/>
  </r>
  <r>
    <x v="243"/>
    <x v="6"/>
    <n v="60158"/>
    <n v="489"/>
    <n v="200"/>
    <x v="2"/>
    <x v="8"/>
    <n v="689"/>
    <x v="2"/>
    <x v="0"/>
    <x v="1"/>
    <n v="438.68"/>
    <x v="1"/>
  </r>
  <r>
    <x v="244"/>
    <x v="5"/>
    <n v="85417"/>
    <n v="181"/>
    <n v="187"/>
    <x v="10"/>
    <x v="9"/>
    <n v="368"/>
    <x v="0"/>
    <x v="0"/>
    <x v="2"/>
    <n v="438.68"/>
    <x v="0"/>
  </r>
  <r>
    <x v="245"/>
    <x v="6"/>
    <n v="43289"/>
    <n v="470"/>
    <n v="179"/>
    <x v="10"/>
    <x v="8"/>
    <n v="649"/>
    <x v="2"/>
    <x v="1"/>
    <x v="2"/>
    <n v="438.68"/>
    <x v="1"/>
  </r>
  <r>
    <x v="246"/>
    <x v="4"/>
    <n v="29823"/>
    <n v="355"/>
    <n v="62"/>
    <x v="4"/>
    <x v="8"/>
    <n v="417"/>
    <x v="2"/>
    <x v="2"/>
    <x v="0"/>
    <n v="438.68"/>
    <x v="0"/>
  </r>
  <r>
    <x v="247"/>
    <x v="1"/>
    <n v="80160"/>
    <n v="296"/>
    <n v="179"/>
    <x v="7"/>
    <x v="7"/>
    <n v="475"/>
    <x v="1"/>
    <x v="0"/>
    <x v="1"/>
    <n v="438.68"/>
    <x v="1"/>
  </r>
  <r>
    <x v="248"/>
    <x v="1"/>
    <n v="61975"/>
    <n v="402"/>
    <n v="133"/>
    <x v="9"/>
    <x v="4"/>
    <n v="535"/>
    <x v="1"/>
    <x v="0"/>
    <x v="1"/>
    <n v="438.68"/>
    <x v="1"/>
  </r>
  <r>
    <x v="249"/>
    <x v="5"/>
    <n v="29540"/>
    <n v="109"/>
    <n v="114"/>
    <x v="2"/>
    <x v="7"/>
    <n v="223"/>
    <x v="0"/>
    <x v="2"/>
    <x v="1"/>
    <n v="438.6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4FC8A8-8ACA-4A86-941B-F79414298FCC}"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64:J68" firstHeaderRow="1" firstDataRow="1" firstDataCol="1" rowPageCount="1" colPageCount="1"/>
  <pivotFields count="13">
    <pivotField showAll="0"/>
    <pivotField showAll="0"/>
    <pivotField showAll="0"/>
    <pivotField showAll="0"/>
    <pivotField showAll="0"/>
    <pivotField showAll="0"/>
    <pivotField showAll="0"/>
    <pivotField dataField="1" showAll="0"/>
    <pivotField showAll="0"/>
    <pivotField axis="axisRow" showAll="0">
      <items count="4">
        <item x="0"/>
        <item x="2"/>
        <item x="1"/>
        <item t="default"/>
      </items>
    </pivotField>
    <pivotField showAll="0"/>
    <pivotField showAll="0"/>
    <pivotField axis="axisPage" showAll="0">
      <items count="3">
        <item x="1"/>
        <item x="0"/>
        <item t="default"/>
      </items>
    </pivotField>
  </pivotFields>
  <rowFields count="1">
    <field x="9"/>
  </rowFields>
  <rowItems count="4">
    <i>
      <x/>
    </i>
    <i>
      <x v="1"/>
    </i>
    <i>
      <x v="2"/>
    </i>
    <i t="grand">
      <x/>
    </i>
  </rowItems>
  <colItems count="1">
    <i/>
  </colItems>
  <pageFields count="1">
    <pageField fld="12" hier="-1"/>
  </pageFields>
  <dataFields count="1">
    <dataField name="Average of Total_Energy_Usage" fld="7" subtotal="average" baseField="9"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AB4184-BB12-467D-9FEA-516CF70E38BC}"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55:J59" firstHeaderRow="1" firstDataRow="1" firstDataCol="1" rowPageCount="1" colPageCount="1"/>
  <pivotFields count="13">
    <pivotField showAll="0"/>
    <pivotField showAll="0"/>
    <pivotField showAll="0"/>
    <pivotField showAll="0"/>
    <pivotField showAll="0"/>
    <pivotField showAll="0"/>
    <pivotField showAll="0"/>
    <pivotField dataField="1" showAll="0"/>
    <pivotField showAll="0"/>
    <pivotField showAll="0"/>
    <pivotField axis="axisRow" showAll="0">
      <items count="4">
        <item x="2"/>
        <item x="1"/>
        <item x="0"/>
        <item t="default"/>
      </items>
    </pivotField>
    <pivotField showAll="0"/>
    <pivotField axis="axisPage" multipleItemSelectionAllowed="1" showAll="0">
      <items count="3">
        <item x="1"/>
        <item h="1" x="0"/>
        <item t="default"/>
      </items>
    </pivotField>
  </pivotFields>
  <rowFields count="1">
    <field x="10"/>
  </rowFields>
  <rowItems count="4">
    <i>
      <x/>
    </i>
    <i>
      <x v="1"/>
    </i>
    <i>
      <x v="2"/>
    </i>
    <i t="grand">
      <x/>
    </i>
  </rowItems>
  <colItems count="1">
    <i/>
  </colItems>
  <pageFields count="1">
    <pageField fld="12" hier="-1"/>
  </pageFields>
  <dataFields count="1">
    <dataField name="Average of Total_Energy_Usage" fld="7" subtotal="average" baseField="1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81B784-19F2-4F64-8C74-D911F4B390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
  <location ref="A39:D44" firstHeaderRow="0" firstDataRow="1" firstDataCol="1"/>
  <pivotFields count="13">
    <pivotField showAll="0"/>
    <pivotField showAll="0"/>
    <pivotField showAll="0"/>
    <pivotField dataField="1" showAll="0"/>
    <pivotField dataField="1" showAll="0"/>
    <pivotField showAll="0"/>
    <pivotField axis="axisRow" showAll="0">
      <items count="13">
        <item x="4"/>
        <item h="1" x="1"/>
        <item h="1" x="0"/>
        <item x="5"/>
        <item x="11"/>
        <item x="2"/>
        <item h="1" x="7"/>
        <item h="1" x="6"/>
        <item h="1" x="9"/>
        <item h="1" x="8"/>
        <item h="1" x="10"/>
        <item h="1" x="3"/>
        <item t="default"/>
      </items>
    </pivotField>
    <pivotField dataField="1" showAll="0"/>
    <pivotField showAll="0">
      <items count="4">
        <item x="0"/>
        <item h="1" x="1"/>
        <item h="1" x="2"/>
        <item t="default"/>
      </items>
    </pivotField>
    <pivotField showAll="0">
      <items count="4">
        <item h="1" x="0"/>
        <item h="1" x="2"/>
        <item x="1"/>
        <item t="default"/>
      </items>
    </pivotField>
    <pivotField showAll="0">
      <items count="4">
        <item h="1" x="2"/>
        <item h="1" x="1"/>
        <item x="0"/>
        <item t="default"/>
      </items>
    </pivotField>
    <pivotField showAll="0"/>
    <pivotField showAll="0">
      <items count="3">
        <item x="1"/>
        <item x="0"/>
        <item t="default"/>
      </items>
    </pivotField>
  </pivotFields>
  <rowFields count="1">
    <field x="6"/>
  </rowFields>
  <rowItems count="5">
    <i>
      <x/>
    </i>
    <i>
      <x v="3"/>
    </i>
    <i>
      <x v="4"/>
    </i>
    <i>
      <x v="5"/>
    </i>
    <i t="grand">
      <x/>
    </i>
  </rowItems>
  <colFields count="1">
    <field x="-2"/>
  </colFields>
  <colItems count="3">
    <i>
      <x/>
    </i>
    <i i="1">
      <x v="1"/>
    </i>
    <i i="2">
      <x v="2"/>
    </i>
  </colItems>
  <dataFields count="3">
    <dataField name="Average of Electricity_Usage (kWh)" fld="3" subtotal="average" baseField="6" baseItem="0" numFmtId="164"/>
    <dataField name="Average of Gas_Usage" fld="4" subtotal="average" baseField="6" baseItem="0" numFmtId="164"/>
    <dataField name="Average of Total_Energy_Usage" fld="7" subtotal="average" baseField="6"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F13584-2044-4BCA-9D2E-5879CAEC443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Appliances count">
  <location ref="F3:H7" firstHeaderRow="0" firstDataRow="1" firstDataCol="1"/>
  <pivotFields count="13">
    <pivotField showAll="0"/>
    <pivotField showAll="0"/>
    <pivotField showAll="0"/>
    <pivotField dataField="1" showAll="0"/>
    <pivotField showAll="0"/>
    <pivotField axis="axisRow" showAll="0">
      <items count="14">
        <item x="2"/>
        <item x="9"/>
        <item x="7"/>
        <item x="12"/>
        <item x="0"/>
        <item x="5"/>
        <item x="6"/>
        <item x="4"/>
        <item x="1"/>
        <item x="11"/>
        <item x="3"/>
        <item x="8"/>
        <item x="10"/>
        <item t="default"/>
      </items>
    </pivotField>
    <pivotField showAll="0">
      <items count="13">
        <item x="4"/>
        <item h="1" x="1"/>
        <item h="1" x="0"/>
        <item x="5"/>
        <item x="11"/>
        <item x="2"/>
        <item h="1" x="7"/>
        <item h="1" x="6"/>
        <item h="1" x="9"/>
        <item h="1" x="8"/>
        <item h="1" x="10"/>
        <item h="1" x="3"/>
        <item t="default"/>
      </items>
    </pivotField>
    <pivotField dataField="1" showAll="0"/>
    <pivotField showAll="0">
      <items count="4">
        <item x="0"/>
        <item h="1" x="1"/>
        <item h="1" x="2"/>
        <item t="default"/>
      </items>
    </pivotField>
    <pivotField showAll="0">
      <items count="4">
        <item h="1" x="0"/>
        <item h="1" x="2"/>
        <item x="1"/>
        <item t="default"/>
      </items>
    </pivotField>
    <pivotField showAll="0">
      <items count="4">
        <item h="1" x="2"/>
        <item h="1" x="1"/>
        <item x="0"/>
        <item t="default"/>
      </items>
    </pivotField>
    <pivotField showAll="0"/>
    <pivotField showAll="0">
      <items count="3">
        <item x="1"/>
        <item x="0"/>
        <item t="default"/>
      </items>
    </pivotField>
  </pivotFields>
  <rowFields count="1">
    <field x="5"/>
  </rowFields>
  <rowItems count="4">
    <i>
      <x v="4"/>
    </i>
    <i>
      <x v="7"/>
    </i>
    <i>
      <x v="8"/>
    </i>
    <i t="grand">
      <x/>
    </i>
  </rowItems>
  <colFields count="1">
    <field x="-2"/>
  </colFields>
  <colItems count="2">
    <i>
      <x/>
    </i>
    <i i="1">
      <x v="1"/>
    </i>
  </colItems>
  <dataFields count="2">
    <dataField name="Average of Electricity_Usage (kWh)" fld="3" subtotal="average" baseField="5" baseItem="0" numFmtId="164"/>
    <dataField name="Average of Total_Energy_Usage" fld="7" subtotal="average" baseField="5"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4A6016-CDAC-41B2-A774-89465D0575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N5" firstHeaderRow="0" firstDataRow="1" firstDataCol="1"/>
  <pivotFields count="13">
    <pivotField showAll="0"/>
    <pivotField showAll="0"/>
    <pivotField showAll="0"/>
    <pivotField dataField="1" showAll="0"/>
    <pivotField dataField="1" showAll="0"/>
    <pivotField showAll="0"/>
    <pivotField showAll="0">
      <items count="13">
        <item x="4"/>
        <item h="1" x="1"/>
        <item h="1" x="0"/>
        <item x="5"/>
        <item x="11"/>
        <item x="2"/>
        <item h="1" x="7"/>
        <item h="1" x="6"/>
        <item h="1" x="9"/>
        <item h="1" x="8"/>
        <item h="1" x="10"/>
        <item h="1" x="3"/>
        <item t="default"/>
      </items>
    </pivotField>
    <pivotField dataField="1" showAll="0"/>
    <pivotField showAll="0">
      <items count="4">
        <item x="0"/>
        <item h="1" x="1"/>
        <item h="1" x="2"/>
        <item t="default"/>
      </items>
    </pivotField>
    <pivotField axis="axisRow" showAll="0">
      <items count="4">
        <item h="1" x="0"/>
        <item h="1" x="2"/>
        <item x="1"/>
        <item t="default"/>
      </items>
    </pivotField>
    <pivotField showAll="0">
      <items count="4">
        <item h="1" x="2"/>
        <item h="1" x="1"/>
        <item x="0"/>
        <item t="default"/>
      </items>
    </pivotField>
    <pivotField showAll="0"/>
    <pivotField showAll="0">
      <items count="3">
        <item x="1"/>
        <item x="0"/>
        <item t="default"/>
      </items>
    </pivotField>
  </pivotFields>
  <rowFields count="1">
    <field x="9"/>
  </rowFields>
  <rowItems count="2">
    <i>
      <x v="2"/>
    </i>
    <i t="grand">
      <x/>
    </i>
  </rowItems>
  <colFields count="1">
    <field x="-2"/>
  </colFields>
  <colItems count="3">
    <i>
      <x/>
    </i>
    <i i="1">
      <x v="1"/>
    </i>
    <i i="2">
      <x v="2"/>
    </i>
  </colItems>
  <dataFields count="3">
    <dataField name="Average of Electricity_Usage (kWh)" fld="3" subtotal="average" baseField="9" baseItem="0" numFmtId="164"/>
    <dataField name="Average of Gas_Usage" fld="4" subtotal="average" baseField="9" baseItem="0" numFmtId="164"/>
    <dataField name="Average of Total_Energy_Usage" fld="7" subtotal="average" baseField="9"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8D3281-9293-48FE-AF1C-648F85FC82A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6:J50" firstHeaderRow="1" firstDataRow="1" firstDataCol="1" rowPageCount="1" colPageCount="1"/>
  <pivotFields count="13">
    <pivotField showAll="0"/>
    <pivotField showAll="0"/>
    <pivotField showAll="0"/>
    <pivotField showAll="0"/>
    <pivotField showAll="0"/>
    <pivotField showAll="0"/>
    <pivotField showAll="0"/>
    <pivotField dataField="1" showAll="0"/>
    <pivotField axis="axisRow" showAll="0">
      <items count="4">
        <item x="0"/>
        <item x="1"/>
        <item x="2"/>
        <item t="default"/>
      </items>
    </pivotField>
    <pivotField showAll="0"/>
    <pivotField showAll="0"/>
    <pivotField showAll="0"/>
    <pivotField axis="axisPage" multipleItemSelectionAllowed="1" showAll="0">
      <items count="3">
        <item x="1"/>
        <item h="1" x="0"/>
        <item t="default"/>
      </items>
    </pivotField>
  </pivotFields>
  <rowFields count="1">
    <field x="8"/>
  </rowFields>
  <rowItems count="4">
    <i>
      <x/>
    </i>
    <i>
      <x v="1"/>
    </i>
    <i>
      <x v="2"/>
    </i>
    <i t="grand">
      <x/>
    </i>
  </rowItems>
  <colItems count="1">
    <i/>
  </colItems>
  <pageFields count="1">
    <pageField fld="12" hier="-1"/>
  </pageFields>
  <dataFields count="1">
    <dataField name="Average of Total_Energy_Usage" fld="7" subtotal="average" baseField="8"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304A27-EED3-40F4-8F3E-F7B155AC81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Family size">
  <location ref="A3:D7" firstHeaderRow="0" firstDataRow="1" firstDataCol="1"/>
  <pivotFields count="13">
    <pivotField showAll="0"/>
    <pivotField axis="axisRow" showAll="0">
      <items count="8">
        <item x="6"/>
        <item x="4"/>
        <item x="3"/>
        <item x="1"/>
        <item x="2"/>
        <item x="5"/>
        <item x="0"/>
        <item t="default"/>
      </items>
    </pivotField>
    <pivotField showAll="0"/>
    <pivotField dataField="1" showAll="0"/>
    <pivotField dataField="1" showAll="0"/>
    <pivotField showAll="0"/>
    <pivotField showAll="0">
      <items count="13">
        <item x="4"/>
        <item h="1" x="1"/>
        <item h="1" x="0"/>
        <item x="5"/>
        <item x="11"/>
        <item x="2"/>
        <item h="1" x="7"/>
        <item h="1" x="6"/>
        <item h="1" x="9"/>
        <item h="1" x="8"/>
        <item h="1" x="10"/>
        <item h="1" x="3"/>
        <item t="default"/>
      </items>
    </pivotField>
    <pivotField dataField="1" showAll="0"/>
    <pivotField showAll="0">
      <items count="4">
        <item x="0"/>
        <item h="1" x="1"/>
        <item h="1" x="2"/>
        <item t="default"/>
      </items>
    </pivotField>
    <pivotField showAll="0">
      <items count="4">
        <item h="1" x="0"/>
        <item h="1" x="2"/>
        <item x="1"/>
        <item t="default"/>
      </items>
    </pivotField>
    <pivotField showAll="0">
      <items count="4">
        <item h="1" x="2"/>
        <item h="1" x="1"/>
        <item x="0"/>
        <item t="default"/>
      </items>
    </pivotField>
    <pivotField showAll="0"/>
    <pivotField showAll="0">
      <items count="3">
        <item x="1"/>
        <item x="0"/>
        <item t="default"/>
      </items>
    </pivotField>
  </pivotFields>
  <rowFields count="1">
    <field x="1"/>
  </rowFields>
  <rowItems count="4">
    <i>
      <x v="4"/>
    </i>
    <i>
      <x v="5"/>
    </i>
    <i>
      <x v="6"/>
    </i>
    <i t="grand">
      <x/>
    </i>
  </rowItems>
  <colFields count="1">
    <field x="-2"/>
  </colFields>
  <colItems count="3">
    <i>
      <x/>
    </i>
    <i i="1">
      <x v="1"/>
    </i>
    <i i="2">
      <x v="2"/>
    </i>
  </colItems>
  <dataFields count="3">
    <dataField name="Average of Electricity_Usage (kWh)" fld="3" subtotal="average" baseField="1" baseItem="0" numFmtId="164"/>
    <dataField name="Average of Gas_Usage" fld="4" subtotal="average" baseField="1" baseItem="0" numFmtId="164"/>
    <dataField name="Average of Total_Energy_Usage" fld="7" subtotal="average" baseField="1"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E73E55-DF1D-4573-AAF3-255BB2C01F3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ousehold_ID">
  <location ref="F45:G48" firstHeaderRow="1" firstDataRow="1" firstDataCol="1" rowPageCount="1" colPageCount="1"/>
  <pivotFields count="13">
    <pivotField axis="axisRow" showAll="0" sortType="ascending">
      <items count="251">
        <item x="0"/>
        <item x="1"/>
        <item x="2"/>
        <item x="3"/>
        <item x="4"/>
        <item x="5"/>
        <item x="6"/>
        <item x="7"/>
        <item h="1" x="8"/>
        <item h="1" x="9"/>
        <item h="1" x="10"/>
        <item h="1" x="11"/>
        <item h="1" x="12"/>
        <item h="1" x="13"/>
        <item h="1" x="14"/>
        <item h="1" x="15"/>
        <item h="1" x="16"/>
        <item h="1" x="17"/>
        <item h="1" x="18"/>
        <item h="1" x="19"/>
        <item h="1" x="20"/>
        <item h="1" x="21"/>
        <item h="1" x="22"/>
        <item h="1" x="23"/>
        <item h="1" x="24"/>
        <item x="25"/>
        <item x="26"/>
        <item x="27"/>
        <item x="28"/>
        <item x="29"/>
        <item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t="default"/>
      </items>
    </pivotField>
    <pivotField showAll="0"/>
    <pivotField showAll="0"/>
    <pivotField showAll="0"/>
    <pivotField showAll="0"/>
    <pivotField showAll="0"/>
    <pivotField showAll="0">
      <items count="13">
        <item x="4"/>
        <item h="1" x="1"/>
        <item h="1" x="0"/>
        <item x="5"/>
        <item x="11"/>
        <item x="2"/>
        <item h="1" x="7"/>
        <item h="1" x="6"/>
        <item h="1" x="9"/>
        <item h="1" x="8"/>
        <item h="1" x="10"/>
        <item h="1" x="3"/>
        <item t="default"/>
      </items>
    </pivotField>
    <pivotField dataField="1" showAll="0"/>
    <pivotField showAll="0">
      <items count="4">
        <item x="0"/>
        <item h="1" x="1"/>
        <item h="1" x="2"/>
        <item t="default"/>
      </items>
    </pivotField>
    <pivotField showAll="0">
      <items count="4">
        <item h="1" x="0"/>
        <item h="1" x="2"/>
        <item x="1"/>
        <item t="default"/>
      </items>
    </pivotField>
    <pivotField showAll="0">
      <items count="4">
        <item h="1" x="2"/>
        <item h="1" x="1"/>
        <item x="0"/>
        <item t="default"/>
      </items>
    </pivotField>
    <pivotField showAll="0"/>
    <pivotField axis="axisPage" multipleItemSelectionAllowed="1" showAll="0">
      <items count="3">
        <item x="1"/>
        <item x="0"/>
        <item t="default"/>
      </items>
    </pivotField>
  </pivotFields>
  <rowFields count="1">
    <field x="0"/>
  </rowFields>
  <rowItems count="3">
    <i>
      <x v="3"/>
    </i>
    <i>
      <x v="5"/>
    </i>
    <i t="grand">
      <x/>
    </i>
  </rowItems>
  <colItems count="1">
    <i/>
  </colItems>
  <pageFields count="1">
    <pageField fld="12" hier="-1"/>
  </pageFields>
  <dataFields count="1">
    <dataField name="Average of Total_Energy_Usage" fld="7" subtotal="average" baseField="0" baseItem="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47008C6-282D-4FA8-B4A1-A41494962E2A}" sourceName="Month">
  <pivotTables>
    <pivotTable tabId="3" name="PivotTable1"/>
    <pivotTable tabId="3" name="PivotTable11"/>
    <pivotTable tabId="3" name="PivotTable2"/>
    <pivotTable tabId="3" name="PivotTable4"/>
    <pivotTable tabId="3" name="PivotTable5"/>
  </pivotTables>
  <data>
    <tabular pivotCacheId="417041068">
      <items count="12">
        <i x="4" s="1"/>
        <i x="1"/>
        <i x="0"/>
        <i x="5" s="1"/>
        <i x="11" s="1"/>
        <i x="2" s="1"/>
        <i x="7"/>
        <i x="6"/>
        <i x="9"/>
        <i x="8"/>
        <i x="3"/>
        <i x="1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Size_Category" xr10:uid="{1AF52295-A896-47F1-AD53-12E7243FF8F1}" sourceName="Family_Size_Category">
  <pivotTables>
    <pivotTable tabId="3" name="PivotTable1"/>
    <pivotTable tabId="3" name="PivotTable11"/>
    <pivotTable tabId="3" name="PivotTable2"/>
    <pivotTable tabId="3" name="PivotTable4"/>
    <pivotTable tabId="3" name="PivotTable5"/>
  </pivotTables>
  <data>
    <tabular pivotCacheId="417041068">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 xr10:uid="{A81F8BEC-CE27-40D4-B9EF-80CF755F5C72}" sourceName="Income_Level">
  <pivotTables>
    <pivotTable tabId="3" name="PivotTable1"/>
    <pivotTable tabId="3" name="PivotTable11"/>
    <pivotTable tabId="3" name="PivotTable2"/>
    <pivotTable tabId="3" name="PivotTable4"/>
    <pivotTable tabId="3" name="PivotTable5"/>
  </pivotTables>
  <data>
    <tabular pivotCacheId="417041068">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ance_Level" xr10:uid="{C9171992-4793-4D63-8359-C6C90DE20481}" sourceName="Appliance_Level">
  <pivotTables>
    <pivotTable tabId="3" name="PivotTable1"/>
    <pivotTable tabId="3" name="PivotTable11"/>
    <pivotTable tabId="3" name="PivotTable2"/>
    <pivotTable tabId="3" name="PivotTable4"/>
    <pivotTable tabId="3" name="PivotTable5"/>
  </pivotTables>
  <data>
    <tabular pivotCacheId="417041068">
      <items count="3">
        <i x="2"/>
        <i x="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umption_Level" xr10:uid="{CAE5FB74-8704-4BC5-8210-CC72736E255B}" sourceName="Consumption_Level">
  <pivotTables>
    <pivotTable tabId="3" name="PivotTable1"/>
    <pivotTable tabId="3" name="PivotTable11"/>
    <pivotTable tabId="3" name="PivotTable2"/>
    <pivotTable tabId="3" name="PivotTable4"/>
    <pivotTable tabId="3" name="PivotTable5"/>
  </pivotTables>
  <data>
    <tabular pivotCacheId="41704106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8B013F4-187F-4F60-BBCC-184AFAD5E7CD}" cache="Slicer_Month" caption="Month" rowHeight="234950"/>
  <slicer name="Family_Size_Category 1" xr10:uid="{D319C8F3-0CF9-47A0-8F9A-CD40C044FAB4}" cache="Slicer_Family_Size_Category" caption="Family_Size_Category" rowHeight="234950"/>
  <slicer name="Income_Level 1" xr10:uid="{888947A3-3A68-4A9D-9AB0-9B9493E9970D}" cache="Slicer_Income_Level" caption="Income_Level" rowHeight="234950"/>
  <slicer name="Appliance_Level 1" xr10:uid="{99F1EB89-0711-4724-A76C-D280092E318B}" cache="Slicer_Appliance_Level" caption="Appliance_Level" rowHeight="234950"/>
  <slicer name="Consumption_Level 1" xr10:uid="{BA7F141E-D297-49CD-B458-6CA15EC3BE24}" cache="Slicer_Consumption_Level" caption="Consumption_Lev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1F8973-A7EE-4F56-8D93-28125D193861}" name="Table1" displayName="Table1" ref="A1:M251" totalsRowShown="0">
  <autoFilter ref="A1:M251" xr:uid="{F91F8973-A7EE-4F56-8D93-28125D193861}"/>
  <tableColumns count="13">
    <tableColumn id="1" xr3:uid="{9FF96895-BC72-4EE9-9DB2-7F605A9EB027}" name="Household_ID"/>
    <tableColumn id="2" xr3:uid="{D01F8F8F-D2E5-4E59-805F-0F27ABC0C60C}" name="Family_Size"/>
    <tableColumn id="3" xr3:uid="{F9AB0910-036F-476C-AFCE-D58D646B254D}" name="Monthly_Income"/>
    <tableColumn id="4" xr3:uid="{ABDF779A-0F43-42D2-A7F5-E60BAD2D4A35}" name="Electricity_Usage (kWh)"/>
    <tableColumn id="5" xr3:uid="{F9D73ECF-9324-4D0A-9278-08FDCC29F177}" name="Gas_Usage"/>
    <tableColumn id="6" xr3:uid="{014DAB95-B31E-4451-A18A-68E72FEDB563}" name="Appliances_Count"/>
    <tableColumn id="7" xr3:uid="{A3AE9D71-B494-4F9A-808C-1AB9A75EEE60}" name="Month"/>
    <tableColumn id="8" xr3:uid="{FD1BA080-1D43-4319-B2A7-63B294F70680}" name="Total_Energy_Usage" dataDxfId="5">
      <calculatedColumnFormula>Table1[[#This Row],[Electricity_Usage (kWh)]]+Table1[[#This Row],[Gas_Usage]]</calculatedColumnFormula>
    </tableColumn>
    <tableColumn id="9" xr3:uid="{BF0D1466-27AE-43F9-8964-C85B8C3948A1}" name="Family_Size_Category" dataDxfId="4">
      <calculatedColumnFormula>IF(B2&lt;=2,"Small",IF(B2&lt;=4,"Medium","Large"))</calculatedColumnFormula>
    </tableColumn>
    <tableColumn id="10" xr3:uid="{26687483-334D-4D1B-B15C-11B84F32DD71}" name="Income_Level" dataDxfId="3">
      <calculatedColumnFormula>IF(C2&lt;30000,"Low",IF(C2&lt;60000,"Middle","High"))</calculatedColumnFormula>
    </tableColumn>
    <tableColumn id="11" xr3:uid="{A76FD278-41A0-4E94-866E-609DF669C883}" name="Appliance_Level" dataDxfId="2">
      <calculatedColumnFormula>IF(F2&lt;=5,"Low",IF(F2&lt;=10,"Medium","High"))</calculatedColumnFormula>
    </tableColumn>
    <tableColumn id="12" xr3:uid="{590EE36B-EE1C-4B76-B9E0-ADDD3A4CC9DC}" name="Average Total Energy" dataDxfId="1">
      <calculatedColumnFormula>AVERAGE($H$2:$H$101)</calculatedColumnFormula>
    </tableColumn>
    <tableColumn id="13" xr3:uid="{007C8802-C4D3-40E7-9DF4-3BD5609CF32D}" name="Consumption_Level" dataDxfId="0">
      <calculatedColumnFormula>IF(H2&gt;AVERAGE($H$2:$H$101),"High","Normal")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5654F-FBC8-4067-A8F4-9847B8881EB1}">
  <dimension ref="A1:G251"/>
  <sheetViews>
    <sheetView workbookViewId="0">
      <selection activeCell="I11" sqref="I11"/>
    </sheetView>
  </sheetViews>
  <sheetFormatPr defaultRowHeight="14.4" x14ac:dyDescent="0.3"/>
  <sheetData>
    <row r="1" spans="1:7" x14ac:dyDescent="0.3">
      <c r="A1" t="s">
        <v>0</v>
      </c>
      <c r="B1" t="s">
        <v>1</v>
      </c>
      <c r="C1" t="s">
        <v>2</v>
      </c>
      <c r="D1" t="s">
        <v>3</v>
      </c>
      <c r="E1" t="s">
        <v>4</v>
      </c>
      <c r="F1" t="s">
        <v>5</v>
      </c>
      <c r="G1" t="s">
        <v>6</v>
      </c>
    </row>
    <row r="2" spans="1:7" x14ac:dyDescent="0.3">
      <c r="A2" t="s">
        <v>7</v>
      </c>
      <c r="B2">
        <v>7</v>
      </c>
      <c r="C2">
        <v>85318</v>
      </c>
      <c r="D2">
        <v>103</v>
      </c>
      <c r="E2">
        <v>105</v>
      </c>
      <c r="F2">
        <v>6</v>
      </c>
      <c r="G2" t="s">
        <v>8</v>
      </c>
    </row>
    <row r="3" spans="1:7" x14ac:dyDescent="0.3">
      <c r="A3" t="s">
        <v>9</v>
      </c>
      <c r="B3">
        <v>4</v>
      </c>
      <c r="C3">
        <v>43664</v>
      </c>
      <c r="D3">
        <v>115</v>
      </c>
      <c r="E3">
        <v>79</v>
      </c>
      <c r="F3">
        <v>10</v>
      </c>
      <c r="G3" t="s">
        <v>10</v>
      </c>
    </row>
    <row r="4" spans="1:7" x14ac:dyDescent="0.3">
      <c r="A4" t="s">
        <v>11</v>
      </c>
      <c r="B4">
        <v>5</v>
      </c>
      <c r="C4">
        <v>87172</v>
      </c>
      <c r="D4">
        <v>379</v>
      </c>
      <c r="E4">
        <v>158</v>
      </c>
      <c r="F4">
        <v>2</v>
      </c>
      <c r="G4" t="s">
        <v>10</v>
      </c>
    </row>
    <row r="5" spans="1:7" x14ac:dyDescent="0.3">
      <c r="A5" t="s">
        <v>12</v>
      </c>
      <c r="B5">
        <v>7</v>
      </c>
      <c r="C5">
        <v>46736</v>
      </c>
      <c r="D5">
        <v>435</v>
      </c>
      <c r="E5">
        <v>54</v>
      </c>
      <c r="F5">
        <v>10</v>
      </c>
      <c r="G5" t="s">
        <v>13</v>
      </c>
    </row>
    <row r="6" spans="1:7" x14ac:dyDescent="0.3">
      <c r="A6" t="s">
        <v>14</v>
      </c>
      <c r="B6">
        <v>3</v>
      </c>
      <c r="C6">
        <v>20854</v>
      </c>
      <c r="D6">
        <v>346</v>
      </c>
      <c r="E6">
        <v>168</v>
      </c>
      <c r="F6">
        <v>12</v>
      </c>
      <c r="G6" t="s">
        <v>15</v>
      </c>
    </row>
    <row r="7" spans="1:7" x14ac:dyDescent="0.3">
      <c r="A7" t="s">
        <v>16</v>
      </c>
      <c r="B7">
        <v>5</v>
      </c>
      <c r="C7">
        <v>58623</v>
      </c>
      <c r="D7">
        <v>357</v>
      </c>
      <c r="E7">
        <v>82</v>
      </c>
      <c r="F7">
        <v>9</v>
      </c>
      <c r="G7" t="s">
        <v>17</v>
      </c>
    </row>
    <row r="8" spans="1:7" x14ac:dyDescent="0.3">
      <c r="A8" t="s">
        <v>18</v>
      </c>
      <c r="B8">
        <v>5</v>
      </c>
      <c r="C8">
        <v>27392</v>
      </c>
      <c r="D8">
        <v>483</v>
      </c>
      <c r="E8">
        <v>167</v>
      </c>
      <c r="F8">
        <v>7</v>
      </c>
      <c r="G8" t="s">
        <v>10</v>
      </c>
    </row>
    <row r="9" spans="1:7" x14ac:dyDescent="0.3">
      <c r="A9" t="s">
        <v>19</v>
      </c>
      <c r="B9">
        <v>7</v>
      </c>
      <c r="C9">
        <v>75680</v>
      </c>
      <c r="D9">
        <v>259</v>
      </c>
      <c r="E9">
        <v>114</v>
      </c>
      <c r="F9">
        <v>8</v>
      </c>
      <c r="G9" t="s">
        <v>13</v>
      </c>
    </row>
    <row r="10" spans="1:7" x14ac:dyDescent="0.3">
      <c r="A10" t="s">
        <v>20</v>
      </c>
      <c r="B10">
        <v>2</v>
      </c>
      <c r="C10">
        <v>66717</v>
      </c>
      <c r="D10">
        <v>439</v>
      </c>
      <c r="E10">
        <v>195</v>
      </c>
      <c r="F10">
        <v>4</v>
      </c>
      <c r="G10" t="s">
        <v>8</v>
      </c>
    </row>
    <row r="11" spans="1:7" x14ac:dyDescent="0.3">
      <c r="A11" t="s">
        <v>21</v>
      </c>
      <c r="B11">
        <v>3</v>
      </c>
      <c r="C11">
        <v>70859</v>
      </c>
      <c r="D11">
        <v>251</v>
      </c>
      <c r="E11">
        <v>60</v>
      </c>
      <c r="F11">
        <v>2</v>
      </c>
      <c r="G11" t="s">
        <v>22</v>
      </c>
    </row>
    <row r="12" spans="1:7" x14ac:dyDescent="0.3">
      <c r="A12" t="s">
        <v>23</v>
      </c>
      <c r="B12">
        <v>7</v>
      </c>
      <c r="C12">
        <v>46309</v>
      </c>
      <c r="D12">
        <v>495</v>
      </c>
      <c r="E12">
        <v>134</v>
      </c>
      <c r="F12">
        <v>6</v>
      </c>
      <c r="G12" t="s">
        <v>17</v>
      </c>
    </row>
    <row r="13" spans="1:7" x14ac:dyDescent="0.3">
      <c r="A13" t="s">
        <v>24</v>
      </c>
      <c r="B13">
        <v>3</v>
      </c>
      <c r="C13">
        <v>83734</v>
      </c>
      <c r="D13">
        <v>277</v>
      </c>
      <c r="E13">
        <v>75</v>
      </c>
      <c r="F13">
        <v>13</v>
      </c>
      <c r="G13" t="s">
        <v>25</v>
      </c>
    </row>
    <row r="14" spans="1:7" x14ac:dyDescent="0.3">
      <c r="A14" t="s">
        <v>26</v>
      </c>
      <c r="B14">
        <v>3</v>
      </c>
      <c r="C14">
        <v>90467</v>
      </c>
      <c r="D14">
        <v>262</v>
      </c>
      <c r="E14">
        <v>112</v>
      </c>
      <c r="F14">
        <v>13</v>
      </c>
      <c r="G14" t="s">
        <v>27</v>
      </c>
    </row>
    <row r="15" spans="1:7" x14ac:dyDescent="0.3">
      <c r="A15" t="s">
        <v>28</v>
      </c>
      <c r="B15">
        <v>5</v>
      </c>
      <c r="C15">
        <v>72662</v>
      </c>
      <c r="D15">
        <v>479</v>
      </c>
      <c r="E15">
        <v>135</v>
      </c>
      <c r="F15">
        <v>3</v>
      </c>
      <c r="G15" t="s">
        <v>27</v>
      </c>
    </row>
    <row r="16" spans="1:7" x14ac:dyDescent="0.3">
      <c r="A16" t="s">
        <v>29</v>
      </c>
      <c r="B16">
        <v>4</v>
      </c>
      <c r="C16">
        <v>32688</v>
      </c>
      <c r="D16">
        <v>132</v>
      </c>
      <c r="E16">
        <v>108</v>
      </c>
      <c r="F16">
        <v>6</v>
      </c>
      <c r="G16" t="s">
        <v>8</v>
      </c>
    </row>
    <row r="17" spans="1:7" x14ac:dyDescent="0.3">
      <c r="A17" t="s">
        <v>30</v>
      </c>
      <c r="B17">
        <v>3</v>
      </c>
      <c r="C17">
        <v>45342</v>
      </c>
      <c r="D17">
        <v>278</v>
      </c>
      <c r="E17">
        <v>76</v>
      </c>
      <c r="F17">
        <v>9</v>
      </c>
      <c r="G17" t="s">
        <v>31</v>
      </c>
    </row>
    <row r="18" spans="1:7" x14ac:dyDescent="0.3">
      <c r="A18" t="s">
        <v>32</v>
      </c>
      <c r="B18">
        <v>6</v>
      </c>
      <c r="C18">
        <v>57157</v>
      </c>
      <c r="D18">
        <v>200</v>
      </c>
      <c r="E18">
        <v>147</v>
      </c>
      <c r="F18">
        <v>12</v>
      </c>
      <c r="G18" t="s">
        <v>31</v>
      </c>
    </row>
    <row r="19" spans="1:7" x14ac:dyDescent="0.3">
      <c r="A19" t="s">
        <v>33</v>
      </c>
      <c r="B19">
        <v>5</v>
      </c>
      <c r="C19">
        <v>87863</v>
      </c>
      <c r="D19">
        <v>367</v>
      </c>
      <c r="E19">
        <v>154</v>
      </c>
      <c r="F19">
        <v>10</v>
      </c>
      <c r="G19" t="s">
        <v>8</v>
      </c>
    </row>
    <row r="20" spans="1:7" x14ac:dyDescent="0.3">
      <c r="A20" t="s">
        <v>34</v>
      </c>
      <c r="B20">
        <v>2</v>
      </c>
      <c r="C20">
        <v>72083</v>
      </c>
      <c r="D20">
        <v>422</v>
      </c>
      <c r="E20">
        <v>148</v>
      </c>
      <c r="F20">
        <v>3</v>
      </c>
      <c r="G20" t="s">
        <v>10</v>
      </c>
    </row>
    <row r="21" spans="1:7" x14ac:dyDescent="0.3">
      <c r="A21" t="s">
        <v>35</v>
      </c>
      <c r="B21">
        <v>4</v>
      </c>
      <c r="C21">
        <v>85733</v>
      </c>
      <c r="D21">
        <v>164</v>
      </c>
      <c r="E21">
        <v>178</v>
      </c>
      <c r="F21">
        <v>13</v>
      </c>
      <c r="G21" t="s">
        <v>15</v>
      </c>
    </row>
    <row r="22" spans="1:7" x14ac:dyDescent="0.3">
      <c r="A22" t="s">
        <v>36</v>
      </c>
      <c r="B22">
        <v>6</v>
      </c>
      <c r="C22">
        <v>54698</v>
      </c>
      <c r="D22">
        <v>267</v>
      </c>
      <c r="E22">
        <v>198</v>
      </c>
      <c r="F22">
        <v>4</v>
      </c>
      <c r="G22" t="s">
        <v>17</v>
      </c>
    </row>
    <row r="23" spans="1:7" x14ac:dyDescent="0.3">
      <c r="A23" t="s">
        <v>37</v>
      </c>
      <c r="B23">
        <v>6</v>
      </c>
      <c r="C23">
        <v>42671</v>
      </c>
      <c r="D23">
        <v>429</v>
      </c>
      <c r="E23">
        <v>104</v>
      </c>
      <c r="F23">
        <v>4</v>
      </c>
      <c r="G23" t="s">
        <v>27</v>
      </c>
    </row>
    <row r="24" spans="1:7" x14ac:dyDescent="0.3">
      <c r="A24" t="s">
        <v>38</v>
      </c>
      <c r="B24">
        <v>2</v>
      </c>
      <c r="C24">
        <v>45184</v>
      </c>
      <c r="D24">
        <v>142</v>
      </c>
      <c r="E24">
        <v>55</v>
      </c>
      <c r="F24">
        <v>2</v>
      </c>
      <c r="G24" t="s">
        <v>27</v>
      </c>
    </row>
    <row r="25" spans="1:7" x14ac:dyDescent="0.3">
      <c r="A25" t="s">
        <v>39</v>
      </c>
      <c r="B25">
        <v>4</v>
      </c>
      <c r="C25">
        <v>62107</v>
      </c>
      <c r="D25">
        <v>143</v>
      </c>
      <c r="E25">
        <v>144</v>
      </c>
      <c r="F25">
        <v>9</v>
      </c>
      <c r="G25" t="s">
        <v>15</v>
      </c>
    </row>
    <row r="26" spans="1:7" x14ac:dyDescent="0.3">
      <c r="A26" t="s">
        <v>40</v>
      </c>
      <c r="B26">
        <v>5</v>
      </c>
      <c r="C26">
        <v>71663</v>
      </c>
      <c r="D26">
        <v>384</v>
      </c>
      <c r="E26">
        <v>182</v>
      </c>
      <c r="F26">
        <v>7</v>
      </c>
      <c r="G26" t="s">
        <v>10</v>
      </c>
    </row>
    <row r="27" spans="1:7" x14ac:dyDescent="0.3">
      <c r="A27" t="s">
        <v>41</v>
      </c>
      <c r="B27">
        <v>1</v>
      </c>
      <c r="C27">
        <v>35708</v>
      </c>
      <c r="D27">
        <v>496</v>
      </c>
      <c r="E27">
        <v>151</v>
      </c>
      <c r="F27">
        <v>13</v>
      </c>
      <c r="G27" t="s">
        <v>27</v>
      </c>
    </row>
    <row r="28" spans="1:7" x14ac:dyDescent="0.3">
      <c r="A28" t="s">
        <v>42</v>
      </c>
      <c r="B28">
        <v>4</v>
      </c>
      <c r="C28">
        <v>69811</v>
      </c>
      <c r="D28">
        <v>111</v>
      </c>
      <c r="E28">
        <v>52</v>
      </c>
      <c r="F28">
        <v>14</v>
      </c>
      <c r="G28" t="s">
        <v>25</v>
      </c>
    </row>
    <row r="29" spans="1:7" x14ac:dyDescent="0.3">
      <c r="A29" t="s">
        <v>43</v>
      </c>
      <c r="B29">
        <v>2</v>
      </c>
      <c r="C29">
        <v>22811</v>
      </c>
      <c r="D29">
        <v>194</v>
      </c>
      <c r="E29">
        <v>72</v>
      </c>
      <c r="F29">
        <v>9</v>
      </c>
      <c r="G29" t="s">
        <v>17</v>
      </c>
    </row>
    <row r="30" spans="1:7" x14ac:dyDescent="0.3">
      <c r="A30" t="s">
        <v>44</v>
      </c>
      <c r="B30">
        <v>6</v>
      </c>
      <c r="C30">
        <v>76250</v>
      </c>
      <c r="D30">
        <v>401</v>
      </c>
      <c r="E30">
        <v>102</v>
      </c>
      <c r="F30">
        <v>12</v>
      </c>
      <c r="G30" t="s">
        <v>45</v>
      </c>
    </row>
    <row r="31" spans="1:7" x14ac:dyDescent="0.3">
      <c r="A31" t="s">
        <v>46</v>
      </c>
      <c r="B31">
        <v>5</v>
      </c>
      <c r="C31">
        <v>92082</v>
      </c>
      <c r="D31">
        <v>485</v>
      </c>
      <c r="E31">
        <v>132</v>
      </c>
      <c r="F31">
        <v>10</v>
      </c>
      <c r="G31" t="s">
        <v>27</v>
      </c>
    </row>
    <row r="32" spans="1:7" x14ac:dyDescent="0.3">
      <c r="A32" t="s">
        <v>47</v>
      </c>
      <c r="B32">
        <v>4</v>
      </c>
      <c r="C32">
        <v>54754</v>
      </c>
      <c r="D32">
        <v>352</v>
      </c>
      <c r="E32">
        <v>194</v>
      </c>
      <c r="F32">
        <v>6</v>
      </c>
      <c r="G32" t="s">
        <v>8</v>
      </c>
    </row>
    <row r="33" spans="1:7" x14ac:dyDescent="0.3">
      <c r="A33" t="s">
        <v>48</v>
      </c>
      <c r="B33">
        <v>1</v>
      </c>
      <c r="C33">
        <v>31411</v>
      </c>
      <c r="D33">
        <v>341</v>
      </c>
      <c r="E33">
        <v>134</v>
      </c>
      <c r="F33">
        <v>13</v>
      </c>
      <c r="G33" t="s">
        <v>25</v>
      </c>
    </row>
    <row r="34" spans="1:7" x14ac:dyDescent="0.3">
      <c r="A34" t="s">
        <v>49</v>
      </c>
      <c r="B34">
        <v>1</v>
      </c>
      <c r="C34">
        <v>22911</v>
      </c>
      <c r="D34">
        <v>134</v>
      </c>
      <c r="E34">
        <v>127</v>
      </c>
      <c r="F34">
        <v>4</v>
      </c>
      <c r="G34" t="s">
        <v>27</v>
      </c>
    </row>
    <row r="35" spans="1:7" x14ac:dyDescent="0.3">
      <c r="A35" t="s">
        <v>50</v>
      </c>
      <c r="B35">
        <v>3</v>
      </c>
      <c r="C35">
        <v>87270</v>
      </c>
      <c r="D35">
        <v>314</v>
      </c>
      <c r="E35">
        <v>159</v>
      </c>
      <c r="F35">
        <v>6</v>
      </c>
      <c r="G35" t="s">
        <v>51</v>
      </c>
    </row>
    <row r="36" spans="1:7" x14ac:dyDescent="0.3">
      <c r="A36" t="s">
        <v>52</v>
      </c>
      <c r="B36">
        <v>3</v>
      </c>
      <c r="C36">
        <v>28680</v>
      </c>
      <c r="D36">
        <v>436</v>
      </c>
      <c r="E36">
        <v>50</v>
      </c>
      <c r="F36">
        <v>6</v>
      </c>
      <c r="G36" t="s">
        <v>25</v>
      </c>
    </row>
    <row r="37" spans="1:7" x14ac:dyDescent="0.3">
      <c r="A37" t="s">
        <v>53</v>
      </c>
      <c r="B37">
        <v>7</v>
      </c>
      <c r="C37">
        <v>91295</v>
      </c>
      <c r="D37">
        <v>189</v>
      </c>
      <c r="E37">
        <v>100</v>
      </c>
      <c r="F37">
        <v>6</v>
      </c>
      <c r="G37" t="s">
        <v>13</v>
      </c>
    </row>
    <row r="38" spans="1:7" x14ac:dyDescent="0.3">
      <c r="A38" t="s">
        <v>54</v>
      </c>
      <c r="B38">
        <v>2</v>
      </c>
      <c r="C38">
        <v>31111</v>
      </c>
      <c r="D38">
        <v>363</v>
      </c>
      <c r="E38">
        <v>53</v>
      </c>
      <c r="F38">
        <v>4</v>
      </c>
      <c r="G38" t="s">
        <v>45</v>
      </c>
    </row>
    <row r="39" spans="1:7" x14ac:dyDescent="0.3">
      <c r="A39" t="s">
        <v>55</v>
      </c>
      <c r="B39">
        <v>4</v>
      </c>
      <c r="C39">
        <v>57504</v>
      </c>
      <c r="D39">
        <v>192</v>
      </c>
      <c r="E39">
        <v>162</v>
      </c>
      <c r="F39">
        <v>12</v>
      </c>
      <c r="G39" t="s">
        <v>56</v>
      </c>
    </row>
    <row r="40" spans="1:7" x14ac:dyDescent="0.3">
      <c r="A40" t="s">
        <v>57</v>
      </c>
      <c r="B40">
        <v>4</v>
      </c>
      <c r="C40">
        <v>21802</v>
      </c>
      <c r="D40">
        <v>189</v>
      </c>
      <c r="E40">
        <v>81</v>
      </c>
      <c r="F40">
        <v>11</v>
      </c>
      <c r="G40" t="s">
        <v>8</v>
      </c>
    </row>
    <row r="41" spans="1:7" x14ac:dyDescent="0.3">
      <c r="A41" t="s">
        <v>58</v>
      </c>
      <c r="B41">
        <v>7</v>
      </c>
      <c r="C41">
        <v>28155</v>
      </c>
      <c r="D41">
        <v>214</v>
      </c>
      <c r="E41">
        <v>83</v>
      </c>
      <c r="F41">
        <v>5</v>
      </c>
      <c r="G41" t="s">
        <v>8</v>
      </c>
    </row>
    <row r="42" spans="1:7" x14ac:dyDescent="0.3">
      <c r="A42" t="s">
        <v>59</v>
      </c>
      <c r="B42">
        <v>6</v>
      </c>
      <c r="C42">
        <v>93656</v>
      </c>
      <c r="D42">
        <v>204</v>
      </c>
      <c r="E42">
        <v>141</v>
      </c>
      <c r="F42">
        <v>10</v>
      </c>
      <c r="G42" t="s">
        <v>17</v>
      </c>
    </row>
    <row r="43" spans="1:7" x14ac:dyDescent="0.3">
      <c r="A43" t="s">
        <v>60</v>
      </c>
      <c r="B43">
        <v>6</v>
      </c>
      <c r="C43">
        <v>59384</v>
      </c>
      <c r="D43">
        <v>490</v>
      </c>
      <c r="E43">
        <v>144</v>
      </c>
      <c r="F43">
        <v>14</v>
      </c>
      <c r="G43" t="s">
        <v>15</v>
      </c>
    </row>
    <row r="44" spans="1:7" x14ac:dyDescent="0.3">
      <c r="A44" t="s">
        <v>61</v>
      </c>
      <c r="B44">
        <v>7</v>
      </c>
      <c r="C44">
        <v>67254</v>
      </c>
      <c r="D44">
        <v>295</v>
      </c>
      <c r="E44">
        <v>121</v>
      </c>
      <c r="F44">
        <v>11</v>
      </c>
      <c r="G44" t="s">
        <v>25</v>
      </c>
    </row>
    <row r="45" spans="1:7" x14ac:dyDescent="0.3">
      <c r="A45" t="s">
        <v>62</v>
      </c>
      <c r="B45">
        <v>6</v>
      </c>
      <c r="C45">
        <v>41918</v>
      </c>
      <c r="D45">
        <v>413</v>
      </c>
      <c r="E45">
        <v>88</v>
      </c>
      <c r="F45">
        <v>10</v>
      </c>
      <c r="G45" t="s">
        <v>10</v>
      </c>
    </row>
    <row r="46" spans="1:7" x14ac:dyDescent="0.3">
      <c r="A46" t="s">
        <v>63</v>
      </c>
      <c r="B46">
        <v>3</v>
      </c>
      <c r="C46">
        <v>80713</v>
      </c>
      <c r="D46">
        <v>213</v>
      </c>
      <c r="E46">
        <v>167</v>
      </c>
      <c r="F46">
        <v>3</v>
      </c>
      <c r="G46" t="s">
        <v>8</v>
      </c>
    </row>
    <row r="47" spans="1:7" x14ac:dyDescent="0.3">
      <c r="A47" t="s">
        <v>64</v>
      </c>
      <c r="B47">
        <v>4</v>
      </c>
      <c r="C47">
        <v>50306</v>
      </c>
      <c r="D47">
        <v>174</v>
      </c>
      <c r="E47">
        <v>52</v>
      </c>
      <c r="F47">
        <v>9</v>
      </c>
      <c r="G47" t="s">
        <v>25</v>
      </c>
    </row>
    <row r="48" spans="1:7" x14ac:dyDescent="0.3">
      <c r="A48" t="s">
        <v>65</v>
      </c>
      <c r="B48">
        <v>7</v>
      </c>
      <c r="C48">
        <v>36646</v>
      </c>
      <c r="D48">
        <v>475</v>
      </c>
      <c r="E48">
        <v>172</v>
      </c>
      <c r="F48">
        <v>9</v>
      </c>
      <c r="G48" t="s">
        <v>25</v>
      </c>
    </row>
    <row r="49" spans="1:7" x14ac:dyDescent="0.3">
      <c r="A49" t="s">
        <v>66</v>
      </c>
      <c r="B49">
        <v>4</v>
      </c>
      <c r="C49">
        <v>66843</v>
      </c>
      <c r="D49">
        <v>316</v>
      </c>
      <c r="E49">
        <v>99</v>
      </c>
      <c r="F49">
        <v>8</v>
      </c>
      <c r="G49" t="s">
        <v>51</v>
      </c>
    </row>
    <row r="50" spans="1:7" x14ac:dyDescent="0.3">
      <c r="A50" t="s">
        <v>67</v>
      </c>
      <c r="B50">
        <v>1</v>
      </c>
      <c r="C50">
        <v>36371</v>
      </c>
      <c r="D50">
        <v>376</v>
      </c>
      <c r="E50">
        <v>61</v>
      </c>
      <c r="F50">
        <v>9</v>
      </c>
      <c r="G50" t="s">
        <v>22</v>
      </c>
    </row>
    <row r="51" spans="1:7" x14ac:dyDescent="0.3">
      <c r="A51" t="s">
        <v>68</v>
      </c>
      <c r="B51">
        <v>3</v>
      </c>
      <c r="C51">
        <v>97371</v>
      </c>
      <c r="D51">
        <v>348</v>
      </c>
      <c r="E51">
        <v>103</v>
      </c>
      <c r="F51">
        <v>4</v>
      </c>
      <c r="G51" t="s">
        <v>22</v>
      </c>
    </row>
    <row r="52" spans="1:7" x14ac:dyDescent="0.3">
      <c r="A52" t="s">
        <v>69</v>
      </c>
      <c r="B52">
        <v>5</v>
      </c>
      <c r="C52">
        <v>22049</v>
      </c>
      <c r="D52">
        <v>263</v>
      </c>
      <c r="E52">
        <v>182</v>
      </c>
      <c r="F52">
        <v>14</v>
      </c>
      <c r="G52" t="s">
        <v>56</v>
      </c>
    </row>
    <row r="53" spans="1:7" x14ac:dyDescent="0.3">
      <c r="A53" t="s">
        <v>70</v>
      </c>
      <c r="B53">
        <v>3</v>
      </c>
      <c r="C53">
        <v>51616</v>
      </c>
      <c r="D53">
        <v>493</v>
      </c>
      <c r="E53">
        <v>106</v>
      </c>
      <c r="F53">
        <v>7</v>
      </c>
      <c r="G53" t="s">
        <v>13</v>
      </c>
    </row>
    <row r="54" spans="1:7" x14ac:dyDescent="0.3">
      <c r="A54" t="s">
        <v>71</v>
      </c>
      <c r="B54">
        <v>7</v>
      </c>
      <c r="C54">
        <v>40932</v>
      </c>
      <c r="D54">
        <v>456</v>
      </c>
      <c r="E54">
        <v>194</v>
      </c>
      <c r="F54">
        <v>2</v>
      </c>
      <c r="G54" t="s">
        <v>56</v>
      </c>
    </row>
    <row r="55" spans="1:7" x14ac:dyDescent="0.3">
      <c r="A55" t="s">
        <v>72</v>
      </c>
      <c r="B55">
        <v>5</v>
      </c>
      <c r="C55">
        <v>49855</v>
      </c>
      <c r="D55">
        <v>291</v>
      </c>
      <c r="E55">
        <v>161</v>
      </c>
      <c r="F55">
        <v>8</v>
      </c>
      <c r="G55" t="s">
        <v>27</v>
      </c>
    </row>
    <row r="56" spans="1:7" x14ac:dyDescent="0.3">
      <c r="A56" t="s">
        <v>73</v>
      </c>
      <c r="B56">
        <v>1</v>
      </c>
      <c r="C56">
        <v>81434</v>
      </c>
      <c r="D56">
        <v>326</v>
      </c>
      <c r="E56">
        <v>96</v>
      </c>
      <c r="F56">
        <v>2</v>
      </c>
      <c r="G56" t="s">
        <v>10</v>
      </c>
    </row>
    <row r="57" spans="1:7" x14ac:dyDescent="0.3">
      <c r="A57" t="s">
        <v>74</v>
      </c>
      <c r="B57">
        <v>7</v>
      </c>
      <c r="C57">
        <v>92694</v>
      </c>
      <c r="D57">
        <v>276</v>
      </c>
      <c r="E57">
        <v>200</v>
      </c>
      <c r="F57">
        <v>10</v>
      </c>
      <c r="G57" t="s">
        <v>27</v>
      </c>
    </row>
    <row r="58" spans="1:7" x14ac:dyDescent="0.3">
      <c r="A58" t="s">
        <v>75</v>
      </c>
      <c r="B58">
        <v>2</v>
      </c>
      <c r="C58">
        <v>63016</v>
      </c>
      <c r="D58">
        <v>198</v>
      </c>
      <c r="E58">
        <v>134</v>
      </c>
      <c r="F58">
        <v>2</v>
      </c>
      <c r="G58" t="s">
        <v>31</v>
      </c>
    </row>
    <row r="59" spans="1:7" x14ac:dyDescent="0.3">
      <c r="A59" t="s">
        <v>76</v>
      </c>
      <c r="B59">
        <v>4</v>
      </c>
      <c r="C59">
        <v>27400</v>
      </c>
      <c r="D59">
        <v>135</v>
      </c>
      <c r="E59">
        <v>191</v>
      </c>
      <c r="F59">
        <v>2</v>
      </c>
      <c r="G59" t="s">
        <v>27</v>
      </c>
    </row>
    <row r="60" spans="1:7" x14ac:dyDescent="0.3">
      <c r="A60" t="s">
        <v>77</v>
      </c>
      <c r="B60">
        <v>1</v>
      </c>
      <c r="C60">
        <v>62642</v>
      </c>
      <c r="D60">
        <v>195</v>
      </c>
      <c r="E60">
        <v>115</v>
      </c>
      <c r="F60">
        <v>8</v>
      </c>
      <c r="G60" t="s">
        <v>17</v>
      </c>
    </row>
    <row r="61" spans="1:7" x14ac:dyDescent="0.3">
      <c r="A61" t="s">
        <v>78</v>
      </c>
      <c r="B61">
        <v>4</v>
      </c>
      <c r="C61">
        <v>35151</v>
      </c>
      <c r="D61">
        <v>251</v>
      </c>
      <c r="E61">
        <v>124</v>
      </c>
      <c r="F61">
        <v>3</v>
      </c>
      <c r="G61" t="s">
        <v>27</v>
      </c>
    </row>
    <row r="62" spans="1:7" x14ac:dyDescent="0.3">
      <c r="A62" t="s">
        <v>79</v>
      </c>
      <c r="B62">
        <v>6</v>
      </c>
      <c r="C62">
        <v>71407</v>
      </c>
      <c r="D62">
        <v>250</v>
      </c>
      <c r="E62">
        <v>152</v>
      </c>
      <c r="F62">
        <v>6</v>
      </c>
      <c r="G62" t="s">
        <v>56</v>
      </c>
    </row>
    <row r="63" spans="1:7" x14ac:dyDescent="0.3">
      <c r="A63" t="s">
        <v>80</v>
      </c>
      <c r="B63">
        <v>2</v>
      </c>
      <c r="C63">
        <v>86690</v>
      </c>
      <c r="D63">
        <v>289</v>
      </c>
      <c r="E63">
        <v>87</v>
      </c>
      <c r="F63">
        <v>9</v>
      </c>
      <c r="G63" t="s">
        <v>8</v>
      </c>
    </row>
    <row r="64" spans="1:7" x14ac:dyDescent="0.3">
      <c r="A64" t="s">
        <v>81</v>
      </c>
      <c r="B64">
        <v>2</v>
      </c>
      <c r="C64">
        <v>24499</v>
      </c>
      <c r="D64">
        <v>323</v>
      </c>
      <c r="E64">
        <v>99</v>
      </c>
      <c r="F64">
        <v>9</v>
      </c>
      <c r="G64" t="s">
        <v>8</v>
      </c>
    </row>
    <row r="65" spans="1:7" x14ac:dyDescent="0.3">
      <c r="A65" t="s">
        <v>82</v>
      </c>
      <c r="B65">
        <v>1</v>
      </c>
      <c r="C65">
        <v>26295</v>
      </c>
      <c r="D65">
        <v>136</v>
      </c>
      <c r="E65">
        <v>147</v>
      </c>
      <c r="F65">
        <v>4</v>
      </c>
      <c r="G65" t="s">
        <v>22</v>
      </c>
    </row>
    <row r="66" spans="1:7" x14ac:dyDescent="0.3">
      <c r="A66" t="s">
        <v>83</v>
      </c>
      <c r="B66">
        <v>2</v>
      </c>
      <c r="C66">
        <v>79040</v>
      </c>
      <c r="D66">
        <v>367</v>
      </c>
      <c r="E66">
        <v>131</v>
      </c>
      <c r="F66">
        <v>8</v>
      </c>
      <c r="G66" t="s">
        <v>15</v>
      </c>
    </row>
    <row r="67" spans="1:7" x14ac:dyDescent="0.3">
      <c r="A67" t="s">
        <v>84</v>
      </c>
      <c r="B67">
        <v>5</v>
      </c>
      <c r="C67">
        <v>32183</v>
      </c>
      <c r="D67">
        <v>468</v>
      </c>
      <c r="E67">
        <v>79</v>
      </c>
      <c r="F67">
        <v>4</v>
      </c>
      <c r="G67" t="s">
        <v>10</v>
      </c>
    </row>
    <row r="68" spans="1:7" x14ac:dyDescent="0.3">
      <c r="A68" t="s">
        <v>85</v>
      </c>
      <c r="B68">
        <v>2</v>
      </c>
      <c r="C68">
        <v>49299</v>
      </c>
      <c r="D68">
        <v>282</v>
      </c>
      <c r="E68">
        <v>128</v>
      </c>
      <c r="F68">
        <v>7</v>
      </c>
      <c r="G68" t="s">
        <v>10</v>
      </c>
    </row>
    <row r="69" spans="1:7" x14ac:dyDescent="0.3">
      <c r="A69" t="s">
        <v>86</v>
      </c>
      <c r="B69">
        <v>4</v>
      </c>
      <c r="C69">
        <v>32874</v>
      </c>
      <c r="D69">
        <v>112</v>
      </c>
      <c r="E69">
        <v>140</v>
      </c>
      <c r="F69">
        <v>7</v>
      </c>
      <c r="G69" t="s">
        <v>17</v>
      </c>
    </row>
    <row r="70" spans="1:7" x14ac:dyDescent="0.3">
      <c r="A70" t="s">
        <v>87</v>
      </c>
      <c r="B70">
        <v>4</v>
      </c>
      <c r="C70">
        <v>52711</v>
      </c>
      <c r="D70">
        <v>378</v>
      </c>
      <c r="E70">
        <v>101</v>
      </c>
      <c r="F70">
        <v>4</v>
      </c>
      <c r="G70" t="s">
        <v>56</v>
      </c>
    </row>
    <row r="71" spans="1:7" x14ac:dyDescent="0.3">
      <c r="A71" t="s">
        <v>88</v>
      </c>
      <c r="B71">
        <v>7</v>
      </c>
      <c r="C71">
        <v>25539</v>
      </c>
      <c r="D71">
        <v>316</v>
      </c>
      <c r="E71">
        <v>128</v>
      </c>
      <c r="F71">
        <v>8</v>
      </c>
      <c r="G71" t="s">
        <v>22</v>
      </c>
    </row>
    <row r="72" spans="1:7" x14ac:dyDescent="0.3">
      <c r="A72" t="s">
        <v>89</v>
      </c>
      <c r="B72">
        <v>4</v>
      </c>
      <c r="C72">
        <v>73351</v>
      </c>
      <c r="D72">
        <v>454</v>
      </c>
      <c r="E72">
        <v>79</v>
      </c>
      <c r="F72">
        <v>4</v>
      </c>
      <c r="G72" t="s">
        <v>51</v>
      </c>
    </row>
    <row r="73" spans="1:7" x14ac:dyDescent="0.3">
      <c r="A73" t="s">
        <v>90</v>
      </c>
      <c r="B73">
        <v>7</v>
      </c>
      <c r="C73">
        <v>81267</v>
      </c>
      <c r="D73">
        <v>460</v>
      </c>
      <c r="E73">
        <v>155</v>
      </c>
      <c r="F73">
        <v>9</v>
      </c>
      <c r="G73" t="s">
        <v>31</v>
      </c>
    </row>
    <row r="74" spans="1:7" x14ac:dyDescent="0.3">
      <c r="A74" t="s">
        <v>91</v>
      </c>
      <c r="B74">
        <v>4</v>
      </c>
      <c r="C74">
        <v>68354</v>
      </c>
      <c r="D74">
        <v>385</v>
      </c>
      <c r="E74">
        <v>100</v>
      </c>
      <c r="F74">
        <v>11</v>
      </c>
      <c r="G74" t="s">
        <v>10</v>
      </c>
    </row>
    <row r="75" spans="1:7" x14ac:dyDescent="0.3">
      <c r="A75" t="s">
        <v>92</v>
      </c>
      <c r="B75">
        <v>5</v>
      </c>
      <c r="C75">
        <v>22557</v>
      </c>
      <c r="D75">
        <v>372</v>
      </c>
      <c r="E75">
        <v>130</v>
      </c>
      <c r="F75">
        <v>5</v>
      </c>
      <c r="G75" t="s">
        <v>8</v>
      </c>
    </row>
    <row r="76" spans="1:7" x14ac:dyDescent="0.3">
      <c r="A76" t="s">
        <v>93</v>
      </c>
      <c r="B76">
        <v>7</v>
      </c>
      <c r="C76">
        <v>58360</v>
      </c>
      <c r="D76">
        <v>468</v>
      </c>
      <c r="E76">
        <v>182</v>
      </c>
      <c r="F76">
        <v>14</v>
      </c>
      <c r="G76" t="s">
        <v>27</v>
      </c>
    </row>
    <row r="77" spans="1:7" x14ac:dyDescent="0.3">
      <c r="A77" t="s">
        <v>94</v>
      </c>
      <c r="B77">
        <v>3</v>
      </c>
      <c r="C77">
        <v>22200</v>
      </c>
      <c r="D77">
        <v>161</v>
      </c>
      <c r="E77">
        <v>78</v>
      </c>
      <c r="F77">
        <v>2</v>
      </c>
      <c r="G77" t="s">
        <v>27</v>
      </c>
    </row>
    <row r="78" spans="1:7" x14ac:dyDescent="0.3">
      <c r="A78" t="s">
        <v>95</v>
      </c>
      <c r="B78">
        <v>6</v>
      </c>
      <c r="C78">
        <v>88497</v>
      </c>
      <c r="D78">
        <v>183</v>
      </c>
      <c r="E78">
        <v>181</v>
      </c>
      <c r="F78">
        <v>5</v>
      </c>
      <c r="G78" t="s">
        <v>15</v>
      </c>
    </row>
    <row r="79" spans="1:7" x14ac:dyDescent="0.3">
      <c r="A79" t="s">
        <v>96</v>
      </c>
      <c r="B79">
        <v>1</v>
      </c>
      <c r="C79">
        <v>66975</v>
      </c>
      <c r="D79">
        <v>467</v>
      </c>
      <c r="E79">
        <v>187</v>
      </c>
      <c r="F79">
        <v>8</v>
      </c>
      <c r="G79" t="s">
        <v>22</v>
      </c>
    </row>
    <row r="80" spans="1:7" x14ac:dyDescent="0.3">
      <c r="A80" t="s">
        <v>97</v>
      </c>
      <c r="B80">
        <v>4</v>
      </c>
      <c r="C80">
        <v>41357</v>
      </c>
      <c r="D80">
        <v>316</v>
      </c>
      <c r="E80">
        <v>194</v>
      </c>
      <c r="F80">
        <v>12</v>
      </c>
      <c r="G80" t="s">
        <v>56</v>
      </c>
    </row>
    <row r="81" spans="1:7" x14ac:dyDescent="0.3">
      <c r="A81" t="s">
        <v>98</v>
      </c>
      <c r="B81">
        <v>2</v>
      </c>
      <c r="C81">
        <v>97505</v>
      </c>
      <c r="D81">
        <v>441</v>
      </c>
      <c r="E81">
        <v>123</v>
      </c>
      <c r="F81">
        <v>5</v>
      </c>
      <c r="G81" t="s">
        <v>56</v>
      </c>
    </row>
    <row r="82" spans="1:7" x14ac:dyDescent="0.3">
      <c r="A82" t="s">
        <v>99</v>
      </c>
      <c r="B82">
        <v>4</v>
      </c>
      <c r="C82">
        <v>22869</v>
      </c>
      <c r="D82">
        <v>496</v>
      </c>
      <c r="E82">
        <v>66</v>
      </c>
      <c r="F82">
        <v>14</v>
      </c>
      <c r="G82" t="s">
        <v>13</v>
      </c>
    </row>
    <row r="83" spans="1:7" x14ac:dyDescent="0.3">
      <c r="A83" t="s">
        <v>100</v>
      </c>
      <c r="B83">
        <v>2</v>
      </c>
      <c r="C83">
        <v>81135</v>
      </c>
      <c r="D83">
        <v>286</v>
      </c>
      <c r="E83">
        <v>133</v>
      </c>
      <c r="F83">
        <v>7</v>
      </c>
      <c r="G83" t="s">
        <v>45</v>
      </c>
    </row>
    <row r="84" spans="1:7" x14ac:dyDescent="0.3">
      <c r="A84" t="s">
        <v>101</v>
      </c>
      <c r="B84">
        <v>6</v>
      </c>
      <c r="C84">
        <v>70108</v>
      </c>
      <c r="D84">
        <v>118</v>
      </c>
      <c r="E84">
        <v>118</v>
      </c>
      <c r="F84">
        <v>10</v>
      </c>
      <c r="G84" t="s">
        <v>10</v>
      </c>
    </row>
    <row r="85" spans="1:7" x14ac:dyDescent="0.3">
      <c r="A85" t="s">
        <v>102</v>
      </c>
      <c r="B85">
        <v>6</v>
      </c>
      <c r="C85">
        <v>58467</v>
      </c>
      <c r="D85">
        <v>276</v>
      </c>
      <c r="E85">
        <v>83</v>
      </c>
      <c r="F85">
        <v>2</v>
      </c>
      <c r="G85" t="s">
        <v>56</v>
      </c>
    </row>
    <row r="86" spans="1:7" x14ac:dyDescent="0.3">
      <c r="A86" t="s">
        <v>103</v>
      </c>
      <c r="B86">
        <v>6</v>
      </c>
      <c r="C86">
        <v>43328</v>
      </c>
      <c r="D86">
        <v>199</v>
      </c>
      <c r="E86">
        <v>55</v>
      </c>
      <c r="F86">
        <v>14</v>
      </c>
      <c r="G86" t="s">
        <v>15</v>
      </c>
    </row>
    <row r="87" spans="1:7" x14ac:dyDescent="0.3">
      <c r="A87" t="s">
        <v>104</v>
      </c>
      <c r="B87">
        <v>2</v>
      </c>
      <c r="C87">
        <v>23987</v>
      </c>
      <c r="D87">
        <v>495</v>
      </c>
      <c r="E87">
        <v>102</v>
      </c>
      <c r="F87">
        <v>6</v>
      </c>
      <c r="G87" t="s">
        <v>8</v>
      </c>
    </row>
    <row r="88" spans="1:7" x14ac:dyDescent="0.3">
      <c r="A88" t="s">
        <v>105</v>
      </c>
      <c r="B88">
        <v>4</v>
      </c>
      <c r="C88">
        <v>78871</v>
      </c>
      <c r="D88">
        <v>332</v>
      </c>
      <c r="E88">
        <v>175</v>
      </c>
      <c r="F88">
        <v>12</v>
      </c>
      <c r="G88" t="s">
        <v>22</v>
      </c>
    </row>
    <row r="89" spans="1:7" x14ac:dyDescent="0.3">
      <c r="A89" t="s">
        <v>106</v>
      </c>
      <c r="B89">
        <v>6</v>
      </c>
      <c r="C89">
        <v>42399</v>
      </c>
      <c r="D89">
        <v>175</v>
      </c>
      <c r="E89">
        <v>92</v>
      </c>
      <c r="F89">
        <v>8</v>
      </c>
      <c r="G89" t="s">
        <v>31</v>
      </c>
    </row>
    <row r="90" spans="1:7" x14ac:dyDescent="0.3">
      <c r="A90" t="s">
        <v>107</v>
      </c>
      <c r="B90">
        <v>5</v>
      </c>
      <c r="C90">
        <v>66214</v>
      </c>
      <c r="D90">
        <v>364</v>
      </c>
      <c r="E90">
        <v>164</v>
      </c>
      <c r="F90">
        <v>2</v>
      </c>
      <c r="G90" t="s">
        <v>13</v>
      </c>
    </row>
    <row r="91" spans="1:7" x14ac:dyDescent="0.3">
      <c r="A91" t="s">
        <v>108</v>
      </c>
      <c r="B91">
        <v>7</v>
      </c>
      <c r="C91">
        <v>90271</v>
      </c>
      <c r="D91">
        <v>383</v>
      </c>
      <c r="E91">
        <v>160</v>
      </c>
      <c r="F91">
        <v>5</v>
      </c>
      <c r="G91" t="s">
        <v>15</v>
      </c>
    </row>
    <row r="92" spans="1:7" x14ac:dyDescent="0.3">
      <c r="A92" t="s">
        <v>109</v>
      </c>
      <c r="B92">
        <v>2</v>
      </c>
      <c r="C92">
        <v>64064</v>
      </c>
      <c r="D92">
        <v>305</v>
      </c>
      <c r="E92">
        <v>200</v>
      </c>
      <c r="F92">
        <v>7</v>
      </c>
      <c r="G92" t="s">
        <v>25</v>
      </c>
    </row>
    <row r="93" spans="1:7" x14ac:dyDescent="0.3">
      <c r="A93" t="s">
        <v>110</v>
      </c>
      <c r="B93">
        <v>2</v>
      </c>
      <c r="C93">
        <v>90091</v>
      </c>
      <c r="D93">
        <v>322</v>
      </c>
      <c r="E93">
        <v>129</v>
      </c>
      <c r="F93">
        <v>3</v>
      </c>
      <c r="G93" t="s">
        <v>17</v>
      </c>
    </row>
    <row r="94" spans="1:7" x14ac:dyDescent="0.3">
      <c r="A94" t="s">
        <v>111</v>
      </c>
      <c r="B94">
        <v>4</v>
      </c>
      <c r="C94">
        <v>60818</v>
      </c>
      <c r="D94">
        <v>483</v>
      </c>
      <c r="E94">
        <v>144</v>
      </c>
      <c r="F94">
        <v>11</v>
      </c>
      <c r="G94" t="s">
        <v>31</v>
      </c>
    </row>
    <row r="95" spans="1:7" x14ac:dyDescent="0.3">
      <c r="A95" t="s">
        <v>112</v>
      </c>
      <c r="B95">
        <v>2</v>
      </c>
      <c r="C95">
        <v>65525</v>
      </c>
      <c r="D95">
        <v>151</v>
      </c>
      <c r="E95">
        <v>167</v>
      </c>
      <c r="F95">
        <v>6</v>
      </c>
      <c r="G95" t="s">
        <v>25</v>
      </c>
    </row>
    <row r="96" spans="1:7" x14ac:dyDescent="0.3">
      <c r="A96" t="s">
        <v>113</v>
      </c>
      <c r="B96">
        <v>2</v>
      </c>
      <c r="C96">
        <v>39830</v>
      </c>
      <c r="D96">
        <v>438</v>
      </c>
      <c r="E96">
        <v>193</v>
      </c>
      <c r="F96">
        <v>12</v>
      </c>
      <c r="G96" t="s">
        <v>51</v>
      </c>
    </row>
    <row r="97" spans="1:7" x14ac:dyDescent="0.3">
      <c r="A97" t="s">
        <v>114</v>
      </c>
      <c r="B97">
        <v>6</v>
      </c>
      <c r="C97">
        <v>37429</v>
      </c>
      <c r="D97">
        <v>466</v>
      </c>
      <c r="E97">
        <v>57</v>
      </c>
      <c r="F97">
        <v>11</v>
      </c>
      <c r="G97" t="s">
        <v>27</v>
      </c>
    </row>
    <row r="98" spans="1:7" x14ac:dyDescent="0.3">
      <c r="A98" t="s">
        <v>115</v>
      </c>
      <c r="B98">
        <v>4</v>
      </c>
      <c r="C98">
        <v>26893</v>
      </c>
      <c r="D98">
        <v>243</v>
      </c>
      <c r="E98">
        <v>181</v>
      </c>
      <c r="F98">
        <v>2</v>
      </c>
      <c r="G98" t="s">
        <v>17</v>
      </c>
    </row>
    <row r="99" spans="1:7" x14ac:dyDescent="0.3">
      <c r="A99" t="s">
        <v>116</v>
      </c>
      <c r="B99">
        <v>6</v>
      </c>
      <c r="C99">
        <v>99909</v>
      </c>
      <c r="D99">
        <v>472</v>
      </c>
      <c r="E99">
        <v>153</v>
      </c>
      <c r="F99">
        <v>7</v>
      </c>
      <c r="G99" t="s">
        <v>10</v>
      </c>
    </row>
    <row r="100" spans="1:7" x14ac:dyDescent="0.3">
      <c r="A100" t="s">
        <v>117</v>
      </c>
      <c r="B100">
        <v>7</v>
      </c>
      <c r="C100">
        <v>67333</v>
      </c>
      <c r="D100">
        <v>168</v>
      </c>
      <c r="E100">
        <v>181</v>
      </c>
      <c r="F100">
        <v>7</v>
      </c>
      <c r="G100" t="s">
        <v>8</v>
      </c>
    </row>
    <row r="101" spans="1:7" x14ac:dyDescent="0.3">
      <c r="A101" t="s">
        <v>118</v>
      </c>
      <c r="B101">
        <v>7</v>
      </c>
      <c r="C101">
        <v>23436</v>
      </c>
      <c r="D101">
        <v>198</v>
      </c>
      <c r="E101">
        <v>74</v>
      </c>
      <c r="F101">
        <v>14</v>
      </c>
      <c r="G101" t="s">
        <v>17</v>
      </c>
    </row>
    <row r="102" spans="1:7" x14ac:dyDescent="0.3">
      <c r="A102" t="s">
        <v>119</v>
      </c>
      <c r="B102">
        <v>6</v>
      </c>
      <c r="C102">
        <v>94290</v>
      </c>
      <c r="D102">
        <v>495</v>
      </c>
      <c r="E102">
        <v>145</v>
      </c>
      <c r="F102">
        <v>5</v>
      </c>
      <c r="G102" t="s">
        <v>45</v>
      </c>
    </row>
    <row r="103" spans="1:7" x14ac:dyDescent="0.3">
      <c r="A103" t="s">
        <v>120</v>
      </c>
      <c r="B103">
        <v>7</v>
      </c>
      <c r="C103">
        <v>96213</v>
      </c>
      <c r="D103">
        <v>124</v>
      </c>
      <c r="E103">
        <v>142</v>
      </c>
      <c r="F103">
        <v>14</v>
      </c>
      <c r="G103" t="s">
        <v>25</v>
      </c>
    </row>
    <row r="104" spans="1:7" x14ac:dyDescent="0.3">
      <c r="A104" t="s">
        <v>121</v>
      </c>
      <c r="B104">
        <v>4</v>
      </c>
      <c r="C104">
        <v>25895</v>
      </c>
      <c r="D104">
        <v>478</v>
      </c>
      <c r="E104">
        <v>110</v>
      </c>
      <c r="F104">
        <v>9</v>
      </c>
      <c r="G104" t="s">
        <v>10</v>
      </c>
    </row>
    <row r="105" spans="1:7" x14ac:dyDescent="0.3">
      <c r="A105" t="s">
        <v>122</v>
      </c>
      <c r="B105">
        <v>1</v>
      </c>
      <c r="C105">
        <v>39738</v>
      </c>
      <c r="D105">
        <v>152</v>
      </c>
      <c r="E105">
        <v>171</v>
      </c>
      <c r="F105">
        <v>5</v>
      </c>
      <c r="G105" t="s">
        <v>45</v>
      </c>
    </row>
    <row r="106" spans="1:7" x14ac:dyDescent="0.3">
      <c r="A106" t="s">
        <v>123</v>
      </c>
      <c r="B106">
        <v>6</v>
      </c>
      <c r="C106">
        <v>50746</v>
      </c>
      <c r="D106">
        <v>250</v>
      </c>
      <c r="E106">
        <v>100</v>
      </c>
      <c r="F106">
        <v>9</v>
      </c>
      <c r="G106" t="s">
        <v>27</v>
      </c>
    </row>
    <row r="107" spans="1:7" x14ac:dyDescent="0.3">
      <c r="A107" t="s">
        <v>124</v>
      </c>
      <c r="B107">
        <v>5</v>
      </c>
      <c r="C107">
        <v>69377</v>
      </c>
      <c r="D107">
        <v>243</v>
      </c>
      <c r="E107">
        <v>196</v>
      </c>
      <c r="F107">
        <v>14</v>
      </c>
      <c r="G107" t="s">
        <v>45</v>
      </c>
    </row>
    <row r="108" spans="1:7" x14ac:dyDescent="0.3">
      <c r="A108" t="s">
        <v>125</v>
      </c>
      <c r="B108">
        <v>5</v>
      </c>
      <c r="C108">
        <v>68404</v>
      </c>
      <c r="D108">
        <v>156</v>
      </c>
      <c r="E108">
        <v>70</v>
      </c>
      <c r="F108">
        <v>9</v>
      </c>
      <c r="G108" t="s">
        <v>13</v>
      </c>
    </row>
    <row r="109" spans="1:7" x14ac:dyDescent="0.3">
      <c r="A109" t="s">
        <v>126</v>
      </c>
      <c r="B109">
        <v>2</v>
      </c>
      <c r="C109">
        <v>74045</v>
      </c>
      <c r="D109">
        <v>138</v>
      </c>
      <c r="E109">
        <v>54</v>
      </c>
      <c r="F109">
        <v>6</v>
      </c>
      <c r="G109" t="s">
        <v>13</v>
      </c>
    </row>
    <row r="110" spans="1:7" x14ac:dyDescent="0.3">
      <c r="A110" t="s">
        <v>127</v>
      </c>
      <c r="B110">
        <v>7</v>
      </c>
      <c r="C110">
        <v>59790</v>
      </c>
      <c r="D110">
        <v>208</v>
      </c>
      <c r="E110">
        <v>141</v>
      </c>
      <c r="F110">
        <v>14</v>
      </c>
      <c r="G110" t="s">
        <v>51</v>
      </c>
    </row>
    <row r="111" spans="1:7" x14ac:dyDescent="0.3">
      <c r="A111" t="s">
        <v>128</v>
      </c>
      <c r="B111">
        <v>5</v>
      </c>
      <c r="C111">
        <v>25600</v>
      </c>
      <c r="D111">
        <v>280</v>
      </c>
      <c r="E111">
        <v>110</v>
      </c>
      <c r="F111">
        <v>5</v>
      </c>
      <c r="G111" t="s">
        <v>22</v>
      </c>
    </row>
    <row r="112" spans="1:7" x14ac:dyDescent="0.3">
      <c r="A112" t="s">
        <v>129</v>
      </c>
      <c r="B112">
        <v>2</v>
      </c>
      <c r="C112">
        <v>60764</v>
      </c>
      <c r="D112">
        <v>141</v>
      </c>
      <c r="E112">
        <v>71</v>
      </c>
      <c r="F112">
        <v>13</v>
      </c>
      <c r="G112" t="s">
        <v>31</v>
      </c>
    </row>
    <row r="113" spans="1:7" x14ac:dyDescent="0.3">
      <c r="A113" t="s">
        <v>130</v>
      </c>
      <c r="B113">
        <v>1</v>
      </c>
      <c r="C113">
        <v>94543</v>
      </c>
      <c r="D113">
        <v>285</v>
      </c>
      <c r="E113">
        <v>198</v>
      </c>
      <c r="F113">
        <v>14</v>
      </c>
      <c r="G113" t="s">
        <v>31</v>
      </c>
    </row>
    <row r="114" spans="1:7" x14ac:dyDescent="0.3">
      <c r="A114" t="s">
        <v>131</v>
      </c>
      <c r="B114">
        <v>4</v>
      </c>
      <c r="C114">
        <v>65714</v>
      </c>
      <c r="D114">
        <v>497</v>
      </c>
      <c r="E114">
        <v>119</v>
      </c>
      <c r="F114">
        <v>3</v>
      </c>
      <c r="G114" t="s">
        <v>10</v>
      </c>
    </row>
    <row r="115" spans="1:7" x14ac:dyDescent="0.3">
      <c r="A115" t="s">
        <v>132</v>
      </c>
      <c r="B115">
        <v>4</v>
      </c>
      <c r="C115">
        <v>76835</v>
      </c>
      <c r="D115">
        <v>322</v>
      </c>
      <c r="E115">
        <v>50</v>
      </c>
      <c r="F115">
        <v>12</v>
      </c>
      <c r="G115" t="s">
        <v>27</v>
      </c>
    </row>
    <row r="116" spans="1:7" x14ac:dyDescent="0.3">
      <c r="A116" t="s">
        <v>133</v>
      </c>
      <c r="B116">
        <v>4</v>
      </c>
      <c r="C116">
        <v>93744</v>
      </c>
      <c r="D116">
        <v>221</v>
      </c>
      <c r="E116">
        <v>182</v>
      </c>
      <c r="F116">
        <v>4</v>
      </c>
      <c r="G116" t="s">
        <v>56</v>
      </c>
    </row>
    <row r="117" spans="1:7" x14ac:dyDescent="0.3">
      <c r="A117" t="s">
        <v>134</v>
      </c>
      <c r="B117">
        <v>5</v>
      </c>
      <c r="C117">
        <v>76491</v>
      </c>
      <c r="D117">
        <v>232</v>
      </c>
      <c r="E117">
        <v>61</v>
      </c>
      <c r="F117">
        <v>4</v>
      </c>
      <c r="G117" t="s">
        <v>51</v>
      </c>
    </row>
    <row r="118" spans="1:7" x14ac:dyDescent="0.3">
      <c r="A118" t="s">
        <v>135</v>
      </c>
      <c r="B118">
        <v>1</v>
      </c>
      <c r="C118">
        <v>38589</v>
      </c>
      <c r="D118">
        <v>262</v>
      </c>
      <c r="E118">
        <v>139</v>
      </c>
      <c r="F118">
        <v>5</v>
      </c>
      <c r="G118" t="s">
        <v>13</v>
      </c>
    </row>
    <row r="119" spans="1:7" x14ac:dyDescent="0.3">
      <c r="A119" t="s">
        <v>136</v>
      </c>
      <c r="B119">
        <v>5</v>
      </c>
      <c r="C119">
        <v>63484</v>
      </c>
      <c r="D119">
        <v>314</v>
      </c>
      <c r="E119">
        <v>95</v>
      </c>
      <c r="F119">
        <v>5</v>
      </c>
      <c r="G119" t="s">
        <v>10</v>
      </c>
    </row>
    <row r="120" spans="1:7" x14ac:dyDescent="0.3">
      <c r="A120" t="s">
        <v>137</v>
      </c>
      <c r="B120">
        <v>7</v>
      </c>
      <c r="C120">
        <v>56212</v>
      </c>
      <c r="D120">
        <v>320</v>
      </c>
      <c r="E120">
        <v>83</v>
      </c>
      <c r="F120">
        <v>11</v>
      </c>
      <c r="G120" t="s">
        <v>56</v>
      </c>
    </row>
    <row r="121" spans="1:7" x14ac:dyDescent="0.3">
      <c r="A121" t="s">
        <v>138</v>
      </c>
      <c r="B121">
        <v>5</v>
      </c>
      <c r="C121">
        <v>63525</v>
      </c>
      <c r="D121">
        <v>334</v>
      </c>
      <c r="E121">
        <v>127</v>
      </c>
      <c r="F121">
        <v>12</v>
      </c>
      <c r="G121" t="s">
        <v>31</v>
      </c>
    </row>
    <row r="122" spans="1:7" x14ac:dyDescent="0.3">
      <c r="A122" t="s">
        <v>139</v>
      </c>
      <c r="B122">
        <v>1</v>
      </c>
      <c r="C122">
        <v>67202</v>
      </c>
      <c r="D122">
        <v>430</v>
      </c>
      <c r="E122">
        <v>94</v>
      </c>
      <c r="F122">
        <v>12</v>
      </c>
      <c r="G122" t="s">
        <v>22</v>
      </c>
    </row>
    <row r="123" spans="1:7" x14ac:dyDescent="0.3">
      <c r="A123" t="s">
        <v>140</v>
      </c>
      <c r="B123">
        <v>1</v>
      </c>
      <c r="C123">
        <v>52635</v>
      </c>
      <c r="D123">
        <v>245</v>
      </c>
      <c r="E123">
        <v>122</v>
      </c>
      <c r="F123">
        <v>6</v>
      </c>
      <c r="G123" t="s">
        <v>45</v>
      </c>
    </row>
    <row r="124" spans="1:7" x14ac:dyDescent="0.3">
      <c r="A124" t="s">
        <v>141</v>
      </c>
      <c r="B124">
        <v>7</v>
      </c>
      <c r="C124">
        <v>83208</v>
      </c>
      <c r="D124">
        <v>338</v>
      </c>
      <c r="E124">
        <v>75</v>
      </c>
      <c r="F124">
        <v>5</v>
      </c>
      <c r="G124" t="s">
        <v>13</v>
      </c>
    </row>
    <row r="125" spans="1:7" x14ac:dyDescent="0.3">
      <c r="A125" t="s">
        <v>142</v>
      </c>
      <c r="B125">
        <v>1</v>
      </c>
      <c r="C125">
        <v>53828</v>
      </c>
      <c r="D125">
        <v>175</v>
      </c>
      <c r="E125">
        <v>96</v>
      </c>
      <c r="F125">
        <v>12</v>
      </c>
      <c r="G125" t="s">
        <v>10</v>
      </c>
    </row>
    <row r="126" spans="1:7" x14ac:dyDescent="0.3">
      <c r="A126" t="s">
        <v>143</v>
      </c>
      <c r="B126">
        <v>1</v>
      </c>
      <c r="C126">
        <v>38711</v>
      </c>
      <c r="D126">
        <v>108</v>
      </c>
      <c r="E126">
        <v>170</v>
      </c>
      <c r="F126">
        <v>11</v>
      </c>
      <c r="G126" t="s">
        <v>17</v>
      </c>
    </row>
    <row r="127" spans="1:7" x14ac:dyDescent="0.3">
      <c r="A127" t="s">
        <v>144</v>
      </c>
      <c r="B127">
        <v>4</v>
      </c>
      <c r="C127">
        <v>23420</v>
      </c>
      <c r="D127">
        <v>173</v>
      </c>
      <c r="E127">
        <v>105</v>
      </c>
      <c r="F127">
        <v>9</v>
      </c>
      <c r="G127" t="s">
        <v>56</v>
      </c>
    </row>
    <row r="128" spans="1:7" x14ac:dyDescent="0.3">
      <c r="A128" t="s">
        <v>145</v>
      </c>
      <c r="B128">
        <v>7</v>
      </c>
      <c r="C128">
        <v>20301</v>
      </c>
      <c r="D128">
        <v>500</v>
      </c>
      <c r="E128">
        <v>143</v>
      </c>
      <c r="F128">
        <v>7</v>
      </c>
      <c r="G128" t="s">
        <v>45</v>
      </c>
    </row>
    <row r="129" spans="1:7" x14ac:dyDescent="0.3">
      <c r="A129" t="s">
        <v>146</v>
      </c>
      <c r="B129">
        <v>3</v>
      </c>
      <c r="C129">
        <v>65236</v>
      </c>
      <c r="D129">
        <v>352</v>
      </c>
      <c r="E129">
        <v>156</v>
      </c>
      <c r="F129">
        <v>7</v>
      </c>
      <c r="G129" t="s">
        <v>13</v>
      </c>
    </row>
    <row r="130" spans="1:7" x14ac:dyDescent="0.3">
      <c r="A130" t="s">
        <v>147</v>
      </c>
      <c r="B130">
        <v>3</v>
      </c>
      <c r="C130">
        <v>86235</v>
      </c>
      <c r="D130">
        <v>329</v>
      </c>
      <c r="E130">
        <v>112</v>
      </c>
      <c r="F130">
        <v>9</v>
      </c>
      <c r="G130" t="s">
        <v>31</v>
      </c>
    </row>
    <row r="131" spans="1:7" x14ac:dyDescent="0.3">
      <c r="A131" t="s">
        <v>148</v>
      </c>
      <c r="B131">
        <v>1</v>
      </c>
      <c r="C131">
        <v>74240</v>
      </c>
      <c r="D131">
        <v>106</v>
      </c>
      <c r="E131">
        <v>97</v>
      </c>
      <c r="F131">
        <v>8</v>
      </c>
      <c r="G131" t="s">
        <v>15</v>
      </c>
    </row>
    <row r="132" spans="1:7" x14ac:dyDescent="0.3">
      <c r="A132" t="s">
        <v>149</v>
      </c>
      <c r="B132">
        <v>3</v>
      </c>
      <c r="C132">
        <v>85726</v>
      </c>
      <c r="D132">
        <v>273</v>
      </c>
      <c r="E132">
        <v>110</v>
      </c>
      <c r="F132">
        <v>11</v>
      </c>
      <c r="G132" t="s">
        <v>27</v>
      </c>
    </row>
    <row r="133" spans="1:7" x14ac:dyDescent="0.3">
      <c r="A133" t="s">
        <v>150</v>
      </c>
      <c r="B133">
        <v>3</v>
      </c>
      <c r="C133">
        <v>30492</v>
      </c>
      <c r="D133">
        <v>240</v>
      </c>
      <c r="E133">
        <v>130</v>
      </c>
      <c r="F133">
        <v>12</v>
      </c>
      <c r="G133" t="s">
        <v>56</v>
      </c>
    </row>
    <row r="134" spans="1:7" x14ac:dyDescent="0.3">
      <c r="A134" t="s">
        <v>151</v>
      </c>
      <c r="B134">
        <v>1</v>
      </c>
      <c r="C134">
        <v>26102</v>
      </c>
      <c r="D134">
        <v>267</v>
      </c>
      <c r="E134">
        <v>75</v>
      </c>
      <c r="F134">
        <v>13</v>
      </c>
      <c r="G134" t="s">
        <v>31</v>
      </c>
    </row>
    <row r="135" spans="1:7" x14ac:dyDescent="0.3">
      <c r="A135" t="s">
        <v>152</v>
      </c>
      <c r="B135">
        <v>3</v>
      </c>
      <c r="C135">
        <v>70336</v>
      </c>
      <c r="D135">
        <v>269</v>
      </c>
      <c r="E135">
        <v>85</v>
      </c>
      <c r="F135">
        <v>11</v>
      </c>
      <c r="G135" t="s">
        <v>13</v>
      </c>
    </row>
    <row r="136" spans="1:7" x14ac:dyDescent="0.3">
      <c r="A136" t="s">
        <v>153</v>
      </c>
      <c r="B136">
        <v>5</v>
      </c>
      <c r="C136">
        <v>46641</v>
      </c>
      <c r="D136">
        <v>492</v>
      </c>
      <c r="E136">
        <v>50</v>
      </c>
      <c r="F136">
        <v>14</v>
      </c>
      <c r="G136" t="s">
        <v>56</v>
      </c>
    </row>
    <row r="137" spans="1:7" x14ac:dyDescent="0.3">
      <c r="A137" t="s">
        <v>154</v>
      </c>
      <c r="B137">
        <v>2</v>
      </c>
      <c r="C137">
        <v>54584</v>
      </c>
      <c r="D137">
        <v>382</v>
      </c>
      <c r="E137">
        <v>57</v>
      </c>
      <c r="F137">
        <v>9</v>
      </c>
      <c r="G137" t="s">
        <v>51</v>
      </c>
    </row>
    <row r="138" spans="1:7" x14ac:dyDescent="0.3">
      <c r="A138" t="s">
        <v>155</v>
      </c>
      <c r="B138">
        <v>7</v>
      </c>
      <c r="C138">
        <v>52745</v>
      </c>
      <c r="D138">
        <v>221</v>
      </c>
      <c r="E138">
        <v>162</v>
      </c>
      <c r="F138">
        <v>3</v>
      </c>
      <c r="G138" t="s">
        <v>45</v>
      </c>
    </row>
    <row r="139" spans="1:7" x14ac:dyDescent="0.3">
      <c r="A139" t="s">
        <v>156</v>
      </c>
      <c r="B139">
        <v>2</v>
      </c>
      <c r="C139">
        <v>43093</v>
      </c>
      <c r="D139">
        <v>293</v>
      </c>
      <c r="E139">
        <v>148</v>
      </c>
      <c r="F139">
        <v>10</v>
      </c>
      <c r="G139" t="s">
        <v>13</v>
      </c>
    </row>
    <row r="140" spans="1:7" x14ac:dyDescent="0.3">
      <c r="A140" t="s">
        <v>157</v>
      </c>
      <c r="B140">
        <v>1</v>
      </c>
      <c r="C140">
        <v>86105</v>
      </c>
      <c r="D140">
        <v>104</v>
      </c>
      <c r="E140">
        <v>96</v>
      </c>
      <c r="F140">
        <v>2</v>
      </c>
      <c r="G140" t="s">
        <v>51</v>
      </c>
    </row>
    <row r="141" spans="1:7" x14ac:dyDescent="0.3">
      <c r="A141" t="s">
        <v>158</v>
      </c>
      <c r="B141">
        <v>4</v>
      </c>
      <c r="C141">
        <v>71885</v>
      </c>
      <c r="D141">
        <v>128</v>
      </c>
      <c r="E141">
        <v>176</v>
      </c>
      <c r="F141">
        <v>9</v>
      </c>
      <c r="G141" t="s">
        <v>25</v>
      </c>
    </row>
    <row r="142" spans="1:7" x14ac:dyDescent="0.3">
      <c r="A142" t="s">
        <v>159</v>
      </c>
      <c r="B142">
        <v>7</v>
      </c>
      <c r="C142">
        <v>56631</v>
      </c>
      <c r="D142">
        <v>264</v>
      </c>
      <c r="E142">
        <v>105</v>
      </c>
      <c r="F142">
        <v>13</v>
      </c>
      <c r="G142" t="s">
        <v>10</v>
      </c>
    </row>
    <row r="143" spans="1:7" x14ac:dyDescent="0.3">
      <c r="A143" t="s">
        <v>160</v>
      </c>
      <c r="B143">
        <v>1</v>
      </c>
      <c r="C143">
        <v>92991</v>
      </c>
      <c r="D143">
        <v>438</v>
      </c>
      <c r="E143">
        <v>63</v>
      </c>
      <c r="F143">
        <v>12</v>
      </c>
      <c r="G143" t="s">
        <v>15</v>
      </c>
    </row>
    <row r="144" spans="1:7" x14ac:dyDescent="0.3">
      <c r="A144" t="s">
        <v>161</v>
      </c>
      <c r="B144">
        <v>4</v>
      </c>
      <c r="C144">
        <v>24014</v>
      </c>
      <c r="D144">
        <v>235</v>
      </c>
      <c r="E144">
        <v>77</v>
      </c>
      <c r="F144">
        <v>13</v>
      </c>
      <c r="G144" t="s">
        <v>45</v>
      </c>
    </row>
    <row r="145" spans="1:7" x14ac:dyDescent="0.3">
      <c r="A145" t="s">
        <v>162</v>
      </c>
      <c r="B145">
        <v>2</v>
      </c>
      <c r="C145">
        <v>31093</v>
      </c>
      <c r="D145">
        <v>464</v>
      </c>
      <c r="E145">
        <v>127</v>
      </c>
      <c r="F145">
        <v>13</v>
      </c>
      <c r="G145" t="s">
        <v>56</v>
      </c>
    </row>
    <row r="146" spans="1:7" x14ac:dyDescent="0.3">
      <c r="A146" t="s">
        <v>163</v>
      </c>
      <c r="B146">
        <v>1</v>
      </c>
      <c r="C146">
        <v>38070</v>
      </c>
      <c r="D146">
        <v>420</v>
      </c>
      <c r="E146">
        <v>179</v>
      </c>
      <c r="F146">
        <v>5</v>
      </c>
      <c r="G146" t="s">
        <v>27</v>
      </c>
    </row>
    <row r="147" spans="1:7" x14ac:dyDescent="0.3">
      <c r="A147" t="s">
        <v>164</v>
      </c>
      <c r="B147">
        <v>7</v>
      </c>
      <c r="C147">
        <v>55777</v>
      </c>
      <c r="D147">
        <v>441</v>
      </c>
      <c r="E147">
        <v>158</v>
      </c>
      <c r="F147">
        <v>5</v>
      </c>
      <c r="G147" t="s">
        <v>31</v>
      </c>
    </row>
    <row r="148" spans="1:7" x14ac:dyDescent="0.3">
      <c r="A148" t="s">
        <v>165</v>
      </c>
      <c r="B148">
        <v>7</v>
      </c>
      <c r="C148">
        <v>76958</v>
      </c>
      <c r="D148">
        <v>244</v>
      </c>
      <c r="E148">
        <v>63</v>
      </c>
      <c r="F148">
        <v>6</v>
      </c>
      <c r="G148" t="s">
        <v>17</v>
      </c>
    </row>
    <row r="149" spans="1:7" x14ac:dyDescent="0.3">
      <c r="A149" t="s">
        <v>166</v>
      </c>
      <c r="B149">
        <v>6</v>
      </c>
      <c r="C149">
        <v>30729</v>
      </c>
      <c r="D149">
        <v>426</v>
      </c>
      <c r="E149">
        <v>105</v>
      </c>
      <c r="F149">
        <v>9</v>
      </c>
      <c r="G149" t="s">
        <v>31</v>
      </c>
    </row>
    <row r="150" spans="1:7" x14ac:dyDescent="0.3">
      <c r="A150" t="s">
        <v>167</v>
      </c>
      <c r="B150">
        <v>5</v>
      </c>
      <c r="C150">
        <v>65017</v>
      </c>
      <c r="D150">
        <v>316</v>
      </c>
      <c r="E150">
        <v>164</v>
      </c>
      <c r="F150">
        <v>6</v>
      </c>
      <c r="G150" t="s">
        <v>56</v>
      </c>
    </row>
    <row r="151" spans="1:7" x14ac:dyDescent="0.3">
      <c r="A151" t="s">
        <v>168</v>
      </c>
      <c r="B151">
        <v>3</v>
      </c>
      <c r="C151">
        <v>86320</v>
      </c>
      <c r="D151">
        <v>400</v>
      </c>
      <c r="E151">
        <v>56</v>
      </c>
      <c r="F151">
        <v>9</v>
      </c>
      <c r="G151" t="s">
        <v>15</v>
      </c>
    </row>
    <row r="152" spans="1:7" x14ac:dyDescent="0.3">
      <c r="A152" t="s">
        <v>169</v>
      </c>
      <c r="B152">
        <v>4</v>
      </c>
      <c r="C152">
        <v>47751</v>
      </c>
      <c r="D152">
        <v>231</v>
      </c>
      <c r="E152">
        <v>52</v>
      </c>
      <c r="F152">
        <v>11</v>
      </c>
      <c r="G152" t="s">
        <v>31</v>
      </c>
    </row>
    <row r="153" spans="1:7" x14ac:dyDescent="0.3">
      <c r="A153" t="s">
        <v>170</v>
      </c>
      <c r="B153">
        <v>6</v>
      </c>
      <c r="C153">
        <v>98069</v>
      </c>
      <c r="D153">
        <v>391</v>
      </c>
      <c r="E153">
        <v>160</v>
      </c>
      <c r="F153">
        <v>2</v>
      </c>
      <c r="G153" t="s">
        <v>10</v>
      </c>
    </row>
    <row r="154" spans="1:7" x14ac:dyDescent="0.3">
      <c r="A154" t="s">
        <v>171</v>
      </c>
      <c r="B154">
        <v>3</v>
      </c>
      <c r="C154">
        <v>74748</v>
      </c>
      <c r="D154">
        <v>169</v>
      </c>
      <c r="E154">
        <v>200</v>
      </c>
      <c r="F154">
        <v>13</v>
      </c>
      <c r="G154" t="s">
        <v>15</v>
      </c>
    </row>
    <row r="155" spans="1:7" x14ac:dyDescent="0.3">
      <c r="A155" t="s">
        <v>172</v>
      </c>
      <c r="B155">
        <v>3</v>
      </c>
      <c r="C155">
        <v>25801</v>
      </c>
      <c r="D155">
        <v>351</v>
      </c>
      <c r="E155">
        <v>156</v>
      </c>
      <c r="F155">
        <v>11</v>
      </c>
      <c r="G155" t="s">
        <v>13</v>
      </c>
    </row>
    <row r="156" spans="1:7" x14ac:dyDescent="0.3">
      <c r="A156" t="s">
        <v>173</v>
      </c>
      <c r="B156">
        <v>1</v>
      </c>
      <c r="C156">
        <v>39190</v>
      </c>
      <c r="D156">
        <v>374</v>
      </c>
      <c r="E156">
        <v>67</v>
      </c>
      <c r="F156">
        <v>10</v>
      </c>
      <c r="G156" t="s">
        <v>51</v>
      </c>
    </row>
    <row r="157" spans="1:7" x14ac:dyDescent="0.3">
      <c r="A157" t="s">
        <v>174</v>
      </c>
      <c r="B157">
        <v>3</v>
      </c>
      <c r="C157">
        <v>69689</v>
      </c>
      <c r="D157">
        <v>463</v>
      </c>
      <c r="E157">
        <v>87</v>
      </c>
      <c r="F157">
        <v>7</v>
      </c>
      <c r="G157" t="s">
        <v>17</v>
      </c>
    </row>
    <row r="158" spans="1:7" x14ac:dyDescent="0.3">
      <c r="A158" t="s">
        <v>175</v>
      </c>
      <c r="B158">
        <v>5</v>
      </c>
      <c r="C158">
        <v>70993</v>
      </c>
      <c r="D158">
        <v>281</v>
      </c>
      <c r="E158">
        <v>164</v>
      </c>
      <c r="F158">
        <v>4</v>
      </c>
      <c r="G158" t="s">
        <v>8</v>
      </c>
    </row>
    <row r="159" spans="1:7" x14ac:dyDescent="0.3">
      <c r="A159" t="s">
        <v>176</v>
      </c>
      <c r="B159">
        <v>7</v>
      </c>
      <c r="C159">
        <v>49592</v>
      </c>
      <c r="D159">
        <v>266</v>
      </c>
      <c r="E159">
        <v>64</v>
      </c>
      <c r="F159">
        <v>14</v>
      </c>
      <c r="G159" t="s">
        <v>56</v>
      </c>
    </row>
    <row r="160" spans="1:7" x14ac:dyDescent="0.3">
      <c r="A160" t="s">
        <v>177</v>
      </c>
      <c r="B160">
        <v>6</v>
      </c>
      <c r="C160">
        <v>30647</v>
      </c>
      <c r="D160">
        <v>190</v>
      </c>
      <c r="E160">
        <v>168</v>
      </c>
      <c r="F160">
        <v>9</v>
      </c>
      <c r="G160" t="s">
        <v>22</v>
      </c>
    </row>
    <row r="161" spans="1:7" x14ac:dyDescent="0.3">
      <c r="A161" t="s">
        <v>178</v>
      </c>
      <c r="B161">
        <v>3</v>
      </c>
      <c r="C161">
        <v>28716</v>
      </c>
      <c r="D161">
        <v>301</v>
      </c>
      <c r="E161">
        <v>77</v>
      </c>
      <c r="F161">
        <v>10</v>
      </c>
      <c r="G161" t="s">
        <v>8</v>
      </c>
    </row>
    <row r="162" spans="1:7" x14ac:dyDescent="0.3">
      <c r="A162" t="s">
        <v>179</v>
      </c>
      <c r="B162">
        <v>1</v>
      </c>
      <c r="C162">
        <v>90316</v>
      </c>
      <c r="D162">
        <v>445</v>
      </c>
      <c r="E162">
        <v>88</v>
      </c>
      <c r="F162">
        <v>7</v>
      </c>
      <c r="G162" t="s">
        <v>31</v>
      </c>
    </row>
    <row r="163" spans="1:7" x14ac:dyDescent="0.3">
      <c r="A163" t="s">
        <v>180</v>
      </c>
      <c r="B163">
        <v>5</v>
      </c>
      <c r="C163">
        <v>22368</v>
      </c>
      <c r="D163">
        <v>118</v>
      </c>
      <c r="E163">
        <v>66</v>
      </c>
      <c r="F163">
        <v>12</v>
      </c>
      <c r="G163" t="s">
        <v>56</v>
      </c>
    </row>
    <row r="164" spans="1:7" x14ac:dyDescent="0.3">
      <c r="A164" t="s">
        <v>181</v>
      </c>
      <c r="B164">
        <v>2</v>
      </c>
      <c r="C164">
        <v>97575</v>
      </c>
      <c r="D164">
        <v>138</v>
      </c>
      <c r="E164">
        <v>135</v>
      </c>
      <c r="F164">
        <v>8</v>
      </c>
      <c r="G164" t="s">
        <v>51</v>
      </c>
    </row>
    <row r="165" spans="1:7" x14ac:dyDescent="0.3">
      <c r="A165" t="s">
        <v>182</v>
      </c>
      <c r="B165">
        <v>7</v>
      </c>
      <c r="C165">
        <v>26655</v>
      </c>
      <c r="D165">
        <v>225</v>
      </c>
      <c r="E165">
        <v>175</v>
      </c>
      <c r="F165">
        <v>2</v>
      </c>
      <c r="G165" t="s">
        <v>25</v>
      </c>
    </row>
    <row r="166" spans="1:7" x14ac:dyDescent="0.3">
      <c r="A166" t="s">
        <v>183</v>
      </c>
      <c r="B166">
        <v>7</v>
      </c>
      <c r="C166">
        <v>90031</v>
      </c>
      <c r="D166">
        <v>272</v>
      </c>
      <c r="E166">
        <v>93</v>
      </c>
      <c r="F166">
        <v>6</v>
      </c>
      <c r="G166" t="s">
        <v>51</v>
      </c>
    </row>
    <row r="167" spans="1:7" x14ac:dyDescent="0.3">
      <c r="A167" t="s">
        <v>184</v>
      </c>
      <c r="B167">
        <v>6</v>
      </c>
      <c r="C167">
        <v>96429</v>
      </c>
      <c r="D167">
        <v>240</v>
      </c>
      <c r="E167">
        <v>74</v>
      </c>
      <c r="F167">
        <v>6</v>
      </c>
      <c r="G167" t="s">
        <v>22</v>
      </c>
    </row>
    <row r="168" spans="1:7" x14ac:dyDescent="0.3">
      <c r="A168" t="s">
        <v>185</v>
      </c>
      <c r="B168">
        <v>7</v>
      </c>
      <c r="C168">
        <v>75766</v>
      </c>
      <c r="D168">
        <v>341</v>
      </c>
      <c r="E168">
        <v>194</v>
      </c>
      <c r="F168">
        <v>11</v>
      </c>
      <c r="G168" t="s">
        <v>17</v>
      </c>
    </row>
    <row r="169" spans="1:7" x14ac:dyDescent="0.3">
      <c r="A169" t="s">
        <v>186</v>
      </c>
      <c r="B169">
        <v>3</v>
      </c>
      <c r="C169">
        <v>33403</v>
      </c>
      <c r="D169">
        <v>319</v>
      </c>
      <c r="E169">
        <v>62</v>
      </c>
      <c r="F169">
        <v>5</v>
      </c>
      <c r="G169" t="s">
        <v>51</v>
      </c>
    </row>
    <row r="170" spans="1:7" x14ac:dyDescent="0.3">
      <c r="A170" t="s">
        <v>187</v>
      </c>
      <c r="B170">
        <v>1</v>
      </c>
      <c r="C170">
        <v>52097</v>
      </c>
      <c r="D170">
        <v>225</v>
      </c>
      <c r="E170">
        <v>74</v>
      </c>
      <c r="F170">
        <v>7</v>
      </c>
      <c r="G170" t="s">
        <v>27</v>
      </c>
    </row>
    <row r="171" spans="1:7" x14ac:dyDescent="0.3">
      <c r="A171" t="s">
        <v>188</v>
      </c>
      <c r="B171">
        <v>7</v>
      </c>
      <c r="C171">
        <v>98657</v>
      </c>
      <c r="D171">
        <v>157</v>
      </c>
      <c r="E171">
        <v>117</v>
      </c>
      <c r="F171">
        <v>8</v>
      </c>
      <c r="G171" t="s">
        <v>25</v>
      </c>
    </row>
    <row r="172" spans="1:7" x14ac:dyDescent="0.3">
      <c r="A172" t="s">
        <v>189</v>
      </c>
      <c r="B172">
        <v>7</v>
      </c>
      <c r="C172">
        <v>30966</v>
      </c>
      <c r="D172">
        <v>247</v>
      </c>
      <c r="E172">
        <v>187</v>
      </c>
      <c r="F172">
        <v>10</v>
      </c>
      <c r="G172" t="s">
        <v>8</v>
      </c>
    </row>
    <row r="173" spans="1:7" x14ac:dyDescent="0.3">
      <c r="A173" t="s">
        <v>190</v>
      </c>
      <c r="B173">
        <v>2</v>
      </c>
      <c r="C173">
        <v>72921</v>
      </c>
      <c r="D173">
        <v>416</v>
      </c>
      <c r="E173">
        <v>116</v>
      </c>
      <c r="F173">
        <v>2</v>
      </c>
      <c r="G173" t="s">
        <v>13</v>
      </c>
    </row>
    <row r="174" spans="1:7" x14ac:dyDescent="0.3">
      <c r="A174" t="s">
        <v>191</v>
      </c>
      <c r="B174">
        <v>2</v>
      </c>
      <c r="C174">
        <v>69726</v>
      </c>
      <c r="D174">
        <v>482</v>
      </c>
      <c r="E174">
        <v>158</v>
      </c>
      <c r="F174">
        <v>7</v>
      </c>
      <c r="G174" t="s">
        <v>10</v>
      </c>
    </row>
    <row r="175" spans="1:7" x14ac:dyDescent="0.3">
      <c r="A175" t="s">
        <v>192</v>
      </c>
      <c r="B175">
        <v>4</v>
      </c>
      <c r="C175">
        <v>70300</v>
      </c>
      <c r="D175">
        <v>460</v>
      </c>
      <c r="E175">
        <v>195</v>
      </c>
      <c r="F175">
        <v>8</v>
      </c>
      <c r="G175" t="s">
        <v>27</v>
      </c>
    </row>
    <row r="176" spans="1:7" x14ac:dyDescent="0.3">
      <c r="A176" t="s">
        <v>193</v>
      </c>
      <c r="B176">
        <v>5</v>
      </c>
      <c r="C176">
        <v>42677</v>
      </c>
      <c r="D176">
        <v>100</v>
      </c>
      <c r="E176">
        <v>160</v>
      </c>
      <c r="F176">
        <v>4</v>
      </c>
      <c r="G176" t="s">
        <v>25</v>
      </c>
    </row>
    <row r="177" spans="1:7" x14ac:dyDescent="0.3">
      <c r="A177" t="s">
        <v>194</v>
      </c>
      <c r="B177">
        <v>3</v>
      </c>
      <c r="C177">
        <v>75609</v>
      </c>
      <c r="D177">
        <v>486</v>
      </c>
      <c r="E177">
        <v>160</v>
      </c>
      <c r="F177">
        <v>9</v>
      </c>
      <c r="G177" t="s">
        <v>13</v>
      </c>
    </row>
    <row r="178" spans="1:7" x14ac:dyDescent="0.3">
      <c r="A178" t="s">
        <v>195</v>
      </c>
      <c r="B178">
        <v>7</v>
      </c>
      <c r="C178">
        <v>76661</v>
      </c>
      <c r="D178">
        <v>447</v>
      </c>
      <c r="E178">
        <v>83</v>
      </c>
      <c r="F178">
        <v>6</v>
      </c>
      <c r="G178" t="s">
        <v>13</v>
      </c>
    </row>
    <row r="179" spans="1:7" x14ac:dyDescent="0.3">
      <c r="A179" t="s">
        <v>196</v>
      </c>
      <c r="B179">
        <v>7</v>
      </c>
      <c r="C179">
        <v>51024</v>
      </c>
      <c r="D179">
        <v>289</v>
      </c>
      <c r="E179">
        <v>160</v>
      </c>
      <c r="F179">
        <v>10</v>
      </c>
      <c r="G179" t="s">
        <v>56</v>
      </c>
    </row>
    <row r="180" spans="1:7" x14ac:dyDescent="0.3">
      <c r="A180" t="s">
        <v>197</v>
      </c>
      <c r="B180">
        <v>1</v>
      </c>
      <c r="C180">
        <v>90313</v>
      </c>
      <c r="D180">
        <v>290</v>
      </c>
      <c r="E180">
        <v>57</v>
      </c>
      <c r="F180">
        <v>6</v>
      </c>
      <c r="G180" t="s">
        <v>25</v>
      </c>
    </row>
    <row r="181" spans="1:7" x14ac:dyDescent="0.3">
      <c r="A181" t="s">
        <v>198</v>
      </c>
      <c r="B181">
        <v>4</v>
      </c>
      <c r="C181">
        <v>73006</v>
      </c>
      <c r="D181">
        <v>468</v>
      </c>
      <c r="E181">
        <v>162</v>
      </c>
      <c r="F181">
        <v>10</v>
      </c>
      <c r="G181" t="s">
        <v>17</v>
      </c>
    </row>
    <row r="182" spans="1:7" x14ac:dyDescent="0.3">
      <c r="A182" t="s">
        <v>199</v>
      </c>
      <c r="B182">
        <v>5</v>
      </c>
      <c r="C182">
        <v>35338</v>
      </c>
      <c r="D182">
        <v>411</v>
      </c>
      <c r="E182">
        <v>132</v>
      </c>
      <c r="F182">
        <v>11</v>
      </c>
      <c r="G182" t="s">
        <v>31</v>
      </c>
    </row>
    <row r="183" spans="1:7" x14ac:dyDescent="0.3">
      <c r="A183" t="s">
        <v>200</v>
      </c>
      <c r="B183">
        <v>4</v>
      </c>
      <c r="C183">
        <v>88027</v>
      </c>
      <c r="D183">
        <v>216</v>
      </c>
      <c r="E183">
        <v>91</v>
      </c>
      <c r="F183">
        <v>5</v>
      </c>
      <c r="G183" t="s">
        <v>22</v>
      </c>
    </row>
    <row r="184" spans="1:7" x14ac:dyDescent="0.3">
      <c r="A184" t="s">
        <v>201</v>
      </c>
      <c r="B184">
        <v>6</v>
      </c>
      <c r="C184">
        <v>39508</v>
      </c>
      <c r="D184">
        <v>233</v>
      </c>
      <c r="E184">
        <v>150</v>
      </c>
      <c r="F184">
        <v>10</v>
      </c>
      <c r="G184" t="s">
        <v>22</v>
      </c>
    </row>
    <row r="185" spans="1:7" x14ac:dyDescent="0.3">
      <c r="A185" t="s">
        <v>202</v>
      </c>
      <c r="B185">
        <v>5</v>
      </c>
      <c r="C185">
        <v>23051</v>
      </c>
      <c r="D185">
        <v>157</v>
      </c>
      <c r="E185">
        <v>55</v>
      </c>
      <c r="F185">
        <v>6</v>
      </c>
      <c r="G185" t="s">
        <v>8</v>
      </c>
    </row>
    <row r="186" spans="1:7" x14ac:dyDescent="0.3">
      <c r="A186" t="s">
        <v>203</v>
      </c>
      <c r="B186">
        <v>7</v>
      </c>
      <c r="C186">
        <v>68747</v>
      </c>
      <c r="D186">
        <v>143</v>
      </c>
      <c r="E186">
        <v>75</v>
      </c>
      <c r="F186">
        <v>11</v>
      </c>
      <c r="G186" t="s">
        <v>8</v>
      </c>
    </row>
    <row r="187" spans="1:7" x14ac:dyDescent="0.3">
      <c r="A187" t="s">
        <v>204</v>
      </c>
      <c r="B187">
        <v>7</v>
      </c>
      <c r="C187">
        <v>74021</v>
      </c>
      <c r="D187">
        <v>272</v>
      </c>
      <c r="E187">
        <v>113</v>
      </c>
      <c r="F187">
        <v>10</v>
      </c>
      <c r="G187" t="s">
        <v>22</v>
      </c>
    </row>
    <row r="188" spans="1:7" x14ac:dyDescent="0.3">
      <c r="A188" t="s">
        <v>205</v>
      </c>
      <c r="B188">
        <v>5</v>
      </c>
      <c r="C188">
        <v>86412</v>
      </c>
      <c r="D188">
        <v>259</v>
      </c>
      <c r="E188">
        <v>108</v>
      </c>
      <c r="F188">
        <v>4</v>
      </c>
      <c r="G188" t="s">
        <v>51</v>
      </c>
    </row>
    <row r="189" spans="1:7" x14ac:dyDescent="0.3">
      <c r="A189" t="s">
        <v>206</v>
      </c>
      <c r="B189">
        <v>7</v>
      </c>
      <c r="C189">
        <v>78335</v>
      </c>
      <c r="D189">
        <v>272</v>
      </c>
      <c r="E189">
        <v>158</v>
      </c>
      <c r="F189">
        <v>5</v>
      </c>
      <c r="G189" t="s">
        <v>17</v>
      </c>
    </row>
    <row r="190" spans="1:7" x14ac:dyDescent="0.3">
      <c r="A190" t="s">
        <v>207</v>
      </c>
      <c r="B190">
        <v>3</v>
      </c>
      <c r="C190">
        <v>76179</v>
      </c>
      <c r="D190">
        <v>416</v>
      </c>
      <c r="E190">
        <v>170</v>
      </c>
      <c r="F190">
        <v>10</v>
      </c>
      <c r="G190" t="s">
        <v>51</v>
      </c>
    </row>
    <row r="191" spans="1:7" x14ac:dyDescent="0.3">
      <c r="A191" t="s">
        <v>208</v>
      </c>
      <c r="B191">
        <v>5</v>
      </c>
      <c r="C191">
        <v>52093</v>
      </c>
      <c r="D191">
        <v>402</v>
      </c>
      <c r="E191">
        <v>82</v>
      </c>
      <c r="F191">
        <v>11</v>
      </c>
      <c r="G191" t="s">
        <v>51</v>
      </c>
    </row>
    <row r="192" spans="1:7" x14ac:dyDescent="0.3">
      <c r="A192" t="s">
        <v>209</v>
      </c>
      <c r="B192">
        <v>4</v>
      </c>
      <c r="C192">
        <v>89678</v>
      </c>
      <c r="D192">
        <v>248</v>
      </c>
      <c r="E192">
        <v>199</v>
      </c>
      <c r="F192">
        <v>12</v>
      </c>
      <c r="G192" t="s">
        <v>10</v>
      </c>
    </row>
    <row r="193" spans="1:7" x14ac:dyDescent="0.3">
      <c r="A193" t="s">
        <v>210</v>
      </c>
      <c r="B193">
        <v>5</v>
      </c>
      <c r="C193">
        <v>59734</v>
      </c>
      <c r="D193">
        <v>179</v>
      </c>
      <c r="E193">
        <v>70</v>
      </c>
      <c r="F193">
        <v>7</v>
      </c>
      <c r="G193" t="s">
        <v>45</v>
      </c>
    </row>
    <row r="194" spans="1:7" x14ac:dyDescent="0.3">
      <c r="A194" t="s">
        <v>211</v>
      </c>
      <c r="B194">
        <v>7</v>
      </c>
      <c r="C194">
        <v>92615</v>
      </c>
      <c r="D194">
        <v>473</v>
      </c>
      <c r="E194">
        <v>119</v>
      </c>
      <c r="F194">
        <v>3</v>
      </c>
      <c r="G194" t="s">
        <v>31</v>
      </c>
    </row>
    <row r="195" spans="1:7" x14ac:dyDescent="0.3">
      <c r="A195" t="s">
        <v>212</v>
      </c>
      <c r="B195">
        <v>3</v>
      </c>
      <c r="C195">
        <v>93523</v>
      </c>
      <c r="D195">
        <v>312</v>
      </c>
      <c r="E195">
        <v>161</v>
      </c>
      <c r="F195">
        <v>8</v>
      </c>
      <c r="G195" t="s">
        <v>10</v>
      </c>
    </row>
    <row r="196" spans="1:7" x14ac:dyDescent="0.3">
      <c r="A196" t="s">
        <v>213</v>
      </c>
      <c r="B196">
        <v>3</v>
      </c>
      <c r="C196">
        <v>37019</v>
      </c>
      <c r="D196">
        <v>302</v>
      </c>
      <c r="E196">
        <v>53</v>
      </c>
      <c r="F196">
        <v>3</v>
      </c>
      <c r="G196" t="s">
        <v>56</v>
      </c>
    </row>
    <row r="197" spans="1:7" x14ac:dyDescent="0.3">
      <c r="A197" t="s">
        <v>214</v>
      </c>
      <c r="B197">
        <v>6</v>
      </c>
      <c r="C197">
        <v>93847</v>
      </c>
      <c r="D197">
        <v>351</v>
      </c>
      <c r="E197">
        <v>143</v>
      </c>
      <c r="F197">
        <v>12</v>
      </c>
      <c r="G197" t="s">
        <v>45</v>
      </c>
    </row>
    <row r="198" spans="1:7" x14ac:dyDescent="0.3">
      <c r="A198" t="s">
        <v>215</v>
      </c>
      <c r="B198">
        <v>4</v>
      </c>
      <c r="C198">
        <v>99634</v>
      </c>
      <c r="D198">
        <v>328</v>
      </c>
      <c r="E198">
        <v>124</v>
      </c>
      <c r="F198">
        <v>3</v>
      </c>
      <c r="G198" t="s">
        <v>45</v>
      </c>
    </row>
    <row r="199" spans="1:7" x14ac:dyDescent="0.3">
      <c r="A199" t="s">
        <v>216</v>
      </c>
      <c r="B199">
        <v>2</v>
      </c>
      <c r="C199">
        <v>48251</v>
      </c>
      <c r="D199">
        <v>263</v>
      </c>
      <c r="E199">
        <v>111</v>
      </c>
      <c r="F199">
        <v>12</v>
      </c>
      <c r="G199" t="s">
        <v>25</v>
      </c>
    </row>
    <row r="200" spans="1:7" x14ac:dyDescent="0.3">
      <c r="A200" t="s">
        <v>217</v>
      </c>
      <c r="B200">
        <v>2</v>
      </c>
      <c r="C200">
        <v>45945</v>
      </c>
      <c r="D200">
        <v>326</v>
      </c>
      <c r="E200">
        <v>143</v>
      </c>
      <c r="F200">
        <v>2</v>
      </c>
      <c r="G200" t="s">
        <v>17</v>
      </c>
    </row>
    <row r="201" spans="1:7" x14ac:dyDescent="0.3">
      <c r="A201" t="s">
        <v>218</v>
      </c>
      <c r="B201">
        <v>5</v>
      </c>
      <c r="C201">
        <v>52217</v>
      </c>
      <c r="D201">
        <v>246</v>
      </c>
      <c r="E201">
        <v>144</v>
      </c>
      <c r="F201">
        <v>12</v>
      </c>
      <c r="G201" t="s">
        <v>17</v>
      </c>
    </row>
    <row r="202" spans="1:7" x14ac:dyDescent="0.3">
      <c r="A202" t="s">
        <v>219</v>
      </c>
      <c r="B202">
        <v>6</v>
      </c>
      <c r="C202">
        <v>28308</v>
      </c>
      <c r="D202">
        <v>119</v>
      </c>
      <c r="E202">
        <v>104</v>
      </c>
      <c r="F202">
        <v>12</v>
      </c>
      <c r="G202" t="s">
        <v>45</v>
      </c>
    </row>
    <row r="203" spans="1:7" x14ac:dyDescent="0.3">
      <c r="A203" t="s">
        <v>220</v>
      </c>
      <c r="B203">
        <v>1</v>
      </c>
      <c r="C203">
        <v>25949</v>
      </c>
      <c r="D203">
        <v>146</v>
      </c>
      <c r="E203">
        <v>186</v>
      </c>
      <c r="F203">
        <v>13</v>
      </c>
      <c r="G203" t="s">
        <v>51</v>
      </c>
    </row>
    <row r="204" spans="1:7" x14ac:dyDescent="0.3">
      <c r="A204" t="s">
        <v>221</v>
      </c>
      <c r="B204">
        <v>5</v>
      </c>
      <c r="C204">
        <v>71990</v>
      </c>
      <c r="D204">
        <v>332</v>
      </c>
      <c r="E204">
        <v>180</v>
      </c>
      <c r="F204">
        <v>12</v>
      </c>
      <c r="G204" t="s">
        <v>25</v>
      </c>
    </row>
    <row r="205" spans="1:7" x14ac:dyDescent="0.3">
      <c r="A205" t="s">
        <v>222</v>
      </c>
      <c r="B205">
        <v>6</v>
      </c>
      <c r="C205">
        <v>21150</v>
      </c>
      <c r="D205">
        <v>404</v>
      </c>
      <c r="E205">
        <v>80</v>
      </c>
      <c r="F205">
        <v>4</v>
      </c>
      <c r="G205" t="s">
        <v>31</v>
      </c>
    </row>
    <row r="206" spans="1:7" x14ac:dyDescent="0.3">
      <c r="A206" t="s">
        <v>223</v>
      </c>
      <c r="B206">
        <v>4</v>
      </c>
      <c r="C206">
        <v>94740</v>
      </c>
      <c r="D206">
        <v>113</v>
      </c>
      <c r="E206">
        <v>89</v>
      </c>
      <c r="F206">
        <v>7</v>
      </c>
      <c r="G206" t="s">
        <v>45</v>
      </c>
    </row>
    <row r="207" spans="1:7" x14ac:dyDescent="0.3">
      <c r="A207" t="s">
        <v>224</v>
      </c>
      <c r="B207">
        <v>4</v>
      </c>
      <c r="C207">
        <v>86617</v>
      </c>
      <c r="D207">
        <v>242</v>
      </c>
      <c r="E207">
        <v>85</v>
      </c>
      <c r="F207">
        <v>9</v>
      </c>
      <c r="G207" t="s">
        <v>27</v>
      </c>
    </row>
    <row r="208" spans="1:7" x14ac:dyDescent="0.3">
      <c r="A208" t="s">
        <v>225</v>
      </c>
      <c r="B208">
        <v>4</v>
      </c>
      <c r="C208">
        <v>36896</v>
      </c>
      <c r="D208">
        <v>100</v>
      </c>
      <c r="E208">
        <v>55</v>
      </c>
      <c r="F208">
        <v>10</v>
      </c>
      <c r="G208" t="s">
        <v>8</v>
      </c>
    </row>
    <row r="209" spans="1:7" x14ac:dyDescent="0.3">
      <c r="A209" t="s">
        <v>226</v>
      </c>
      <c r="B209">
        <v>4</v>
      </c>
      <c r="C209">
        <v>66175</v>
      </c>
      <c r="D209">
        <v>472</v>
      </c>
      <c r="E209">
        <v>115</v>
      </c>
      <c r="F209">
        <v>8</v>
      </c>
      <c r="G209" t="s">
        <v>8</v>
      </c>
    </row>
    <row r="210" spans="1:7" x14ac:dyDescent="0.3">
      <c r="A210" t="s">
        <v>227</v>
      </c>
      <c r="B210">
        <v>4</v>
      </c>
      <c r="C210">
        <v>27805</v>
      </c>
      <c r="D210">
        <v>153</v>
      </c>
      <c r="E210">
        <v>124</v>
      </c>
      <c r="F210">
        <v>5</v>
      </c>
      <c r="G210" t="s">
        <v>10</v>
      </c>
    </row>
    <row r="211" spans="1:7" x14ac:dyDescent="0.3">
      <c r="A211" t="s">
        <v>228</v>
      </c>
      <c r="B211">
        <v>6</v>
      </c>
      <c r="C211">
        <v>25237</v>
      </c>
      <c r="D211">
        <v>473</v>
      </c>
      <c r="E211">
        <v>53</v>
      </c>
      <c r="F211">
        <v>7</v>
      </c>
      <c r="G211" t="s">
        <v>56</v>
      </c>
    </row>
    <row r="212" spans="1:7" x14ac:dyDescent="0.3">
      <c r="A212" t="s">
        <v>229</v>
      </c>
      <c r="B212">
        <v>6</v>
      </c>
      <c r="C212">
        <v>40056</v>
      </c>
      <c r="D212">
        <v>358</v>
      </c>
      <c r="E212">
        <v>128</v>
      </c>
      <c r="F212">
        <v>6</v>
      </c>
      <c r="G212" t="s">
        <v>15</v>
      </c>
    </row>
    <row r="213" spans="1:7" x14ac:dyDescent="0.3">
      <c r="A213" t="s">
        <v>230</v>
      </c>
      <c r="B213">
        <v>3</v>
      </c>
      <c r="C213">
        <v>65543</v>
      </c>
      <c r="D213">
        <v>243</v>
      </c>
      <c r="E213">
        <v>183</v>
      </c>
      <c r="F213">
        <v>9</v>
      </c>
      <c r="G213" t="s">
        <v>15</v>
      </c>
    </row>
    <row r="214" spans="1:7" x14ac:dyDescent="0.3">
      <c r="A214" t="s">
        <v>231</v>
      </c>
      <c r="B214">
        <v>2</v>
      </c>
      <c r="C214">
        <v>76556</v>
      </c>
      <c r="D214">
        <v>111</v>
      </c>
      <c r="E214">
        <v>167</v>
      </c>
      <c r="F214">
        <v>2</v>
      </c>
      <c r="G214" t="s">
        <v>8</v>
      </c>
    </row>
    <row r="215" spans="1:7" x14ac:dyDescent="0.3">
      <c r="A215" t="s">
        <v>232</v>
      </c>
      <c r="B215">
        <v>7</v>
      </c>
      <c r="C215">
        <v>23343</v>
      </c>
      <c r="D215">
        <v>429</v>
      </c>
      <c r="E215">
        <v>162</v>
      </c>
      <c r="F215">
        <v>2</v>
      </c>
      <c r="G215" t="s">
        <v>13</v>
      </c>
    </row>
    <row r="216" spans="1:7" x14ac:dyDescent="0.3">
      <c r="A216" t="s">
        <v>233</v>
      </c>
      <c r="B216">
        <v>4</v>
      </c>
      <c r="C216">
        <v>33500</v>
      </c>
      <c r="D216">
        <v>323</v>
      </c>
      <c r="E216">
        <v>143</v>
      </c>
      <c r="F216">
        <v>14</v>
      </c>
      <c r="G216" t="s">
        <v>10</v>
      </c>
    </row>
    <row r="217" spans="1:7" x14ac:dyDescent="0.3">
      <c r="A217" t="s">
        <v>234</v>
      </c>
      <c r="B217">
        <v>1</v>
      </c>
      <c r="C217">
        <v>73222</v>
      </c>
      <c r="D217">
        <v>371</v>
      </c>
      <c r="E217">
        <v>111</v>
      </c>
      <c r="F217">
        <v>12</v>
      </c>
      <c r="G217" t="s">
        <v>15</v>
      </c>
    </row>
    <row r="218" spans="1:7" x14ac:dyDescent="0.3">
      <c r="A218" t="s">
        <v>235</v>
      </c>
      <c r="B218">
        <v>7</v>
      </c>
      <c r="C218">
        <v>49375</v>
      </c>
      <c r="D218">
        <v>457</v>
      </c>
      <c r="E218">
        <v>128</v>
      </c>
      <c r="F218">
        <v>7</v>
      </c>
      <c r="G218" t="s">
        <v>8</v>
      </c>
    </row>
    <row r="219" spans="1:7" x14ac:dyDescent="0.3">
      <c r="A219" t="s">
        <v>236</v>
      </c>
      <c r="B219">
        <v>6</v>
      </c>
      <c r="C219">
        <v>29662</v>
      </c>
      <c r="D219">
        <v>255</v>
      </c>
      <c r="E219">
        <v>185</v>
      </c>
      <c r="F219">
        <v>11</v>
      </c>
      <c r="G219" t="s">
        <v>56</v>
      </c>
    </row>
    <row r="220" spans="1:7" x14ac:dyDescent="0.3">
      <c r="A220" t="s">
        <v>237</v>
      </c>
      <c r="B220">
        <v>1</v>
      </c>
      <c r="C220">
        <v>36964</v>
      </c>
      <c r="D220">
        <v>472</v>
      </c>
      <c r="E220">
        <v>75</v>
      </c>
      <c r="F220">
        <v>13</v>
      </c>
      <c r="G220" t="s">
        <v>15</v>
      </c>
    </row>
    <row r="221" spans="1:7" x14ac:dyDescent="0.3">
      <c r="A221" t="s">
        <v>238</v>
      </c>
      <c r="B221">
        <v>1</v>
      </c>
      <c r="C221">
        <v>79638</v>
      </c>
      <c r="D221">
        <v>107</v>
      </c>
      <c r="E221">
        <v>93</v>
      </c>
      <c r="F221">
        <v>3</v>
      </c>
      <c r="G221" t="s">
        <v>51</v>
      </c>
    </row>
    <row r="222" spans="1:7" x14ac:dyDescent="0.3">
      <c r="A222" t="s">
        <v>239</v>
      </c>
      <c r="B222">
        <v>1</v>
      </c>
      <c r="C222">
        <v>93666</v>
      </c>
      <c r="D222">
        <v>221</v>
      </c>
      <c r="E222">
        <v>182</v>
      </c>
      <c r="F222">
        <v>6</v>
      </c>
      <c r="G222" t="s">
        <v>51</v>
      </c>
    </row>
    <row r="223" spans="1:7" x14ac:dyDescent="0.3">
      <c r="A223" t="s">
        <v>240</v>
      </c>
      <c r="B223">
        <v>3</v>
      </c>
      <c r="C223">
        <v>87215</v>
      </c>
      <c r="D223">
        <v>447</v>
      </c>
      <c r="E223">
        <v>119</v>
      </c>
      <c r="F223">
        <v>2</v>
      </c>
      <c r="G223" t="s">
        <v>17</v>
      </c>
    </row>
    <row r="224" spans="1:7" x14ac:dyDescent="0.3">
      <c r="A224" t="s">
        <v>241</v>
      </c>
      <c r="B224">
        <v>6</v>
      </c>
      <c r="C224">
        <v>89042</v>
      </c>
      <c r="D224">
        <v>263</v>
      </c>
      <c r="E224">
        <v>167</v>
      </c>
      <c r="F224">
        <v>8</v>
      </c>
      <c r="G224" t="s">
        <v>17</v>
      </c>
    </row>
    <row r="225" spans="1:7" x14ac:dyDescent="0.3">
      <c r="A225" t="s">
        <v>242</v>
      </c>
      <c r="B225">
        <v>1</v>
      </c>
      <c r="C225">
        <v>33284</v>
      </c>
      <c r="D225">
        <v>189</v>
      </c>
      <c r="E225">
        <v>117</v>
      </c>
      <c r="F225">
        <v>2</v>
      </c>
      <c r="G225" t="s">
        <v>31</v>
      </c>
    </row>
    <row r="226" spans="1:7" x14ac:dyDescent="0.3">
      <c r="A226" t="s">
        <v>243</v>
      </c>
      <c r="B226">
        <v>4</v>
      </c>
      <c r="C226">
        <v>92789</v>
      </c>
      <c r="D226">
        <v>235</v>
      </c>
      <c r="E226">
        <v>68</v>
      </c>
      <c r="F226">
        <v>5</v>
      </c>
      <c r="G226" t="s">
        <v>45</v>
      </c>
    </row>
    <row r="227" spans="1:7" x14ac:dyDescent="0.3">
      <c r="A227" t="s">
        <v>244</v>
      </c>
      <c r="B227">
        <v>5</v>
      </c>
      <c r="C227">
        <v>81389</v>
      </c>
      <c r="D227">
        <v>285</v>
      </c>
      <c r="E227">
        <v>69</v>
      </c>
      <c r="F227">
        <v>10</v>
      </c>
      <c r="G227" t="s">
        <v>27</v>
      </c>
    </row>
    <row r="228" spans="1:7" x14ac:dyDescent="0.3">
      <c r="A228" t="s">
        <v>245</v>
      </c>
      <c r="B228">
        <v>1</v>
      </c>
      <c r="C228">
        <v>29435</v>
      </c>
      <c r="D228">
        <v>415</v>
      </c>
      <c r="E228">
        <v>162</v>
      </c>
      <c r="F228">
        <v>2</v>
      </c>
      <c r="G228" t="s">
        <v>17</v>
      </c>
    </row>
    <row r="229" spans="1:7" x14ac:dyDescent="0.3">
      <c r="A229" t="s">
        <v>246</v>
      </c>
      <c r="B229">
        <v>3</v>
      </c>
      <c r="C229">
        <v>74340</v>
      </c>
      <c r="D229">
        <v>277</v>
      </c>
      <c r="E229">
        <v>189</v>
      </c>
      <c r="F229">
        <v>5</v>
      </c>
      <c r="G229" t="s">
        <v>15</v>
      </c>
    </row>
    <row r="230" spans="1:7" x14ac:dyDescent="0.3">
      <c r="A230" t="s">
        <v>247</v>
      </c>
      <c r="B230">
        <v>7</v>
      </c>
      <c r="C230">
        <v>64078</v>
      </c>
      <c r="D230">
        <v>127</v>
      </c>
      <c r="E230">
        <v>96</v>
      </c>
      <c r="F230">
        <v>7</v>
      </c>
      <c r="G230" t="s">
        <v>25</v>
      </c>
    </row>
    <row r="231" spans="1:7" x14ac:dyDescent="0.3">
      <c r="A231" t="s">
        <v>248</v>
      </c>
      <c r="B231">
        <v>6</v>
      </c>
      <c r="C231">
        <v>98832</v>
      </c>
      <c r="D231">
        <v>319</v>
      </c>
      <c r="E231">
        <v>50</v>
      </c>
      <c r="F231">
        <v>7</v>
      </c>
      <c r="G231" t="s">
        <v>8</v>
      </c>
    </row>
    <row r="232" spans="1:7" x14ac:dyDescent="0.3">
      <c r="A232" t="s">
        <v>249</v>
      </c>
      <c r="B232">
        <v>3</v>
      </c>
      <c r="C232">
        <v>71293</v>
      </c>
      <c r="D232">
        <v>456</v>
      </c>
      <c r="E232">
        <v>139</v>
      </c>
      <c r="F232">
        <v>13</v>
      </c>
      <c r="G232" t="s">
        <v>25</v>
      </c>
    </row>
    <row r="233" spans="1:7" x14ac:dyDescent="0.3">
      <c r="A233" t="s">
        <v>250</v>
      </c>
      <c r="B233">
        <v>1</v>
      </c>
      <c r="C233">
        <v>98781</v>
      </c>
      <c r="D233">
        <v>140</v>
      </c>
      <c r="E233">
        <v>191</v>
      </c>
      <c r="F233">
        <v>14</v>
      </c>
      <c r="G233" t="s">
        <v>56</v>
      </c>
    </row>
    <row r="234" spans="1:7" x14ac:dyDescent="0.3">
      <c r="A234" t="s">
        <v>251</v>
      </c>
      <c r="B234">
        <v>6</v>
      </c>
      <c r="C234">
        <v>80403</v>
      </c>
      <c r="D234">
        <v>327</v>
      </c>
      <c r="E234">
        <v>113</v>
      </c>
      <c r="F234">
        <v>9</v>
      </c>
      <c r="G234" t="s">
        <v>17</v>
      </c>
    </row>
    <row r="235" spans="1:7" x14ac:dyDescent="0.3">
      <c r="A235" t="s">
        <v>252</v>
      </c>
      <c r="B235">
        <v>5</v>
      </c>
      <c r="C235">
        <v>49124</v>
      </c>
      <c r="D235">
        <v>291</v>
      </c>
      <c r="E235">
        <v>87</v>
      </c>
      <c r="F235">
        <v>2</v>
      </c>
      <c r="G235" t="s">
        <v>27</v>
      </c>
    </row>
    <row r="236" spans="1:7" x14ac:dyDescent="0.3">
      <c r="A236" t="s">
        <v>253</v>
      </c>
      <c r="B236">
        <v>1</v>
      </c>
      <c r="C236">
        <v>63919</v>
      </c>
      <c r="D236">
        <v>244</v>
      </c>
      <c r="E236">
        <v>86</v>
      </c>
      <c r="F236">
        <v>8</v>
      </c>
      <c r="G236" t="s">
        <v>56</v>
      </c>
    </row>
    <row r="237" spans="1:7" x14ac:dyDescent="0.3">
      <c r="A237" t="s">
        <v>254</v>
      </c>
      <c r="B237">
        <v>3</v>
      </c>
      <c r="C237">
        <v>55247</v>
      </c>
      <c r="D237">
        <v>300</v>
      </c>
      <c r="E237">
        <v>175</v>
      </c>
      <c r="F237">
        <v>2</v>
      </c>
      <c r="G237" t="s">
        <v>13</v>
      </c>
    </row>
    <row r="238" spans="1:7" x14ac:dyDescent="0.3">
      <c r="A238" t="s">
        <v>255</v>
      </c>
      <c r="B238">
        <v>2</v>
      </c>
      <c r="C238">
        <v>82752</v>
      </c>
      <c r="D238">
        <v>311</v>
      </c>
      <c r="E238">
        <v>188</v>
      </c>
      <c r="F238">
        <v>14</v>
      </c>
      <c r="G238" t="s">
        <v>13</v>
      </c>
    </row>
    <row r="239" spans="1:7" x14ac:dyDescent="0.3">
      <c r="A239" t="s">
        <v>256</v>
      </c>
      <c r="B239">
        <v>4</v>
      </c>
      <c r="C239">
        <v>76573</v>
      </c>
      <c r="D239">
        <v>319</v>
      </c>
      <c r="E239">
        <v>149</v>
      </c>
      <c r="F239">
        <v>8</v>
      </c>
      <c r="G239" t="s">
        <v>25</v>
      </c>
    </row>
    <row r="240" spans="1:7" x14ac:dyDescent="0.3">
      <c r="A240" t="s">
        <v>257</v>
      </c>
      <c r="B240">
        <v>7</v>
      </c>
      <c r="C240">
        <v>79101</v>
      </c>
      <c r="D240">
        <v>339</v>
      </c>
      <c r="E240">
        <v>126</v>
      </c>
      <c r="F240">
        <v>4</v>
      </c>
      <c r="G240" t="s">
        <v>45</v>
      </c>
    </row>
    <row r="241" spans="1:7" x14ac:dyDescent="0.3">
      <c r="A241" t="s">
        <v>258</v>
      </c>
      <c r="B241">
        <v>3</v>
      </c>
      <c r="C241">
        <v>46646</v>
      </c>
      <c r="D241">
        <v>496</v>
      </c>
      <c r="E241">
        <v>52</v>
      </c>
      <c r="F241">
        <v>12</v>
      </c>
      <c r="G241" t="s">
        <v>10</v>
      </c>
    </row>
    <row r="242" spans="1:7" x14ac:dyDescent="0.3">
      <c r="A242" t="s">
        <v>259</v>
      </c>
      <c r="B242">
        <v>6</v>
      </c>
      <c r="C242">
        <v>43049</v>
      </c>
      <c r="D242">
        <v>145</v>
      </c>
      <c r="E242">
        <v>183</v>
      </c>
      <c r="F242">
        <v>9</v>
      </c>
      <c r="G242" t="s">
        <v>45</v>
      </c>
    </row>
    <row r="243" spans="1:7" x14ac:dyDescent="0.3">
      <c r="A243" t="s">
        <v>260</v>
      </c>
      <c r="B243">
        <v>1</v>
      </c>
      <c r="C243">
        <v>99605</v>
      </c>
      <c r="D243">
        <v>134</v>
      </c>
      <c r="E243">
        <v>59</v>
      </c>
      <c r="F243">
        <v>4</v>
      </c>
      <c r="G243" t="s">
        <v>15</v>
      </c>
    </row>
    <row r="244" spans="1:7" x14ac:dyDescent="0.3">
      <c r="A244" t="s">
        <v>261</v>
      </c>
      <c r="B244">
        <v>4</v>
      </c>
      <c r="C244">
        <v>88385</v>
      </c>
      <c r="D244">
        <v>352</v>
      </c>
      <c r="E244">
        <v>54</v>
      </c>
      <c r="F244">
        <v>14</v>
      </c>
      <c r="G244" t="s">
        <v>51</v>
      </c>
    </row>
    <row r="245" spans="1:7" x14ac:dyDescent="0.3">
      <c r="A245" t="s">
        <v>262</v>
      </c>
      <c r="B245">
        <v>1</v>
      </c>
      <c r="C245">
        <v>60158</v>
      </c>
      <c r="D245">
        <v>489</v>
      </c>
      <c r="E245">
        <v>200</v>
      </c>
      <c r="F245">
        <v>2</v>
      </c>
      <c r="G245" t="s">
        <v>31</v>
      </c>
    </row>
    <row r="246" spans="1:7" x14ac:dyDescent="0.3">
      <c r="A246" t="s">
        <v>263</v>
      </c>
      <c r="B246">
        <v>6</v>
      </c>
      <c r="C246">
        <v>85417</v>
      </c>
      <c r="D246">
        <v>181</v>
      </c>
      <c r="E246">
        <v>187</v>
      </c>
      <c r="F246">
        <v>14</v>
      </c>
      <c r="G246" t="s">
        <v>45</v>
      </c>
    </row>
    <row r="247" spans="1:7" x14ac:dyDescent="0.3">
      <c r="A247" t="s">
        <v>264</v>
      </c>
      <c r="B247">
        <v>1</v>
      </c>
      <c r="C247">
        <v>43289</v>
      </c>
      <c r="D247">
        <v>470</v>
      </c>
      <c r="E247">
        <v>179</v>
      </c>
      <c r="F247">
        <v>14</v>
      </c>
      <c r="G247" t="s">
        <v>31</v>
      </c>
    </row>
    <row r="248" spans="1:7" x14ac:dyDescent="0.3">
      <c r="A248" t="s">
        <v>265</v>
      </c>
      <c r="B248">
        <v>2</v>
      </c>
      <c r="C248">
        <v>29823</v>
      </c>
      <c r="D248">
        <v>355</v>
      </c>
      <c r="E248">
        <v>62</v>
      </c>
      <c r="F248">
        <v>9</v>
      </c>
      <c r="G248" t="s">
        <v>31</v>
      </c>
    </row>
    <row r="249" spans="1:7" x14ac:dyDescent="0.3">
      <c r="A249" t="s">
        <v>266</v>
      </c>
      <c r="B249">
        <v>4</v>
      </c>
      <c r="C249">
        <v>80160</v>
      </c>
      <c r="D249">
        <v>296</v>
      </c>
      <c r="E249">
        <v>179</v>
      </c>
      <c r="F249">
        <v>4</v>
      </c>
      <c r="G249" t="s">
        <v>27</v>
      </c>
    </row>
    <row r="250" spans="1:7" x14ac:dyDescent="0.3">
      <c r="A250" t="s">
        <v>267</v>
      </c>
      <c r="B250">
        <v>4</v>
      </c>
      <c r="C250">
        <v>61975</v>
      </c>
      <c r="D250">
        <v>402</v>
      </c>
      <c r="E250">
        <v>133</v>
      </c>
      <c r="F250">
        <v>3</v>
      </c>
      <c r="G250" t="s">
        <v>17</v>
      </c>
    </row>
    <row r="251" spans="1:7" x14ac:dyDescent="0.3">
      <c r="A251" t="s">
        <v>268</v>
      </c>
      <c r="B251">
        <v>6</v>
      </c>
      <c r="C251">
        <v>29540</v>
      </c>
      <c r="D251">
        <v>109</v>
      </c>
      <c r="E251">
        <v>114</v>
      </c>
      <c r="F251">
        <v>2</v>
      </c>
      <c r="G25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D2B34-157D-49F7-A9B6-BED6E6AD8441}">
  <dimension ref="A1:M251"/>
  <sheetViews>
    <sheetView workbookViewId="0">
      <selection sqref="A1:M251"/>
    </sheetView>
  </sheetViews>
  <sheetFormatPr defaultRowHeight="14.4" x14ac:dyDescent="0.3"/>
  <cols>
    <col min="1" max="1" width="14.6640625" customWidth="1"/>
    <col min="2" max="2" width="12.5546875" customWidth="1"/>
    <col min="3" max="3" width="17.44140625" customWidth="1"/>
    <col min="4" max="4" width="22.77734375" customWidth="1"/>
    <col min="5" max="5" width="12" customWidth="1"/>
    <col min="6" max="6" width="18.109375" customWidth="1"/>
  </cols>
  <sheetData>
    <row r="1" spans="1:13" x14ac:dyDescent="0.3">
      <c r="A1" t="s">
        <v>0</v>
      </c>
      <c r="B1" t="s">
        <v>1</v>
      </c>
      <c r="C1" t="s">
        <v>2</v>
      </c>
      <c r="D1" t="s">
        <v>3</v>
      </c>
      <c r="E1" t="s">
        <v>4</v>
      </c>
      <c r="F1" t="s">
        <v>5</v>
      </c>
      <c r="G1" t="s">
        <v>6</v>
      </c>
      <c r="H1" t="s">
        <v>269</v>
      </c>
      <c r="I1" t="s">
        <v>270</v>
      </c>
      <c r="J1" t="s">
        <v>271</v>
      </c>
      <c r="K1" t="s">
        <v>272</v>
      </c>
      <c r="L1" t="s">
        <v>288</v>
      </c>
      <c r="M1" t="s">
        <v>287</v>
      </c>
    </row>
    <row r="2" spans="1:13" x14ac:dyDescent="0.3">
      <c r="A2" t="s">
        <v>7</v>
      </c>
      <c r="B2">
        <v>7</v>
      </c>
      <c r="C2">
        <v>85318</v>
      </c>
      <c r="D2">
        <v>103</v>
      </c>
      <c r="E2">
        <v>105</v>
      </c>
      <c r="F2">
        <v>6</v>
      </c>
      <c r="G2" t="s">
        <v>8</v>
      </c>
      <c r="H2">
        <f>Table1[[#This Row],[Electricity_Usage (kWh)]]+Table1[[#This Row],[Gas_Usage]]</f>
        <v>208</v>
      </c>
      <c r="I2" t="str">
        <f t="shared" ref="I2:I65" si="0">IF(B2&lt;=2,"Small",IF(B2&lt;=4,"Medium","Large"))</f>
        <v>Large</v>
      </c>
      <c r="J2" t="str">
        <f t="shared" ref="J2:J65" si="1">IF(C2&lt;30000,"Low",IF(C2&lt;60000,"Middle","High"))</f>
        <v>High</v>
      </c>
      <c r="K2" t="str">
        <f t="shared" ref="K2:K65" si="2">IF(F2&lt;=5,"Low",IF(F2&lt;=10,"Medium","High"))</f>
        <v>Medium</v>
      </c>
      <c r="L2">
        <f>AVERAGE($H$2:$H$101)</f>
        <v>438.68</v>
      </c>
      <c r="M2" t="str">
        <f t="shared" ref="M2:M65" si="3">IF(H2&gt;AVERAGE($H$2:$H$101),"High","Normal")</f>
        <v>Normal</v>
      </c>
    </row>
    <row r="3" spans="1:13" x14ac:dyDescent="0.3">
      <c r="A3" t="s">
        <v>9</v>
      </c>
      <c r="B3">
        <v>4</v>
      </c>
      <c r="C3">
        <v>43664</v>
      </c>
      <c r="D3">
        <v>115</v>
      </c>
      <c r="E3">
        <v>79</v>
      </c>
      <c r="F3">
        <v>10</v>
      </c>
      <c r="G3" t="s">
        <v>10</v>
      </c>
      <c r="H3">
        <f>Table1[[#This Row],[Electricity_Usage (kWh)]]+Table1[[#This Row],[Gas_Usage]]</f>
        <v>194</v>
      </c>
      <c r="I3" t="str">
        <f t="shared" si="0"/>
        <v>Medium</v>
      </c>
      <c r="J3" t="str">
        <f t="shared" si="1"/>
        <v>Middle</v>
      </c>
      <c r="K3" t="str">
        <f t="shared" si="2"/>
        <v>Medium</v>
      </c>
      <c r="L3">
        <f t="shared" ref="L3:L65" si="4">AVERAGE($H$2:$H$101)</f>
        <v>438.68</v>
      </c>
      <c r="M3" t="str">
        <f t="shared" si="3"/>
        <v>Normal</v>
      </c>
    </row>
    <row r="4" spans="1:13" x14ac:dyDescent="0.3">
      <c r="A4" t="s">
        <v>11</v>
      </c>
      <c r="B4">
        <v>5</v>
      </c>
      <c r="C4">
        <v>87172</v>
      </c>
      <c r="D4">
        <v>379</v>
      </c>
      <c r="E4">
        <v>158</v>
      </c>
      <c r="F4">
        <v>2</v>
      </c>
      <c r="G4" t="s">
        <v>10</v>
      </c>
      <c r="H4">
        <f>Table1[[#This Row],[Electricity_Usage (kWh)]]+Table1[[#This Row],[Gas_Usage]]</f>
        <v>537</v>
      </c>
      <c r="I4" t="str">
        <f t="shared" si="0"/>
        <v>Large</v>
      </c>
      <c r="J4" t="str">
        <f t="shared" si="1"/>
        <v>High</v>
      </c>
      <c r="K4" t="str">
        <f t="shared" si="2"/>
        <v>Low</v>
      </c>
      <c r="L4">
        <f t="shared" si="4"/>
        <v>438.68</v>
      </c>
      <c r="M4" t="str">
        <f t="shared" si="3"/>
        <v>High</v>
      </c>
    </row>
    <row r="5" spans="1:13" x14ac:dyDescent="0.3">
      <c r="A5" t="s">
        <v>12</v>
      </c>
      <c r="B5">
        <v>7</v>
      </c>
      <c r="C5">
        <v>46736</v>
      </c>
      <c r="D5">
        <v>435</v>
      </c>
      <c r="E5">
        <v>54</v>
      </c>
      <c r="F5">
        <v>10</v>
      </c>
      <c r="G5" t="s">
        <v>13</v>
      </c>
      <c r="H5">
        <f>Table1[[#This Row],[Electricity_Usage (kWh)]]+Table1[[#This Row],[Gas_Usage]]</f>
        <v>489</v>
      </c>
      <c r="I5" t="str">
        <f t="shared" si="0"/>
        <v>Large</v>
      </c>
      <c r="J5" t="str">
        <f t="shared" si="1"/>
        <v>Middle</v>
      </c>
      <c r="K5" t="str">
        <f t="shared" si="2"/>
        <v>Medium</v>
      </c>
      <c r="L5">
        <f t="shared" si="4"/>
        <v>438.68</v>
      </c>
      <c r="M5" t="str">
        <f t="shared" si="3"/>
        <v>High</v>
      </c>
    </row>
    <row r="6" spans="1:13" x14ac:dyDescent="0.3">
      <c r="A6" t="s">
        <v>14</v>
      </c>
      <c r="B6">
        <v>3</v>
      </c>
      <c r="C6">
        <v>20854</v>
      </c>
      <c r="D6">
        <v>346</v>
      </c>
      <c r="E6">
        <v>168</v>
      </c>
      <c r="F6">
        <v>12</v>
      </c>
      <c r="G6" t="s">
        <v>15</v>
      </c>
      <c r="H6">
        <f>Table1[[#This Row],[Electricity_Usage (kWh)]]+Table1[[#This Row],[Gas_Usage]]</f>
        <v>514</v>
      </c>
      <c r="I6" t="str">
        <f t="shared" si="0"/>
        <v>Medium</v>
      </c>
      <c r="J6" t="str">
        <f t="shared" si="1"/>
        <v>Low</v>
      </c>
      <c r="K6" t="str">
        <f t="shared" si="2"/>
        <v>High</v>
      </c>
      <c r="L6">
        <f t="shared" si="4"/>
        <v>438.68</v>
      </c>
      <c r="M6" t="str">
        <f t="shared" si="3"/>
        <v>High</v>
      </c>
    </row>
    <row r="7" spans="1:13" x14ac:dyDescent="0.3">
      <c r="A7" t="s">
        <v>16</v>
      </c>
      <c r="B7">
        <v>5</v>
      </c>
      <c r="C7">
        <v>58623</v>
      </c>
      <c r="D7">
        <v>357</v>
      </c>
      <c r="E7">
        <v>82</v>
      </c>
      <c r="F7">
        <v>9</v>
      </c>
      <c r="G7" t="s">
        <v>17</v>
      </c>
      <c r="H7">
        <f>Table1[[#This Row],[Electricity_Usage (kWh)]]+Table1[[#This Row],[Gas_Usage]]</f>
        <v>439</v>
      </c>
      <c r="I7" t="str">
        <f t="shared" si="0"/>
        <v>Large</v>
      </c>
      <c r="J7" t="str">
        <f t="shared" si="1"/>
        <v>Middle</v>
      </c>
      <c r="K7" t="str">
        <f t="shared" si="2"/>
        <v>Medium</v>
      </c>
      <c r="L7">
        <f t="shared" si="4"/>
        <v>438.68</v>
      </c>
      <c r="M7" t="str">
        <f t="shared" si="3"/>
        <v>High</v>
      </c>
    </row>
    <row r="8" spans="1:13" x14ac:dyDescent="0.3">
      <c r="A8" t="s">
        <v>18</v>
      </c>
      <c r="B8">
        <v>5</v>
      </c>
      <c r="C8">
        <v>27392</v>
      </c>
      <c r="D8">
        <v>483</v>
      </c>
      <c r="E8">
        <v>167</v>
      </c>
      <c r="F8">
        <v>7</v>
      </c>
      <c r="G8" t="s">
        <v>10</v>
      </c>
      <c r="H8">
        <f>Table1[[#This Row],[Electricity_Usage (kWh)]]+Table1[[#This Row],[Gas_Usage]]</f>
        <v>650</v>
      </c>
      <c r="I8" t="str">
        <f t="shared" si="0"/>
        <v>Large</v>
      </c>
      <c r="J8" t="str">
        <f t="shared" si="1"/>
        <v>Low</v>
      </c>
      <c r="K8" t="str">
        <f t="shared" si="2"/>
        <v>Medium</v>
      </c>
      <c r="L8">
        <f t="shared" si="4"/>
        <v>438.68</v>
      </c>
      <c r="M8" t="str">
        <f t="shared" si="3"/>
        <v>High</v>
      </c>
    </row>
    <row r="9" spans="1:13" x14ac:dyDescent="0.3">
      <c r="A9" t="s">
        <v>19</v>
      </c>
      <c r="B9">
        <v>7</v>
      </c>
      <c r="C9">
        <v>75680</v>
      </c>
      <c r="D9">
        <v>259</v>
      </c>
      <c r="E9">
        <v>114</v>
      </c>
      <c r="F9">
        <v>8</v>
      </c>
      <c r="G9" t="s">
        <v>13</v>
      </c>
      <c r="H9">
        <f>Table1[[#This Row],[Electricity_Usage (kWh)]]+Table1[[#This Row],[Gas_Usage]]</f>
        <v>373</v>
      </c>
      <c r="I9" t="str">
        <f t="shared" si="0"/>
        <v>Large</v>
      </c>
      <c r="J9" t="str">
        <f t="shared" si="1"/>
        <v>High</v>
      </c>
      <c r="K9" t="str">
        <f t="shared" si="2"/>
        <v>Medium</v>
      </c>
      <c r="L9">
        <f t="shared" si="4"/>
        <v>438.68</v>
      </c>
      <c r="M9" t="str">
        <f t="shared" si="3"/>
        <v>Normal</v>
      </c>
    </row>
    <row r="10" spans="1:13" x14ac:dyDescent="0.3">
      <c r="A10" t="s">
        <v>20</v>
      </c>
      <c r="B10">
        <v>2</v>
      </c>
      <c r="C10">
        <v>66717</v>
      </c>
      <c r="D10">
        <v>439</v>
      </c>
      <c r="E10">
        <v>195</v>
      </c>
      <c r="F10">
        <v>4</v>
      </c>
      <c r="G10" t="s">
        <v>8</v>
      </c>
      <c r="H10">
        <f>Table1[[#This Row],[Electricity_Usage (kWh)]]+Table1[[#This Row],[Gas_Usage]]</f>
        <v>634</v>
      </c>
      <c r="I10" t="str">
        <f t="shared" si="0"/>
        <v>Small</v>
      </c>
      <c r="J10" t="str">
        <f t="shared" si="1"/>
        <v>High</v>
      </c>
      <c r="K10" t="str">
        <f t="shared" si="2"/>
        <v>Low</v>
      </c>
      <c r="L10">
        <f t="shared" si="4"/>
        <v>438.68</v>
      </c>
      <c r="M10" t="str">
        <f t="shared" si="3"/>
        <v>High</v>
      </c>
    </row>
    <row r="11" spans="1:13" x14ac:dyDescent="0.3">
      <c r="A11" t="s">
        <v>21</v>
      </c>
      <c r="B11">
        <v>3</v>
      </c>
      <c r="C11">
        <v>70859</v>
      </c>
      <c r="D11">
        <v>251</v>
      </c>
      <c r="E11">
        <v>60</v>
      </c>
      <c r="F11">
        <v>2</v>
      </c>
      <c r="G11" t="s">
        <v>22</v>
      </c>
      <c r="H11">
        <f>Table1[[#This Row],[Electricity_Usage (kWh)]]+Table1[[#This Row],[Gas_Usage]]</f>
        <v>311</v>
      </c>
      <c r="I11" t="str">
        <f t="shared" si="0"/>
        <v>Medium</v>
      </c>
      <c r="J11" t="str">
        <f t="shared" si="1"/>
        <v>High</v>
      </c>
      <c r="K11" t="str">
        <f t="shared" si="2"/>
        <v>Low</v>
      </c>
      <c r="L11">
        <f t="shared" si="4"/>
        <v>438.68</v>
      </c>
      <c r="M11" t="str">
        <f t="shared" si="3"/>
        <v>Normal</v>
      </c>
    </row>
    <row r="12" spans="1:13" x14ac:dyDescent="0.3">
      <c r="A12" t="s">
        <v>23</v>
      </c>
      <c r="B12">
        <v>7</v>
      </c>
      <c r="C12">
        <v>46309</v>
      </c>
      <c r="D12">
        <v>495</v>
      </c>
      <c r="E12">
        <v>134</v>
      </c>
      <c r="F12">
        <v>6</v>
      </c>
      <c r="G12" t="s">
        <v>17</v>
      </c>
      <c r="H12">
        <f>Table1[[#This Row],[Electricity_Usage (kWh)]]+Table1[[#This Row],[Gas_Usage]]</f>
        <v>629</v>
      </c>
      <c r="I12" t="str">
        <f t="shared" si="0"/>
        <v>Large</v>
      </c>
      <c r="J12" t="str">
        <f t="shared" si="1"/>
        <v>Middle</v>
      </c>
      <c r="K12" t="str">
        <f t="shared" si="2"/>
        <v>Medium</v>
      </c>
      <c r="L12">
        <f t="shared" si="4"/>
        <v>438.68</v>
      </c>
      <c r="M12" t="str">
        <f t="shared" si="3"/>
        <v>High</v>
      </c>
    </row>
    <row r="13" spans="1:13" x14ac:dyDescent="0.3">
      <c r="A13" t="s">
        <v>24</v>
      </c>
      <c r="B13">
        <v>3</v>
      </c>
      <c r="C13">
        <v>83734</v>
      </c>
      <c r="D13">
        <v>277</v>
      </c>
      <c r="E13">
        <v>75</v>
      </c>
      <c r="F13">
        <v>13</v>
      </c>
      <c r="G13" t="s">
        <v>25</v>
      </c>
      <c r="H13">
        <f>Table1[[#This Row],[Electricity_Usage (kWh)]]+Table1[[#This Row],[Gas_Usage]]</f>
        <v>352</v>
      </c>
      <c r="I13" t="str">
        <f t="shared" si="0"/>
        <v>Medium</v>
      </c>
      <c r="J13" t="str">
        <f t="shared" si="1"/>
        <v>High</v>
      </c>
      <c r="K13" t="str">
        <f t="shared" si="2"/>
        <v>High</v>
      </c>
      <c r="L13">
        <f t="shared" si="4"/>
        <v>438.68</v>
      </c>
      <c r="M13" t="str">
        <f t="shared" si="3"/>
        <v>Normal</v>
      </c>
    </row>
    <row r="14" spans="1:13" x14ac:dyDescent="0.3">
      <c r="A14" t="s">
        <v>26</v>
      </c>
      <c r="B14">
        <v>3</v>
      </c>
      <c r="C14">
        <v>90467</v>
      </c>
      <c r="D14">
        <v>262</v>
      </c>
      <c r="E14">
        <v>112</v>
      </c>
      <c r="F14">
        <v>13</v>
      </c>
      <c r="G14" t="s">
        <v>27</v>
      </c>
      <c r="H14">
        <f>Table1[[#This Row],[Electricity_Usage (kWh)]]+Table1[[#This Row],[Gas_Usage]]</f>
        <v>374</v>
      </c>
      <c r="I14" t="str">
        <f t="shared" si="0"/>
        <v>Medium</v>
      </c>
      <c r="J14" t="str">
        <f t="shared" si="1"/>
        <v>High</v>
      </c>
      <c r="K14" t="str">
        <f t="shared" si="2"/>
        <v>High</v>
      </c>
      <c r="L14">
        <f t="shared" si="4"/>
        <v>438.68</v>
      </c>
      <c r="M14" t="str">
        <f t="shared" si="3"/>
        <v>Normal</v>
      </c>
    </row>
    <row r="15" spans="1:13" x14ac:dyDescent="0.3">
      <c r="A15" t="s">
        <v>28</v>
      </c>
      <c r="B15">
        <v>5</v>
      </c>
      <c r="C15">
        <v>72662</v>
      </c>
      <c r="D15">
        <v>479</v>
      </c>
      <c r="E15">
        <v>135</v>
      </c>
      <c r="F15">
        <v>3</v>
      </c>
      <c r="G15" t="s">
        <v>27</v>
      </c>
      <c r="H15">
        <f>Table1[[#This Row],[Electricity_Usage (kWh)]]+Table1[[#This Row],[Gas_Usage]]</f>
        <v>614</v>
      </c>
      <c r="I15" t="str">
        <f t="shared" si="0"/>
        <v>Large</v>
      </c>
      <c r="J15" t="str">
        <f t="shared" si="1"/>
        <v>High</v>
      </c>
      <c r="K15" t="str">
        <f t="shared" si="2"/>
        <v>Low</v>
      </c>
      <c r="L15">
        <f t="shared" si="4"/>
        <v>438.68</v>
      </c>
      <c r="M15" t="str">
        <f t="shared" si="3"/>
        <v>High</v>
      </c>
    </row>
    <row r="16" spans="1:13" x14ac:dyDescent="0.3">
      <c r="A16" t="s">
        <v>29</v>
      </c>
      <c r="B16">
        <v>4</v>
      </c>
      <c r="C16">
        <v>32688</v>
      </c>
      <c r="D16">
        <v>132</v>
      </c>
      <c r="E16">
        <v>108</v>
      </c>
      <c r="F16">
        <v>6</v>
      </c>
      <c r="G16" t="s">
        <v>8</v>
      </c>
      <c r="H16">
        <f>Table1[[#This Row],[Electricity_Usage (kWh)]]+Table1[[#This Row],[Gas_Usage]]</f>
        <v>240</v>
      </c>
      <c r="I16" t="str">
        <f t="shared" si="0"/>
        <v>Medium</v>
      </c>
      <c r="J16" t="str">
        <f t="shared" si="1"/>
        <v>Middle</v>
      </c>
      <c r="K16" t="str">
        <f t="shared" si="2"/>
        <v>Medium</v>
      </c>
      <c r="L16">
        <f t="shared" si="4"/>
        <v>438.68</v>
      </c>
      <c r="M16" t="str">
        <f t="shared" si="3"/>
        <v>Normal</v>
      </c>
    </row>
    <row r="17" spans="1:13" x14ac:dyDescent="0.3">
      <c r="A17" t="s">
        <v>30</v>
      </c>
      <c r="B17">
        <v>3</v>
      </c>
      <c r="C17">
        <v>45342</v>
      </c>
      <c r="D17">
        <v>278</v>
      </c>
      <c r="E17">
        <v>76</v>
      </c>
      <c r="F17">
        <v>9</v>
      </c>
      <c r="G17" t="s">
        <v>31</v>
      </c>
      <c r="H17">
        <f>Table1[[#This Row],[Electricity_Usage (kWh)]]+Table1[[#This Row],[Gas_Usage]]</f>
        <v>354</v>
      </c>
      <c r="I17" t="str">
        <f t="shared" si="0"/>
        <v>Medium</v>
      </c>
      <c r="J17" t="str">
        <f t="shared" si="1"/>
        <v>Middle</v>
      </c>
      <c r="K17" t="str">
        <f t="shared" si="2"/>
        <v>Medium</v>
      </c>
      <c r="L17">
        <f t="shared" si="4"/>
        <v>438.68</v>
      </c>
      <c r="M17" t="str">
        <f t="shared" si="3"/>
        <v>Normal</v>
      </c>
    </row>
    <row r="18" spans="1:13" x14ac:dyDescent="0.3">
      <c r="A18" t="s">
        <v>32</v>
      </c>
      <c r="B18">
        <v>6</v>
      </c>
      <c r="C18">
        <v>57157</v>
      </c>
      <c r="D18">
        <v>200</v>
      </c>
      <c r="E18">
        <v>147</v>
      </c>
      <c r="F18">
        <v>12</v>
      </c>
      <c r="G18" t="s">
        <v>31</v>
      </c>
      <c r="H18">
        <f>Table1[[#This Row],[Electricity_Usage (kWh)]]+Table1[[#This Row],[Gas_Usage]]</f>
        <v>347</v>
      </c>
      <c r="I18" t="str">
        <f t="shared" si="0"/>
        <v>Large</v>
      </c>
      <c r="J18" t="str">
        <f t="shared" si="1"/>
        <v>Middle</v>
      </c>
      <c r="K18" t="str">
        <f t="shared" si="2"/>
        <v>High</v>
      </c>
      <c r="L18">
        <f t="shared" si="4"/>
        <v>438.68</v>
      </c>
      <c r="M18" t="str">
        <f t="shared" si="3"/>
        <v>Normal</v>
      </c>
    </row>
    <row r="19" spans="1:13" x14ac:dyDescent="0.3">
      <c r="A19" t="s">
        <v>33</v>
      </c>
      <c r="B19">
        <v>5</v>
      </c>
      <c r="C19">
        <v>87863</v>
      </c>
      <c r="D19">
        <v>367</v>
      </c>
      <c r="E19">
        <v>154</v>
      </c>
      <c r="F19">
        <v>10</v>
      </c>
      <c r="G19" t="s">
        <v>8</v>
      </c>
      <c r="H19">
        <f>Table1[[#This Row],[Electricity_Usage (kWh)]]+Table1[[#This Row],[Gas_Usage]]</f>
        <v>521</v>
      </c>
      <c r="I19" t="str">
        <f t="shared" si="0"/>
        <v>Large</v>
      </c>
      <c r="J19" t="str">
        <f t="shared" si="1"/>
        <v>High</v>
      </c>
      <c r="K19" t="str">
        <f t="shared" si="2"/>
        <v>Medium</v>
      </c>
      <c r="L19">
        <f t="shared" si="4"/>
        <v>438.68</v>
      </c>
      <c r="M19" t="str">
        <f t="shared" si="3"/>
        <v>High</v>
      </c>
    </row>
    <row r="20" spans="1:13" x14ac:dyDescent="0.3">
      <c r="A20" t="s">
        <v>34</v>
      </c>
      <c r="B20">
        <v>2</v>
      </c>
      <c r="C20">
        <v>72083</v>
      </c>
      <c r="D20">
        <v>422</v>
      </c>
      <c r="E20">
        <v>148</v>
      </c>
      <c r="F20">
        <v>3</v>
      </c>
      <c r="G20" t="s">
        <v>10</v>
      </c>
      <c r="H20">
        <f>Table1[[#This Row],[Electricity_Usage (kWh)]]+Table1[[#This Row],[Gas_Usage]]</f>
        <v>570</v>
      </c>
      <c r="I20" t="str">
        <f t="shared" si="0"/>
        <v>Small</v>
      </c>
      <c r="J20" t="str">
        <f t="shared" si="1"/>
        <v>High</v>
      </c>
      <c r="K20" t="str">
        <f t="shared" si="2"/>
        <v>Low</v>
      </c>
      <c r="L20">
        <f t="shared" si="4"/>
        <v>438.68</v>
      </c>
      <c r="M20" t="str">
        <f t="shared" si="3"/>
        <v>High</v>
      </c>
    </row>
    <row r="21" spans="1:13" x14ac:dyDescent="0.3">
      <c r="A21" t="s">
        <v>35</v>
      </c>
      <c r="B21">
        <v>4</v>
      </c>
      <c r="C21">
        <v>85733</v>
      </c>
      <c r="D21">
        <v>164</v>
      </c>
      <c r="E21">
        <v>178</v>
      </c>
      <c r="F21">
        <v>13</v>
      </c>
      <c r="G21" t="s">
        <v>15</v>
      </c>
      <c r="H21">
        <f>Table1[[#This Row],[Electricity_Usage (kWh)]]+Table1[[#This Row],[Gas_Usage]]</f>
        <v>342</v>
      </c>
      <c r="I21" t="str">
        <f t="shared" si="0"/>
        <v>Medium</v>
      </c>
      <c r="J21" t="str">
        <f t="shared" si="1"/>
        <v>High</v>
      </c>
      <c r="K21" t="str">
        <f t="shared" si="2"/>
        <v>High</v>
      </c>
      <c r="L21">
        <f t="shared" si="4"/>
        <v>438.68</v>
      </c>
      <c r="M21" t="str">
        <f t="shared" si="3"/>
        <v>Normal</v>
      </c>
    </row>
    <row r="22" spans="1:13" x14ac:dyDescent="0.3">
      <c r="A22" t="s">
        <v>36</v>
      </c>
      <c r="B22">
        <v>6</v>
      </c>
      <c r="C22">
        <v>54698</v>
      </c>
      <c r="D22">
        <v>267</v>
      </c>
      <c r="E22">
        <v>198</v>
      </c>
      <c r="F22">
        <v>4</v>
      </c>
      <c r="G22" t="s">
        <v>17</v>
      </c>
      <c r="H22">
        <f>Table1[[#This Row],[Electricity_Usage (kWh)]]+Table1[[#This Row],[Gas_Usage]]</f>
        <v>465</v>
      </c>
      <c r="I22" t="str">
        <f t="shared" si="0"/>
        <v>Large</v>
      </c>
      <c r="J22" t="str">
        <f t="shared" si="1"/>
        <v>Middle</v>
      </c>
      <c r="K22" t="str">
        <f t="shared" si="2"/>
        <v>Low</v>
      </c>
      <c r="L22">
        <f t="shared" si="4"/>
        <v>438.68</v>
      </c>
      <c r="M22" t="str">
        <f t="shared" si="3"/>
        <v>High</v>
      </c>
    </row>
    <row r="23" spans="1:13" x14ac:dyDescent="0.3">
      <c r="A23" t="s">
        <v>37</v>
      </c>
      <c r="B23">
        <v>6</v>
      </c>
      <c r="C23">
        <v>42671</v>
      </c>
      <c r="D23">
        <v>429</v>
      </c>
      <c r="E23">
        <v>104</v>
      </c>
      <c r="F23">
        <v>4</v>
      </c>
      <c r="G23" t="s">
        <v>27</v>
      </c>
      <c r="H23">
        <f>Table1[[#This Row],[Electricity_Usage (kWh)]]+Table1[[#This Row],[Gas_Usage]]</f>
        <v>533</v>
      </c>
      <c r="I23" t="str">
        <f t="shared" si="0"/>
        <v>Large</v>
      </c>
      <c r="J23" t="str">
        <f t="shared" si="1"/>
        <v>Middle</v>
      </c>
      <c r="K23" t="str">
        <f t="shared" si="2"/>
        <v>Low</v>
      </c>
      <c r="L23">
        <f t="shared" si="4"/>
        <v>438.68</v>
      </c>
      <c r="M23" t="str">
        <f t="shared" si="3"/>
        <v>High</v>
      </c>
    </row>
    <row r="24" spans="1:13" x14ac:dyDescent="0.3">
      <c r="A24" t="s">
        <v>38</v>
      </c>
      <c r="B24">
        <v>2</v>
      </c>
      <c r="C24">
        <v>45184</v>
      </c>
      <c r="D24">
        <v>142</v>
      </c>
      <c r="E24">
        <v>55</v>
      </c>
      <c r="F24">
        <v>2</v>
      </c>
      <c r="G24" t="s">
        <v>27</v>
      </c>
      <c r="H24">
        <f>Table1[[#This Row],[Electricity_Usage (kWh)]]+Table1[[#This Row],[Gas_Usage]]</f>
        <v>197</v>
      </c>
      <c r="I24" t="str">
        <f t="shared" si="0"/>
        <v>Small</v>
      </c>
      <c r="J24" t="str">
        <f t="shared" si="1"/>
        <v>Middle</v>
      </c>
      <c r="K24" t="str">
        <f t="shared" si="2"/>
        <v>Low</v>
      </c>
      <c r="L24">
        <f t="shared" si="4"/>
        <v>438.68</v>
      </c>
      <c r="M24" t="str">
        <f t="shared" si="3"/>
        <v>Normal</v>
      </c>
    </row>
    <row r="25" spans="1:13" x14ac:dyDescent="0.3">
      <c r="A25" t="s">
        <v>39</v>
      </c>
      <c r="B25">
        <v>4</v>
      </c>
      <c r="C25">
        <v>62107</v>
      </c>
      <c r="D25">
        <v>143</v>
      </c>
      <c r="E25">
        <v>144</v>
      </c>
      <c r="F25">
        <v>9</v>
      </c>
      <c r="G25" t="s">
        <v>15</v>
      </c>
      <c r="H25">
        <f>Table1[[#This Row],[Electricity_Usage (kWh)]]+Table1[[#This Row],[Gas_Usage]]</f>
        <v>287</v>
      </c>
      <c r="I25" t="str">
        <f t="shared" si="0"/>
        <v>Medium</v>
      </c>
      <c r="J25" t="str">
        <f t="shared" si="1"/>
        <v>High</v>
      </c>
      <c r="K25" t="str">
        <f t="shared" si="2"/>
        <v>Medium</v>
      </c>
      <c r="L25">
        <f t="shared" si="4"/>
        <v>438.68</v>
      </c>
      <c r="M25" t="str">
        <f t="shared" si="3"/>
        <v>Normal</v>
      </c>
    </row>
    <row r="26" spans="1:13" x14ac:dyDescent="0.3">
      <c r="A26" t="s">
        <v>40</v>
      </c>
      <c r="B26">
        <v>5</v>
      </c>
      <c r="C26">
        <v>71663</v>
      </c>
      <c r="D26">
        <v>384</v>
      </c>
      <c r="E26">
        <v>182</v>
      </c>
      <c r="F26">
        <v>7</v>
      </c>
      <c r="G26" t="s">
        <v>10</v>
      </c>
      <c r="H26">
        <f>Table1[[#This Row],[Electricity_Usage (kWh)]]+Table1[[#This Row],[Gas_Usage]]</f>
        <v>566</v>
      </c>
      <c r="I26" t="str">
        <f t="shared" si="0"/>
        <v>Large</v>
      </c>
      <c r="J26" t="str">
        <f t="shared" si="1"/>
        <v>High</v>
      </c>
      <c r="K26" t="str">
        <f t="shared" si="2"/>
        <v>Medium</v>
      </c>
      <c r="L26">
        <f t="shared" si="4"/>
        <v>438.68</v>
      </c>
      <c r="M26" t="str">
        <f t="shared" si="3"/>
        <v>High</v>
      </c>
    </row>
    <row r="27" spans="1:13" x14ac:dyDescent="0.3">
      <c r="A27" t="s">
        <v>41</v>
      </c>
      <c r="B27">
        <v>1</v>
      </c>
      <c r="C27">
        <v>35708</v>
      </c>
      <c r="D27">
        <v>496</v>
      </c>
      <c r="E27">
        <v>151</v>
      </c>
      <c r="F27">
        <v>13</v>
      </c>
      <c r="G27" t="s">
        <v>27</v>
      </c>
      <c r="H27">
        <f>Table1[[#This Row],[Electricity_Usage (kWh)]]+Table1[[#This Row],[Gas_Usage]]</f>
        <v>647</v>
      </c>
      <c r="I27" t="str">
        <f t="shared" si="0"/>
        <v>Small</v>
      </c>
      <c r="J27" t="str">
        <f t="shared" si="1"/>
        <v>Middle</v>
      </c>
      <c r="K27" t="str">
        <f t="shared" si="2"/>
        <v>High</v>
      </c>
      <c r="L27">
        <f t="shared" si="4"/>
        <v>438.68</v>
      </c>
      <c r="M27" t="str">
        <f t="shared" si="3"/>
        <v>High</v>
      </c>
    </row>
    <row r="28" spans="1:13" x14ac:dyDescent="0.3">
      <c r="A28" t="s">
        <v>42</v>
      </c>
      <c r="B28">
        <v>4</v>
      </c>
      <c r="C28">
        <v>69811</v>
      </c>
      <c r="D28">
        <v>111</v>
      </c>
      <c r="E28">
        <v>52</v>
      </c>
      <c r="F28">
        <v>14</v>
      </c>
      <c r="G28" t="s">
        <v>25</v>
      </c>
      <c r="H28">
        <f>Table1[[#This Row],[Electricity_Usage (kWh)]]+Table1[[#This Row],[Gas_Usage]]</f>
        <v>163</v>
      </c>
      <c r="I28" t="str">
        <f t="shared" si="0"/>
        <v>Medium</v>
      </c>
      <c r="J28" t="str">
        <f t="shared" si="1"/>
        <v>High</v>
      </c>
      <c r="K28" t="str">
        <f t="shared" si="2"/>
        <v>High</v>
      </c>
      <c r="L28">
        <f t="shared" si="4"/>
        <v>438.68</v>
      </c>
      <c r="M28" t="str">
        <f t="shared" si="3"/>
        <v>Normal</v>
      </c>
    </row>
    <row r="29" spans="1:13" x14ac:dyDescent="0.3">
      <c r="A29" t="s">
        <v>43</v>
      </c>
      <c r="B29">
        <v>2</v>
      </c>
      <c r="C29">
        <v>22811</v>
      </c>
      <c r="D29">
        <v>194</v>
      </c>
      <c r="E29">
        <v>72</v>
      </c>
      <c r="F29">
        <v>9</v>
      </c>
      <c r="G29" t="s">
        <v>17</v>
      </c>
      <c r="H29">
        <f>Table1[[#This Row],[Electricity_Usage (kWh)]]+Table1[[#This Row],[Gas_Usage]]</f>
        <v>266</v>
      </c>
      <c r="I29" t="str">
        <f t="shared" si="0"/>
        <v>Small</v>
      </c>
      <c r="J29" t="str">
        <f t="shared" si="1"/>
        <v>Low</v>
      </c>
      <c r="K29" t="str">
        <f t="shared" si="2"/>
        <v>Medium</v>
      </c>
      <c r="L29">
        <f t="shared" si="4"/>
        <v>438.68</v>
      </c>
      <c r="M29" t="str">
        <f t="shared" si="3"/>
        <v>Normal</v>
      </c>
    </row>
    <row r="30" spans="1:13" x14ac:dyDescent="0.3">
      <c r="A30" t="s">
        <v>44</v>
      </c>
      <c r="B30">
        <v>6</v>
      </c>
      <c r="C30">
        <v>76250</v>
      </c>
      <c r="D30">
        <v>401</v>
      </c>
      <c r="E30">
        <v>102</v>
      </c>
      <c r="F30">
        <v>12</v>
      </c>
      <c r="G30" t="s">
        <v>45</v>
      </c>
      <c r="H30">
        <f>Table1[[#This Row],[Electricity_Usage (kWh)]]+Table1[[#This Row],[Gas_Usage]]</f>
        <v>503</v>
      </c>
      <c r="I30" t="str">
        <f t="shared" si="0"/>
        <v>Large</v>
      </c>
      <c r="J30" t="str">
        <f t="shared" si="1"/>
        <v>High</v>
      </c>
      <c r="K30" t="str">
        <f t="shared" si="2"/>
        <v>High</v>
      </c>
      <c r="L30">
        <f t="shared" si="4"/>
        <v>438.68</v>
      </c>
      <c r="M30" t="str">
        <f t="shared" si="3"/>
        <v>High</v>
      </c>
    </row>
    <row r="31" spans="1:13" x14ac:dyDescent="0.3">
      <c r="A31" t="s">
        <v>46</v>
      </c>
      <c r="B31">
        <v>5</v>
      </c>
      <c r="C31">
        <v>92082</v>
      </c>
      <c r="D31">
        <v>485</v>
      </c>
      <c r="E31">
        <v>132</v>
      </c>
      <c r="F31">
        <v>10</v>
      </c>
      <c r="G31" t="s">
        <v>27</v>
      </c>
      <c r="H31">
        <f>Table1[[#This Row],[Electricity_Usage (kWh)]]+Table1[[#This Row],[Gas_Usage]]</f>
        <v>617</v>
      </c>
      <c r="I31" t="str">
        <f t="shared" si="0"/>
        <v>Large</v>
      </c>
      <c r="J31" t="str">
        <f t="shared" si="1"/>
        <v>High</v>
      </c>
      <c r="K31" t="str">
        <f t="shared" si="2"/>
        <v>Medium</v>
      </c>
      <c r="L31">
        <f t="shared" si="4"/>
        <v>438.68</v>
      </c>
      <c r="M31" t="str">
        <f t="shared" si="3"/>
        <v>High</v>
      </c>
    </row>
    <row r="32" spans="1:13" x14ac:dyDescent="0.3">
      <c r="A32" t="s">
        <v>47</v>
      </c>
      <c r="B32">
        <v>4</v>
      </c>
      <c r="C32">
        <v>54754</v>
      </c>
      <c r="D32">
        <v>352</v>
      </c>
      <c r="E32">
        <v>194</v>
      </c>
      <c r="F32">
        <v>6</v>
      </c>
      <c r="G32" t="s">
        <v>8</v>
      </c>
      <c r="H32">
        <f>Table1[[#This Row],[Electricity_Usage (kWh)]]+Table1[[#This Row],[Gas_Usage]]</f>
        <v>546</v>
      </c>
      <c r="I32" t="str">
        <f t="shared" si="0"/>
        <v>Medium</v>
      </c>
      <c r="J32" t="str">
        <f t="shared" si="1"/>
        <v>Middle</v>
      </c>
      <c r="K32" t="str">
        <f t="shared" si="2"/>
        <v>Medium</v>
      </c>
      <c r="L32">
        <f t="shared" si="4"/>
        <v>438.68</v>
      </c>
      <c r="M32" t="str">
        <f t="shared" si="3"/>
        <v>High</v>
      </c>
    </row>
    <row r="33" spans="1:13" x14ac:dyDescent="0.3">
      <c r="A33" t="s">
        <v>48</v>
      </c>
      <c r="B33">
        <v>1</v>
      </c>
      <c r="C33">
        <v>31411</v>
      </c>
      <c r="D33">
        <v>341</v>
      </c>
      <c r="E33">
        <v>134</v>
      </c>
      <c r="F33">
        <v>13</v>
      </c>
      <c r="G33" t="s">
        <v>25</v>
      </c>
      <c r="H33">
        <f>Table1[[#This Row],[Electricity_Usage (kWh)]]+Table1[[#This Row],[Gas_Usage]]</f>
        <v>475</v>
      </c>
      <c r="I33" t="str">
        <f t="shared" si="0"/>
        <v>Small</v>
      </c>
      <c r="J33" t="str">
        <f t="shared" si="1"/>
        <v>Middle</v>
      </c>
      <c r="K33" t="str">
        <f t="shared" si="2"/>
        <v>High</v>
      </c>
      <c r="L33">
        <f t="shared" si="4"/>
        <v>438.68</v>
      </c>
      <c r="M33" t="str">
        <f t="shared" si="3"/>
        <v>High</v>
      </c>
    </row>
    <row r="34" spans="1:13" x14ac:dyDescent="0.3">
      <c r="A34" t="s">
        <v>49</v>
      </c>
      <c r="B34">
        <v>1</v>
      </c>
      <c r="C34">
        <v>22911</v>
      </c>
      <c r="D34">
        <v>134</v>
      </c>
      <c r="E34">
        <v>127</v>
      </c>
      <c r="F34">
        <v>4</v>
      </c>
      <c r="G34" t="s">
        <v>27</v>
      </c>
      <c r="H34">
        <f>Table1[[#This Row],[Electricity_Usage (kWh)]]+Table1[[#This Row],[Gas_Usage]]</f>
        <v>261</v>
      </c>
      <c r="I34" t="str">
        <f t="shared" si="0"/>
        <v>Small</v>
      </c>
      <c r="J34" t="str">
        <f t="shared" si="1"/>
        <v>Low</v>
      </c>
      <c r="K34" t="str">
        <f t="shared" si="2"/>
        <v>Low</v>
      </c>
      <c r="L34">
        <f t="shared" si="4"/>
        <v>438.68</v>
      </c>
      <c r="M34" t="str">
        <f t="shared" si="3"/>
        <v>Normal</v>
      </c>
    </row>
    <row r="35" spans="1:13" x14ac:dyDescent="0.3">
      <c r="A35" t="s">
        <v>50</v>
      </c>
      <c r="B35">
        <v>3</v>
      </c>
      <c r="C35">
        <v>87270</v>
      </c>
      <c r="D35">
        <v>314</v>
      </c>
      <c r="E35">
        <v>159</v>
      </c>
      <c r="F35">
        <v>6</v>
      </c>
      <c r="G35" t="s">
        <v>51</v>
      </c>
      <c r="H35">
        <f>Table1[[#This Row],[Electricity_Usage (kWh)]]+Table1[[#This Row],[Gas_Usage]]</f>
        <v>473</v>
      </c>
      <c r="I35" t="str">
        <f t="shared" si="0"/>
        <v>Medium</v>
      </c>
      <c r="J35" t="str">
        <f t="shared" si="1"/>
        <v>High</v>
      </c>
      <c r="K35" t="str">
        <f t="shared" si="2"/>
        <v>Medium</v>
      </c>
      <c r="L35">
        <f t="shared" si="4"/>
        <v>438.68</v>
      </c>
      <c r="M35" t="str">
        <f t="shared" si="3"/>
        <v>High</v>
      </c>
    </row>
    <row r="36" spans="1:13" x14ac:dyDescent="0.3">
      <c r="A36" t="s">
        <v>52</v>
      </c>
      <c r="B36">
        <v>3</v>
      </c>
      <c r="C36">
        <v>28680</v>
      </c>
      <c r="D36">
        <v>436</v>
      </c>
      <c r="E36">
        <v>50</v>
      </c>
      <c r="F36">
        <v>6</v>
      </c>
      <c r="G36" t="s">
        <v>25</v>
      </c>
      <c r="H36">
        <f>Table1[[#This Row],[Electricity_Usage (kWh)]]+Table1[[#This Row],[Gas_Usage]]</f>
        <v>486</v>
      </c>
      <c r="I36" t="str">
        <f t="shared" si="0"/>
        <v>Medium</v>
      </c>
      <c r="J36" t="str">
        <f t="shared" si="1"/>
        <v>Low</v>
      </c>
      <c r="K36" t="str">
        <f t="shared" si="2"/>
        <v>Medium</v>
      </c>
      <c r="L36">
        <f t="shared" si="4"/>
        <v>438.68</v>
      </c>
      <c r="M36" t="str">
        <f t="shared" si="3"/>
        <v>High</v>
      </c>
    </row>
    <row r="37" spans="1:13" x14ac:dyDescent="0.3">
      <c r="A37" t="s">
        <v>53</v>
      </c>
      <c r="B37">
        <v>7</v>
      </c>
      <c r="C37">
        <v>91295</v>
      </c>
      <c r="D37">
        <v>189</v>
      </c>
      <c r="E37">
        <v>100</v>
      </c>
      <c r="F37">
        <v>6</v>
      </c>
      <c r="G37" t="s">
        <v>13</v>
      </c>
      <c r="H37">
        <f>Table1[[#This Row],[Electricity_Usage (kWh)]]+Table1[[#This Row],[Gas_Usage]]</f>
        <v>289</v>
      </c>
      <c r="I37" t="str">
        <f t="shared" si="0"/>
        <v>Large</v>
      </c>
      <c r="J37" t="str">
        <f t="shared" si="1"/>
        <v>High</v>
      </c>
      <c r="K37" t="str">
        <f t="shared" si="2"/>
        <v>Medium</v>
      </c>
      <c r="L37">
        <f t="shared" si="4"/>
        <v>438.68</v>
      </c>
      <c r="M37" t="str">
        <f t="shared" si="3"/>
        <v>Normal</v>
      </c>
    </row>
    <row r="38" spans="1:13" x14ac:dyDescent="0.3">
      <c r="A38" t="s">
        <v>54</v>
      </c>
      <c r="B38">
        <v>2</v>
      </c>
      <c r="C38">
        <v>31111</v>
      </c>
      <c r="D38">
        <v>363</v>
      </c>
      <c r="E38">
        <v>53</v>
      </c>
      <c r="F38">
        <v>4</v>
      </c>
      <c r="G38" t="s">
        <v>45</v>
      </c>
      <c r="H38">
        <f>Table1[[#This Row],[Electricity_Usage (kWh)]]+Table1[[#This Row],[Gas_Usage]]</f>
        <v>416</v>
      </c>
      <c r="I38" t="str">
        <f t="shared" si="0"/>
        <v>Small</v>
      </c>
      <c r="J38" t="str">
        <f t="shared" si="1"/>
        <v>Middle</v>
      </c>
      <c r="K38" t="str">
        <f t="shared" si="2"/>
        <v>Low</v>
      </c>
      <c r="L38">
        <f t="shared" si="4"/>
        <v>438.68</v>
      </c>
      <c r="M38" t="str">
        <f t="shared" si="3"/>
        <v>Normal</v>
      </c>
    </row>
    <row r="39" spans="1:13" x14ac:dyDescent="0.3">
      <c r="A39" t="s">
        <v>55</v>
      </c>
      <c r="B39">
        <v>4</v>
      </c>
      <c r="C39">
        <v>57504</v>
      </c>
      <c r="D39">
        <v>192</v>
      </c>
      <c r="E39">
        <v>162</v>
      </c>
      <c r="F39">
        <v>12</v>
      </c>
      <c r="G39" t="s">
        <v>56</v>
      </c>
      <c r="H39">
        <f>Table1[[#This Row],[Electricity_Usage (kWh)]]+Table1[[#This Row],[Gas_Usage]]</f>
        <v>354</v>
      </c>
      <c r="I39" t="str">
        <f t="shared" si="0"/>
        <v>Medium</v>
      </c>
      <c r="J39" t="str">
        <f t="shared" si="1"/>
        <v>Middle</v>
      </c>
      <c r="K39" t="str">
        <f t="shared" si="2"/>
        <v>High</v>
      </c>
      <c r="L39">
        <f t="shared" si="4"/>
        <v>438.68</v>
      </c>
      <c r="M39" t="str">
        <f t="shared" si="3"/>
        <v>Normal</v>
      </c>
    </row>
    <row r="40" spans="1:13" x14ac:dyDescent="0.3">
      <c r="A40" t="s">
        <v>57</v>
      </c>
      <c r="B40">
        <v>4</v>
      </c>
      <c r="C40">
        <v>21802</v>
      </c>
      <c r="D40">
        <v>189</v>
      </c>
      <c r="E40">
        <v>81</v>
      </c>
      <c r="F40">
        <v>11</v>
      </c>
      <c r="G40" t="s">
        <v>8</v>
      </c>
      <c r="H40">
        <f>Table1[[#This Row],[Electricity_Usage (kWh)]]+Table1[[#This Row],[Gas_Usage]]</f>
        <v>270</v>
      </c>
      <c r="I40" t="str">
        <f t="shared" si="0"/>
        <v>Medium</v>
      </c>
      <c r="J40" t="str">
        <f t="shared" si="1"/>
        <v>Low</v>
      </c>
      <c r="K40" t="str">
        <f t="shared" si="2"/>
        <v>High</v>
      </c>
      <c r="L40">
        <f t="shared" si="4"/>
        <v>438.68</v>
      </c>
      <c r="M40" t="str">
        <f t="shared" si="3"/>
        <v>Normal</v>
      </c>
    </row>
    <row r="41" spans="1:13" x14ac:dyDescent="0.3">
      <c r="A41" t="s">
        <v>58</v>
      </c>
      <c r="B41">
        <v>7</v>
      </c>
      <c r="C41">
        <v>28155</v>
      </c>
      <c r="D41">
        <v>214</v>
      </c>
      <c r="E41">
        <v>83</v>
      </c>
      <c r="F41">
        <v>5</v>
      </c>
      <c r="G41" t="s">
        <v>8</v>
      </c>
      <c r="H41">
        <f>Table1[[#This Row],[Electricity_Usage (kWh)]]+Table1[[#This Row],[Gas_Usage]]</f>
        <v>297</v>
      </c>
      <c r="I41" t="str">
        <f t="shared" si="0"/>
        <v>Large</v>
      </c>
      <c r="J41" t="str">
        <f t="shared" si="1"/>
        <v>Low</v>
      </c>
      <c r="K41" t="str">
        <f t="shared" si="2"/>
        <v>Low</v>
      </c>
      <c r="L41">
        <f t="shared" si="4"/>
        <v>438.68</v>
      </c>
      <c r="M41" t="str">
        <f t="shared" si="3"/>
        <v>Normal</v>
      </c>
    </row>
    <row r="42" spans="1:13" x14ac:dyDescent="0.3">
      <c r="A42" t="s">
        <v>59</v>
      </c>
      <c r="B42">
        <v>6</v>
      </c>
      <c r="C42">
        <v>93656</v>
      </c>
      <c r="D42">
        <v>204</v>
      </c>
      <c r="E42">
        <v>141</v>
      </c>
      <c r="F42">
        <v>10</v>
      </c>
      <c r="G42" t="s">
        <v>17</v>
      </c>
      <c r="H42">
        <f>Table1[[#This Row],[Electricity_Usage (kWh)]]+Table1[[#This Row],[Gas_Usage]]</f>
        <v>345</v>
      </c>
      <c r="I42" t="str">
        <f t="shared" si="0"/>
        <v>Large</v>
      </c>
      <c r="J42" t="str">
        <f t="shared" si="1"/>
        <v>High</v>
      </c>
      <c r="K42" t="str">
        <f t="shared" si="2"/>
        <v>Medium</v>
      </c>
      <c r="L42">
        <f t="shared" si="4"/>
        <v>438.68</v>
      </c>
      <c r="M42" t="str">
        <f t="shared" si="3"/>
        <v>Normal</v>
      </c>
    </row>
    <row r="43" spans="1:13" x14ac:dyDescent="0.3">
      <c r="A43" t="s">
        <v>60</v>
      </c>
      <c r="B43">
        <v>6</v>
      </c>
      <c r="C43">
        <v>59384</v>
      </c>
      <c r="D43">
        <v>490</v>
      </c>
      <c r="E43">
        <v>144</v>
      </c>
      <c r="F43">
        <v>14</v>
      </c>
      <c r="G43" t="s">
        <v>15</v>
      </c>
      <c r="H43">
        <f>Table1[[#This Row],[Electricity_Usage (kWh)]]+Table1[[#This Row],[Gas_Usage]]</f>
        <v>634</v>
      </c>
      <c r="I43" t="str">
        <f t="shared" si="0"/>
        <v>Large</v>
      </c>
      <c r="J43" t="str">
        <f t="shared" si="1"/>
        <v>Middle</v>
      </c>
      <c r="K43" t="str">
        <f t="shared" si="2"/>
        <v>High</v>
      </c>
      <c r="L43">
        <f t="shared" si="4"/>
        <v>438.68</v>
      </c>
      <c r="M43" t="str">
        <f t="shared" si="3"/>
        <v>High</v>
      </c>
    </row>
    <row r="44" spans="1:13" x14ac:dyDescent="0.3">
      <c r="A44" t="s">
        <v>61</v>
      </c>
      <c r="B44">
        <v>7</v>
      </c>
      <c r="C44">
        <v>67254</v>
      </c>
      <c r="D44">
        <v>295</v>
      </c>
      <c r="E44">
        <v>121</v>
      </c>
      <c r="F44">
        <v>11</v>
      </c>
      <c r="G44" t="s">
        <v>25</v>
      </c>
      <c r="H44">
        <f>Table1[[#This Row],[Electricity_Usage (kWh)]]+Table1[[#This Row],[Gas_Usage]]</f>
        <v>416</v>
      </c>
      <c r="I44" t="str">
        <f t="shared" si="0"/>
        <v>Large</v>
      </c>
      <c r="J44" t="str">
        <f t="shared" si="1"/>
        <v>High</v>
      </c>
      <c r="K44" t="str">
        <f t="shared" si="2"/>
        <v>High</v>
      </c>
      <c r="L44">
        <f t="shared" si="4"/>
        <v>438.68</v>
      </c>
      <c r="M44" t="str">
        <f t="shared" si="3"/>
        <v>Normal</v>
      </c>
    </row>
    <row r="45" spans="1:13" x14ac:dyDescent="0.3">
      <c r="A45" t="s">
        <v>62</v>
      </c>
      <c r="B45">
        <v>6</v>
      </c>
      <c r="C45">
        <v>41918</v>
      </c>
      <c r="D45">
        <v>413</v>
      </c>
      <c r="E45">
        <v>88</v>
      </c>
      <c r="F45">
        <v>10</v>
      </c>
      <c r="G45" t="s">
        <v>10</v>
      </c>
      <c r="H45">
        <f>Table1[[#This Row],[Electricity_Usage (kWh)]]+Table1[[#This Row],[Gas_Usage]]</f>
        <v>501</v>
      </c>
      <c r="I45" t="str">
        <f t="shared" si="0"/>
        <v>Large</v>
      </c>
      <c r="J45" t="str">
        <f t="shared" si="1"/>
        <v>Middle</v>
      </c>
      <c r="K45" t="str">
        <f t="shared" si="2"/>
        <v>Medium</v>
      </c>
      <c r="L45">
        <f t="shared" si="4"/>
        <v>438.68</v>
      </c>
      <c r="M45" t="str">
        <f t="shared" si="3"/>
        <v>High</v>
      </c>
    </row>
    <row r="46" spans="1:13" x14ac:dyDescent="0.3">
      <c r="A46" t="s">
        <v>63</v>
      </c>
      <c r="B46">
        <v>3</v>
      </c>
      <c r="C46">
        <v>80713</v>
      </c>
      <c r="D46">
        <v>213</v>
      </c>
      <c r="E46">
        <v>167</v>
      </c>
      <c r="F46">
        <v>3</v>
      </c>
      <c r="G46" t="s">
        <v>8</v>
      </c>
      <c r="H46">
        <f>Table1[[#This Row],[Electricity_Usage (kWh)]]+Table1[[#This Row],[Gas_Usage]]</f>
        <v>380</v>
      </c>
      <c r="I46" t="str">
        <f t="shared" si="0"/>
        <v>Medium</v>
      </c>
      <c r="J46" t="str">
        <f t="shared" si="1"/>
        <v>High</v>
      </c>
      <c r="K46" t="str">
        <f t="shared" si="2"/>
        <v>Low</v>
      </c>
      <c r="L46">
        <f t="shared" si="4"/>
        <v>438.68</v>
      </c>
      <c r="M46" t="str">
        <f t="shared" si="3"/>
        <v>Normal</v>
      </c>
    </row>
    <row r="47" spans="1:13" x14ac:dyDescent="0.3">
      <c r="A47" t="s">
        <v>64</v>
      </c>
      <c r="B47">
        <v>4</v>
      </c>
      <c r="C47">
        <v>50306</v>
      </c>
      <c r="D47">
        <v>174</v>
      </c>
      <c r="E47">
        <v>52</v>
      </c>
      <c r="F47">
        <v>9</v>
      </c>
      <c r="G47" t="s">
        <v>25</v>
      </c>
      <c r="H47">
        <f>Table1[[#This Row],[Electricity_Usage (kWh)]]+Table1[[#This Row],[Gas_Usage]]</f>
        <v>226</v>
      </c>
      <c r="I47" t="str">
        <f t="shared" si="0"/>
        <v>Medium</v>
      </c>
      <c r="J47" t="str">
        <f t="shared" si="1"/>
        <v>Middle</v>
      </c>
      <c r="K47" t="str">
        <f t="shared" si="2"/>
        <v>Medium</v>
      </c>
      <c r="L47">
        <f t="shared" si="4"/>
        <v>438.68</v>
      </c>
      <c r="M47" t="str">
        <f t="shared" si="3"/>
        <v>Normal</v>
      </c>
    </row>
    <row r="48" spans="1:13" x14ac:dyDescent="0.3">
      <c r="A48" t="s">
        <v>65</v>
      </c>
      <c r="B48">
        <v>7</v>
      </c>
      <c r="C48">
        <v>36646</v>
      </c>
      <c r="D48">
        <v>475</v>
      </c>
      <c r="E48">
        <v>172</v>
      </c>
      <c r="F48">
        <v>9</v>
      </c>
      <c r="G48" t="s">
        <v>25</v>
      </c>
      <c r="H48">
        <f>Table1[[#This Row],[Electricity_Usage (kWh)]]+Table1[[#This Row],[Gas_Usage]]</f>
        <v>647</v>
      </c>
      <c r="I48" t="str">
        <f t="shared" si="0"/>
        <v>Large</v>
      </c>
      <c r="J48" t="str">
        <f t="shared" si="1"/>
        <v>Middle</v>
      </c>
      <c r="K48" t="str">
        <f t="shared" si="2"/>
        <v>Medium</v>
      </c>
      <c r="L48">
        <f t="shared" si="4"/>
        <v>438.68</v>
      </c>
      <c r="M48" t="str">
        <f t="shared" si="3"/>
        <v>High</v>
      </c>
    </row>
    <row r="49" spans="1:13" x14ac:dyDescent="0.3">
      <c r="A49" t="s">
        <v>66</v>
      </c>
      <c r="B49">
        <v>4</v>
      </c>
      <c r="C49">
        <v>66843</v>
      </c>
      <c r="D49">
        <v>316</v>
      </c>
      <c r="E49">
        <v>99</v>
      </c>
      <c r="F49">
        <v>8</v>
      </c>
      <c r="G49" t="s">
        <v>51</v>
      </c>
      <c r="H49">
        <f>Table1[[#This Row],[Electricity_Usage (kWh)]]+Table1[[#This Row],[Gas_Usage]]</f>
        <v>415</v>
      </c>
      <c r="I49" t="str">
        <f t="shared" si="0"/>
        <v>Medium</v>
      </c>
      <c r="J49" t="str">
        <f t="shared" si="1"/>
        <v>High</v>
      </c>
      <c r="K49" t="str">
        <f t="shared" si="2"/>
        <v>Medium</v>
      </c>
      <c r="L49">
        <f t="shared" si="4"/>
        <v>438.68</v>
      </c>
      <c r="M49" t="str">
        <f t="shared" si="3"/>
        <v>Normal</v>
      </c>
    </row>
    <row r="50" spans="1:13" x14ac:dyDescent="0.3">
      <c r="A50" t="s">
        <v>67</v>
      </c>
      <c r="B50">
        <v>1</v>
      </c>
      <c r="C50">
        <v>36371</v>
      </c>
      <c r="D50">
        <v>376</v>
      </c>
      <c r="E50">
        <v>61</v>
      </c>
      <c r="F50">
        <v>9</v>
      </c>
      <c r="G50" t="s">
        <v>22</v>
      </c>
      <c r="H50">
        <f>Table1[[#This Row],[Electricity_Usage (kWh)]]+Table1[[#This Row],[Gas_Usage]]</f>
        <v>437</v>
      </c>
      <c r="I50" t="str">
        <f t="shared" si="0"/>
        <v>Small</v>
      </c>
      <c r="J50" t="str">
        <f t="shared" si="1"/>
        <v>Middle</v>
      </c>
      <c r="K50" t="str">
        <f t="shared" si="2"/>
        <v>Medium</v>
      </c>
      <c r="L50">
        <f t="shared" si="4"/>
        <v>438.68</v>
      </c>
      <c r="M50" t="str">
        <f t="shared" si="3"/>
        <v>Normal</v>
      </c>
    </row>
    <row r="51" spans="1:13" x14ac:dyDescent="0.3">
      <c r="A51" t="s">
        <v>68</v>
      </c>
      <c r="B51">
        <v>3</v>
      </c>
      <c r="C51">
        <v>97371</v>
      </c>
      <c r="D51">
        <v>348</v>
      </c>
      <c r="E51">
        <v>103</v>
      </c>
      <c r="F51">
        <v>4</v>
      </c>
      <c r="G51" t="s">
        <v>22</v>
      </c>
      <c r="H51">
        <f>Table1[[#This Row],[Electricity_Usage (kWh)]]+Table1[[#This Row],[Gas_Usage]]</f>
        <v>451</v>
      </c>
      <c r="I51" t="str">
        <f t="shared" si="0"/>
        <v>Medium</v>
      </c>
      <c r="J51" t="str">
        <f t="shared" si="1"/>
        <v>High</v>
      </c>
      <c r="K51" t="str">
        <f t="shared" si="2"/>
        <v>Low</v>
      </c>
      <c r="L51">
        <f t="shared" si="4"/>
        <v>438.68</v>
      </c>
      <c r="M51" t="str">
        <f t="shared" si="3"/>
        <v>High</v>
      </c>
    </row>
    <row r="52" spans="1:13" x14ac:dyDescent="0.3">
      <c r="A52" t="s">
        <v>69</v>
      </c>
      <c r="B52">
        <v>5</v>
      </c>
      <c r="C52">
        <v>22049</v>
      </c>
      <c r="D52">
        <v>263</v>
      </c>
      <c r="E52">
        <v>182</v>
      </c>
      <c r="F52">
        <v>14</v>
      </c>
      <c r="G52" t="s">
        <v>56</v>
      </c>
      <c r="H52">
        <f>Table1[[#This Row],[Electricity_Usage (kWh)]]+Table1[[#This Row],[Gas_Usage]]</f>
        <v>445</v>
      </c>
      <c r="I52" t="str">
        <f t="shared" si="0"/>
        <v>Large</v>
      </c>
      <c r="J52" t="str">
        <f t="shared" si="1"/>
        <v>Low</v>
      </c>
      <c r="K52" t="str">
        <f t="shared" si="2"/>
        <v>High</v>
      </c>
      <c r="L52">
        <f t="shared" si="4"/>
        <v>438.68</v>
      </c>
      <c r="M52" t="str">
        <f t="shared" si="3"/>
        <v>High</v>
      </c>
    </row>
    <row r="53" spans="1:13" x14ac:dyDescent="0.3">
      <c r="A53" t="s">
        <v>70</v>
      </c>
      <c r="B53">
        <v>3</v>
      </c>
      <c r="C53">
        <v>51616</v>
      </c>
      <c r="D53">
        <v>493</v>
      </c>
      <c r="E53">
        <v>106</v>
      </c>
      <c r="F53">
        <v>7</v>
      </c>
      <c r="G53" t="s">
        <v>13</v>
      </c>
      <c r="H53">
        <f>Table1[[#This Row],[Electricity_Usage (kWh)]]+Table1[[#This Row],[Gas_Usage]]</f>
        <v>599</v>
      </c>
      <c r="I53" t="str">
        <f t="shared" si="0"/>
        <v>Medium</v>
      </c>
      <c r="J53" t="str">
        <f t="shared" si="1"/>
        <v>Middle</v>
      </c>
      <c r="K53" t="str">
        <f t="shared" si="2"/>
        <v>Medium</v>
      </c>
      <c r="L53">
        <f t="shared" si="4"/>
        <v>438.68</v>
      </c>
      <c r="M53" t="str">
        <f t="shared" si="3"/>
        <v>High</v>
      </c>
    </row>
    <row r="54" spans="1:13" x14ac:dyDescent="0.3">
      <c r="A54" t="s">
        <v>71</v>
      </c>
      <c r="B54">
        <v>7</v>
      </c>
      <c r="C54">
        <v>40932</v>
      </c>
      <c r="D54">
        <v>456</v>
      </c>
      <c r="E54">
        <v>194</v>
      </c>
      <c r="F54">
        <v>2</v>
      </c>
      <c r="G54" t="s">
        <v>56</v>
      </c>
      <c r="H54">
        <f>Table1[[#This Row],[Electricity_Usage (kWh)]]+Table1[[#This Row],[Gas_Usage]]</f>
        <v>650</v>
      </c>
      <c r="I54" t="str">
        <f t="shared" si="0"/>
        <v>Large</v>
      </c>
      <c r="J54" t="str">
        <f t="shared" si="1"/>
        <v>Middle</v>
      </c>
      <c r="K54" t="str">
        <f t="shared" si="2"/>
        <v>Low</v>
      </c>
      <c r="L54">
        <f t="shared" si="4"/>
        <v>438.68</v>
      </c>
      <c r="M54" t="str">
        <f t="shared" si="3"/>
        <v>High</v>
      </c>
    </row>
    <row r="55" spans="1:13" x14ac:dyDescent="0.3">
      <c r="A55" t="s">
        <v>72</v>
      </c>
      <c r="B55">
        <v>5</v>
      </c>
      <c r="C55">
        <v>49855</v>
      </c>
      <c r="D55">
        <v>291</v>
      </c>
      <c r="E55">
        <v>161</v>
      </c>
      <c r="F55">
        <v>8</v>
      </c>
      <c r="G55" t="s">
        <v>27</v>
      </c>
      <c r="H55">
        <f>Table1[[#This Row],[Electricity_Usage (kWh)]]+Table1[[#This Row],[Gas_Usage]]</f>
        <v>452</v>
      </c>
      <c r="I55" t="str">
        <f t="shared" si="0"/>
        <v>Large</v>
      </c>
      <c r="J55" t="str">
        <f t="shared" si="1"/>
        <v>Middle</v>
      </c>
      <c r="K55" t="str">
        <f t="shared" si="2"/>
        <v>Medium</v>
      </c>
      <c r="L55">
        <f t="shared" si="4"/>
        <v>438.68</v>
      </c>
      <c r="M55" t="str">
        <f t="shared" si="3"/>
        <v>High</v>
      </c>
    </row>
    <row r="56" spans="1:13" x14ac:dyDescent="0.3">
      <c r="A56" t="s">
        <v>73</v>
      </c>
      <c r="B56">
        <v>1</v>
      </c>
      <c r="C56">
        <v>81434</v>
      </c>
      <c r="D56">
        <v>326</v>
      </c>
      <c r="E56">
        <v>96</v>
      </c>
      <c r="F56">
        <v>2</v>
      </c>
      <c r="G56" t="s">
        <v>10</v>
      </c>
      <c r="H56">
        <f>Table1[[#This Row],[Electricity_Usage (kWh)]]+Table1[[#This Row],[Gas_Usage]]</f>
        <v>422</v>
      </c>
      <c r="I56" t="str">
        <f t="shared" si="0"/>
        <v>Small</v>
      </c>
      <c r="J56" t="str">
        <f t="shared" si="1"/>
        <v>High</v>
      </c>
      <c r="K56" t="str">
        <f t="shared" si="2"/>
        <v>Low</v>
      </c>
      <c r="L56">
        <f t="shared" si="4"/>
        <v>438.68</v>
      </c>
      <c r="M56" t="str">
        <f t="shared" si="3"/>
        <v>Normal</v>
      </c>
    </row>
    <row r="57" spans="1:13" x14ac:dyDescent="0.3">
      <c r="A57" t="s">
        <v>74</v>
      </c>
      <c r="B57">
        <v>7</v>
      </c>
      <c r="C57">
        <v>92694</v>
      </c>
      <c r="D57">
        <v>276</v>
      </c>
      <c r="E57">
        <v>200</v>
      </c>
      <c r="F57">
        <v>10</v>
      </c>
      <c r="G57" t="s">
        <v>27</v>
      </c>
      <c r="H57">
        <f>Table1[[#This Row],[Electricity_Usage (kWh)]]+Table1[[#This Row],[Gas_Usage]]</f>
        <v>476</v>
      </c>
      <c r="I57" t="str">
        <f t="shared" si="0"/>
        <v>Large</v>
      </c>
      <c r="J57" t="str">
        <f t="shared" si="1"/>
        <v>High</v>
      </c>
      <c r="K57" t="str">
        <f t="shared" si="2"/>
        <v>Medium</v>
      </c>
      <c r="L57">
        <f t="shared" si="4"/>
        <v>438.68</v>
      </c>
      <c r="M57" t="str">
        <f t="shared" si="3"/>
        <v>High</v>
      </c>
    </row>
    <row r="58" spans="1:13" x14ac:dyDescent="0.3">
      <c r="A58" t="s">
        <v>75</v>
      </c>
      <c r="B58">
        <v>2</v>
      </c>
      <c r="C58">
        <v>63016</v>
      </c>
      <c r="D58">
        <v>198</v>
      </c>
      <c r="E58">
        <v>134</v>
      </c>
      <c r="F58">
        <v>2</v>
      </c>
      <c r="G58" t="s">
        <v>31</v>
      </c>
      <c r="H58">
        <f>Table1[[#This Row],[Electricity_Usage (kWh)]]+Table1[[#This Row],[Gas_Usage]]</f>
        <v>332</v>
      </c>
      <c r="I58" t="str">
        <f t="shared" si="0"/>
        <v>Small</v>
      </c>
      <c r="J58" t="str">
        <f t="shared" si="1"/>
        <v>High</v>
      </c>
      <c r="K58" t="str">
        <f t="shared" si="2"/>
        <v>Low</v>
      </c>
      <c r="L58">
        <f t="shared" si="4"/>
        <v>438.68</v>
      </c>
      <c r="M58" t="str">
        <f t="shared" si="3"/>
        <v>Normal</v>
      </c>
    </row>
    <row r="59" spans="1:13" x14ac:dyDescent="0.3">
      <c r="A59" t="s">
        <v>76</v>
      </c>
      <c r="B59">
        <v>4</v>
      </c>
      <c r="C59">
        <v>27400</v>
      </c>
      <c r="D59">
        <v>135</v>
      </c>
      <c r="E59">
        <v>191</v>
      </c>
      <c r="F59">
        <v>2</v>
      </c>
      <c r="G59" t="s">
        <v>27</v>
      </c>
      <c r="H59">
        <f>Table1[[#This Row],[Electricity_Usage (kWh)]]+Table1[[#This Row],[Gas_Usage]]</f>
        <v>326</v>
      </c>
      <c r="I59" t="str">
        <f t="shared" si="0"/>
        <v>Medium</v>
      </c>
      <c r="J59" t="str">
        <f t="shared" si="1"/>
        <v>Low</v>
      </c>
      <c r="K59" t="str">
        <f t="shared" si="2"/>
        <v>Low</v>
      </c>
      <c r="L59">
        <f t="shared" si="4"/>
        <v>438.68</v>
      </c>
      <c r="M59" t="str">
        <f t="shared" si="3"/>
        <v>Normal</v>
      </c>
    </row>
    <row r="60" spans="1:13" x14ac:dyDescent="0.3">
      <c r="A60" t="s">
        <v>77</v>
      </c>
      <c r="B60">
        <v>1</v>
      </c>
      <c r="C60">
        <v>62642</v>
      </c>
      <c r="D60">
        <v>195</v>
      </c>
      <c r="E60">
        <v>115</v>
      </c>
      <c r="F60">
        <v>8</v>
      </c>
      <c r="G60" t="s">
        <v>17</v>
      </c>
      <c r="H60">
        <f>Table1[[#This Row],[Electricity_Usage (kWh)]]+Table1[[#This Row],[Gas_Usage]]</f>
        <v>310</v>
      </c>
      <c r="I60" t="str">
        <f t="shared" si="0"/>
        <v>Small</v>
      </c>
      <c r="J60" t="str">
        <f t="shared" si="1"/>
        <v>High</v>
      </c>
      <c r="K60" t="str">
        <f t="shared" si="2"/>
        <v>Medium</v>
      </c>
      <c r="L60">
        <f t="shared" si="4"/>
        <v>438.68</v>
      </c>
      <c r="M60" t="str">
        <f t="shared" si="3"/>
        <v>Normal</v>
      </c>
    </row>
    <row r="61" spans="1:13" x14ac:dyDescent="0.3">
      <c r="A61" t="s">
        <v>78</v>
      </c>
      <c r="B61">
        <v>4</v>
      </c>
      <c r="C61">
        <v>35151</v>
      </c>
      <c r="D61">
        <v>251</v>
      </c>
      <c r="E61">
        <v>124</v>
      </c>
      <c r="F61">
        <v>3</v>
      </c>
      <c r="G61" t="s">
        <v>27</v>
      </c>
      <c r="H61">
        <f>Table1[[#This Row],[Electricity_Usage (kWh)]]+Table1[[#This Row],[Gas_Usage]]</f>
        <v>375</v>
      </c>
      <c r="I61" t="str">
        <f t="shared" si="0"/>
        <v>Medium</v>
      </c>
      <c r="J61" t="str">
        <f t="shared" si="1"/>
        <v>Middle</v>
      </c>
      <c r="K61" t="str">
        <f t="shared" si="2"/>
        <v>Low</v>
      </c>
      <c r="L61">
        <f t="shared" si="4"/>
        <v>438.68</v>
      </c>
      <c r="M61" t="str">
        <f t="shared" si="3"/>
        <v>Normal</v>
      </c>
    </row>
    <row r="62" spans="1:13" x14ac:dyDescent="0.3">
      <c r="A62" t="s">
        <v>79</v>
      </c>
      <c r="B62">
        <v>6</v>
      </c>
      <c r="C62">
        <v>71407</v>
      </c>
      <c r="D62">
        <v>250</v>
      </c>
      <c r="E62">
        <v>152</v>
      </c>
      <c r="F62">
        <v>6</v>
      </c>
      <c r="G62" t="s">
        <v>56</v>
      </c>
      <c r="H62">
        <f>Table1[[#This Row],[Electricity_Usage (kWh)]]+Table1[[#This Row],[Gas_Usage]]</f>
        <v>402</v>
      </c>
      <c r="I62" t="str">
        <f t="shared" si="0"/>
        <v>Large</v>
      </c>
      <c r="J62" t="str">
        <f t="shared" si="1"/>
        <v>High</v>
      </c>
      <c r="K62" t="str">
        <f t="shared" si="2"/>
        <v>Medium</v>
      </c>
      <c r="L62">
        <f t="shared" si="4"/>
        <v>438.68</v>
      </c>
      <c r="M62" t="str">
        <f t="shared" si="3"/>
        <v>Normal</v>
      </c>
    </row>
    <row r="63" spans="1:13" x14ac:dyDescent="0.3">
      <c r="A63" t="s">
        <v>80</v>
      </c>
      <c r="B63">
        <v>2</v>
      </c>
      <c r="C63">
        <v>86690</v>
      </c>
      <c r="D63">
        <v>289</v>
      </c>
      <c r="E63">
        <v>87</v>
      </c>
      <c r="F63">
        <v>9</v>
      </c>
      <c r="G63" t="s">
        <v>8</v>
      </c>
      <c r="H63">
        <f>Table1[[#This Row],[Electricity_Usage (kWh)]]+Table1[[#This Row],[Gas_Usage]]</f>
        <v>376</v>
      </c>
      <c r="I63" t="str">
        <f t="shared" si="0"/>
        <v>Small</v>
      </c>
      <c r="J63" t="str">
        <f t="shared" si="1"/>
        <v>High</v>
      </c>
      <c r="K63" t="str">
        <f t="shared" si="2"/>
        <v>Medium</v>
      </c>
      <c r="L63">
        <f t="shared" si="4"/>
        <v>438.68</v>
      </c>
      <c r="M63" t="str">
        <f t="shared" si="3"/>
        <v>Normal</v>
      </c>
    </row>
    <row r="64" spans="1:13" x14ac:dyDescent="0.3">
      <c r="A64" t="s">
        <v>81</v>
      </c>
      <c r="B64">
        <v>2</v>
      </c>
      <c r="C64">
        <v>24499</v>
      </c>
      <c r="D64">
        <v>323</v>
      </c>
      <c r="E64">
        <v>99</v>
      </c>
      <c r="F64">
        <v>9</v>
      </c>
      <c r="G64" t="s">
        <v>8</v>
      </c>
      <c r="H64">
        <f>Table1[[#This Row],[Electricity_Usage (kWh)]]+Table1[[#This Row],[Gas_Usage]]</f>
        <v>422</v>
      </c>
      <c r="I64" t="str">
        <f t="shared" si="0"/>
        <v>Small</v>
      </c>
      <c r="J64" t="str">
        <f t="shared" si="1"/>
        <v>Low</v>
      </c>
      <c r="K64" t="str">
        <f t="shared" si="2"/>
        <v>Medium</v>
      </c>
      <c r="L64">
        <f t="shared" si="4"/>
        <v>438.68</v>
      </c>
      <c r="M64" t="str">
        <f t="shared" si="3"/>
        <v>Normal</v>
      </c>
    </row>
    <row r="65" spans="1:13" x14ac:dyDescent="0.3">
      <c r="A65" t="s">
        <v>82</v>
      </c>
      <c r="B65">
        <v>1</v>
      </c>
      <c r="C65">
        <v>26295</v>
      </c>
      <c r="D65">
        <v>136</v>
      </c>
      <c r="E65">
        <v>147</v>
      </c>
      <c r="F65">
        <v>4</v>
      </c>
      <c r="G65" t="s">
        <v>22</v>
      </c>
      <c r="H65">
        <f>Table1[[#This Row],[Electricity_Usage (kWh)]]+Table1[[#This Row],[Gas_Usage]]</f>
        <v>283</v>
      </c>
      <c r="I65" t="str">
        <f t="shared" si="0"/>
        <v>Small</v>
      </c>
      <c r="J65" t="str">
        <f t="shared" si="1"/>
        <v>Low</v>
      </c>
      <c r="K65" t="str">
        <f t="shared" si="2"/>
        <v>Low</v>
      </c>
      <c r="L65">
        <f t="shared" si="4"/>
        <v>438.68</v>
      </c>
      <c r="M65" t="str">
        <f t="shared" si="3"/>
        <v>Normal</v>
      </c>
    </row>
    <row r="66" spans="1:13" x14ac:dyDescent="0.3">
      <c r="A66" t="s">
        <v>83</v>
      </c>
      <c r="B66">
        <v>2</v>
      </c>
      <c r="C66">
        <v>79040</v>
      </c>
      <c r="D66">
        <v>367</v>
      </c>
      <c r="E66">
        <v>131</v>
      </c>
      <c r="F66">
        <v>8</v>
      </c>
      <c r="G66" t="s">
        <v>15</v>
      </c>
      <c r="H66">
        <f>Table1[[#This Row],[Electricity_Usage (kWh)]]+Table1[[#This Row],[Gas_Usage]]</f>
        <v>498</v>
      </c>
      <c r="I66" t="str">
        <f t="shared" ref="I66:I129" si="5">IF(B66&lt;=2,"Small",IF(B66&lt;=4,"Medium","Large"))</f>
        <v>Small</v>
      </c>
      <c r="J66" t="str">
        <f t="shared" ref="J66:J129" si="6">IF(C66&lt;30000,"Low",IF(C66&lt;60000,"Middle","High"))</f>
        <v>High</v>
      </c>
      <c r="K66" t="str">
        <f t="shared" ref="K66:K129" si="7">IF(F66&lt;=5,"Low",IF(F66&lt;=10,"Medium","High"))</f>
        <v>Medium</v>
      </c>
      <c r="L66">
        <f t="shared" ref="L66:L129" si="8">AVERAGE($H$2:$H$101)</f>
        <v>438.68</v>
      </c>
      <c r="M66" t="str">
        <f t="shared" ref="M66:M129" si="9">IF(H66&gt;AVERAGE($H$2:$H$101),"High","Normal")</f>
        <v>High</v>
      </c>
    </row>
    <row r="67" spans="1:13" x14ac:dyDescent="0.3">
      <c r="A67" t="s">
        <v>84</v>
      </c>
      <c r="B67">
        <v>5</v>
      </c>
      <c r="C67">
        <v>32183</v>
      </c>
      <c r="D67">
        <v>468</v>
      </c>
      <c r="E67">
        <v>79</v>
      </c>
      <c r="F67">
        <v>4</v>
      </c>
      <c r="G67" t="s">
        <v>10</v>
      </c>
      <c r="H67">
        <f>Table1[[#This Row],[Electricity_Usage (kWh)]]+Table1[[#This Row],[Gas_Usage]]</f>
        <v>547</v>
      </c>
      <c r="I67" t="str">
        <f t="shared" si="5"/>
        <v>Large</v>
      </c>
      <c r="J67" t="str">
        <f t="shared" si="6"/>
        <v>Middle</v>
      </c>
      <c r="K67" t="str">
        <f t="shared" si="7"/>
        <v>Low</v>
      </c>
      <c r="L67">
        <f t="shared" si="8"/>
        <v>438.68</v>
      </c>
      <c r="M67" t="str">
        <f t="shared" si="9"/>
        <v>High</v>
      </c>
    </row>
    <row r="68" spans="1:13" x14ac:dyDescent="0.3">
      <c r="A68" t="s">
        <v>85</v>
      </c>
      <c r="B68">
        <v>2</v>
      </c>
      <c r="C68">
        <v>49299</v>
      </c>
      <c r="D68">
        <v>282</v>
      </c>
      <c r="E68">
        <v>128</v>
      </c>
      <c r="F68">
        <v>7</v>
      </c>
      <c r="G68" t="s">
        <v>10</v>
      </c>
      <c r="H68">
        <f>Table1[[#This Row],[Electricity_Usage (kWh)]]+Table1[[#This Row],[Gas_Usage]]</f>
        <v>410</v>
      </c>
      <c r="I68" t="str">
        <f t="shared" si="5"/>
        <v>Small</v>
      </c>
      <c r="J68" t="str">
        <f t="shared" si="6"/>
        <v>Middle</v>
      </c>
      <c r="K68" t="str">
        <f t="shared" si="7"/>
        <v>Medium</v>
      </c>
      <c r="L68">
        <f t="shared" si="8"/>
        <v>438.68</v>
      </c>
      <c r="M68" t="str">
        <f t="shared" si="9"/>
        <v>Normal</v>
      </c>
    </row>
    <row r="69" spans="1:13" x14ac:dyDescent="0.3">
      <c r="A69" t="s">
        <v>86</v>
      </c>
      <c r="B69">
        <v>4</v>
      </c>
      <c r="C69">
        <v>32874</v>
      </c>
      <c r="D69">
        <v>112</v>
      </c>
      <c r="E69">
        <v>140</v>
      </c>
      <c r="F69">
        <v>7</v>
      </c>
      <c r="G69" t="s">
        <v>17</v>
      </c>
      <c r="H69">
        <f>Table1[[#This Row],[Electricity_Usage (kWh)]]+Table1[[#This Row],[Gas_Usage]]</f>
        <v>252</v>
      </c>
      <c r="I69" t="str">
        <f t="shared" si="5"/>
        <v>Medium</v>
      </c>
      <c r="J69" t="str">
        <f t="shared" si="6"/>
        <v>Middle</v>
      </c>
      <c r="K69" t="str">
        <f t="shared" si="7"/>
        <v>Medium</v>
      </c>
      <c r="L69">
        <f t="shared" si="8"/>
        <v>438.68</v>
      </c>
      <c r="M69" t="str">
        <f t="shared" si="9"/>
        <v>Normal</v>
      </c>
    </row>
    <row r="70" spans="1:13" x14ac:dyDescent="0.3">
      <c r="A70" t="s">
        <v>87</v>
      </c>
      <c r="B70">
        <v>4</v>
      </c>
      <c r="C70">
        <v>52711</v>
      </c>
      <c r="D70">
        <v>378</v>
      </c>
      <c r="E70">
        <v>101</v>
      </c>
      <c r="F70">
        <v>4</v>
      </c>
      <c r="G70" t="s">
        <v>56</v>
      </c>
      <c r="H70">
        <f>Table1[[#This Row],[Electricity_Usage (kWh)]]+Table1[[#This Row],[Gas_Usage]]</f>
        <v>479</v>
      </c>
      <c r="I70" t="str">
        <f t="shared" si="5"/>
        <v>Medium</v>
      </c>
      <c r="J70" t="str">
        <f t="shared" si="6"/>
        <v>Middle</v>
      </c>
      <c r="K70" t="str">
        <f t="shared" si="7"/>
        <v>Low</v>
      </c>
      <c r="L70">
        <f t="shared" si="8"/>
        <v>438.68</v>
      </c>
      <c r="M70" t="str">
        <f t="shared" si="9"/>
        <v>High</v>
      </c>
    </row>
    <row r="71" spans="1:13" x14ac:dyDescent="0.3">
      <c r="A71" t="s">
        <v>88</v>
      </c>
      <c r="B71">
        <v>7</v>
      </c>
      <c r="C71">
        <v>25539</v>
      </c>
      <c r="D71">
        <v>316</v>
      </c>
      <c r="E71">
        <v>128</v>
      </c>
      <c r="F71">
        <v>8</v>
      </c>
      <c r="G71" t="s">
        <v>22</v>
      </c>
      <c r="H71">
        <f>Table1[[#This Row],[Electricity_Usage (kWh)]]+Table1[[#This Row],[Gas_Usage]]</f>
        <v>444</v>
      </c>
      <c r="I71" t="str">
        <f t="shared" si="5"/>
        <v>Large</v>
      </c>
      <c r="J71" t="str">
        <f t="shared" si="6"/>
        <v>Low</v>
      </c>
      <c r="K71" t="str">
        <f t="shared" si="7"/>
        <v>Medium</v>
      </c>
      <c r="L71">
        <f t="shared" si="8"/>
        <v>438.68</v>
      </c>
      <c r="M71" t="str">
        <f t="shared" si="9"/>
        <v>High</v>
      </c>
    </row>
    <row r="72" spans="1:13" x14ac:dyDescent="0.3">
      <c r="A72" t="s">
        <v>89</v>
      </c>
      <c r="B72">
        <v>4</v>
      </c>
      <c r="C72">
        <v>73351</v>
      </c>
      <c r="D72">
        <v>454</v>
      </c>
      <c r="E72">
        <v>79</v>
      </c>
      <c r="F72">
        <v>4</v>
      </c>
      <c r="G72" t="s">
        <v>51</v>
      </c>
      <c r="H72">
        <f>Table1[[#This Row],[Electricity_Usage (kWh)]]+Table1[[#This Row],[Gas_Usage]]</f>
        <v>533</v>
      </c>
      <c r="I72" t="str">
        <f t="shared" si="5"/>
        <v>Medium</v>
      </c>
      <c r="J72" t="str">
        <f t="shared" si="6"/>
        <v>High</v>
      </c>
      <c r="K72" t="str">
        <f t="shared" si="7"/>
        <v>Low</v>
      </c>
      <c r="L72">
        <f t="shared" si="8"/>
        <v>438.68</v>
      </c>
      <c r="M72" t="str">
        <f t="shared" si="9"/>
        <v>High</v>
      </c>
    </row>
    <row r="73" spans="1:13" x14ac:dyDescent="0.3">
      <c r="A73" t="s">
        <v>90</v>
      </c>
      <c r="B73">
        <v>7</v>
      </c>
      <c r="C73">
        <v>81267</v>
      </c>
      <c r="D73">
        <v>460</v>
      </c>
      <c r="E73">
        <v>155</v>
      </c>
      <c r="F73">
        <v>9</v>
      </c>
      <c r="G73" t="s">
        <v>31</v>
      </c>
      <c r="H73">
        <f>Table1[[#This Row],[Electricity_Usage (kWh)]]+Table1[[#This Row],[Gas_Usage]]</f>
        <v>615</v>
      </c>
      <c r="I73" t="str">
        <f t="shared" si="5"/>
        <v>Large</v>
      </c>
      <c r="J73" t="str">
        <f t="shared" si="6"/>
        <v>High</v>
      </c>
      <c r="K73" t="str">
        <f t="shared" si="7"/>
        <v>Medium</v>
      </c>
      <c r="L73">
        <f t="shared" si="8"/>
        <v>438.68</v>
      </c>
      <c r="M73" t="str">
        <f t="shared" si="9"/>
        <v>High</v>
      </c>
    </row>
    <row r="74" spans="1:13" x14ac:dyDescent="0.3">
      <c r="A74" t="s">
        <v>91</v>
      </c>
      <c r="B74">
        <v>4</v>
      </c>
      <c r="C74">
        <v>68354</v>
      </c>
      <c r="D74">
        <v>385</v>
      </c>
      <c r="E74">
        <v>100</v>
      </c>
      <c r="F74">
        <v>11</v>
      </c>
      <c r="G74" t="s">
        <v>10</v>
      </c>
      <c r="H74">
        <f>Table1[[#This Row],[Electricity_Usage (kWh)]]+Table1[[#This Row],[Gas_Usage]]</f>
        <v>485</v>
      </c>
      <c r="I74" t="str">
        <f t="shared" si="5"/>
        <v>Medium</v>
      </c>
      <c r="J74" t="str">
        <f t="shared" si="6"/>
        <v>High</v>
      </c>
      <c r="K74" t="str">
        <f t="shared" si="7"/>
        <v>High</v>
      </c>
      <c r="L74">
        <f t="shared" si="8"/>
        <v>438.68</v>
      </c>
      <c r="M74" t="str">
        <f t="shared" si="9"/>
        <v>High</v>
      </c>
    </row>
    <row r="75" spans="1:13" x14ac:dyDescent="0.3">
      <c r="A75" t="s">
        <v>92</v>
      </c>
      <c r="B75">
        <v>5</v>
      </c>
      <c r="C75">
        <v>22557</v>
      </c>
      <c r="D75">
        <v>372</v>
      </c>
      <c r="E75">
        <v>130</v>
      </c>
      <c r="F75">
        <v>5</v>
      </c>
      <c r="G75" t="s">
        <v>8</v>
      </c>
      <c r="H75">
        <f>Table1[[#This Row],[Electricity_Usage (kWh)]]+Table1[[#This Row],[Gas_Usage]]</f>
        <v>502</v>
      </c>
      <c r="I75" t="str">
        <f t="shared" si="5"/>
        <v>Large</v>
      </c>
      <c r="J75" t="str">
        <f t="shared" si="6"/>
        <v>Low</v>
      </c>
      <c r="K75" t="str">
        <f t="shared" si="7"/>
        <v>Low</v>
      </c>
      <c r="L75">
        <f t="shared" si="8"/>
        <v>438.68</v>
      </c>
      <c r="M75" t="str">
        <f t="shared" si="9"/>
        <v>High</v>
      </c>
    </row>
    <row r="76" spans="1:13" x14ac:dyDescent="0.3">
      <c r="A76" t="s">
        <v>93</v>
      </c>
      <c r="B76">
        <v>7</v>
      </c>
      <c r="C76">
        <v>58360</v>
      </c>
      <c r="D76">
        <v>468</v>
      </c>
      <c r="E76">
        <v>182</v>
      </c>
      <c r="F76">
        <v>14</v>
      </c>
      <c r="G76" t="s">
        <v>27</v>
      </c>
      <c r="H76">
        <f>Table1[[#This Row],[Electricity_Usage (kWh)]]+Table1[[#This Row],[Gas_Usage]]</f>
        <v>650</v>
      </c>
      <c r="I76" t="str">
        <f t="shared" si="5"/>
        <v>Large</v>
      </c>
      <c r="J76" t="str">
        <f t="shared" si="6"/>
        <v>Middle</v>
      </c>
      <c r="K76" t="str">
        <f t="shared" si="7"/>
        <v>High</v>
      </c>
      <c r="L76">
        <f t="shared" si="8"/>
        <v>438.68</v>
      </c>
      <c r="M76" t="str">
        <f t="shared" si="9"/>
        <v>High</v>
      </c>
    </row>
    <row r="77" spans="1:13" x14ac:dyDescent="0.3">
      <c r="A77" t="s">
        <v>94</v>
      </c>
      <c r="B77">
        <v>3</v>
      </c>
      <c r="C77">
        <v>22200</v>
      </c>
      <c r="D77">
        <v>161</v>
      </c>
      <c r="E77">
        <v>78</v>
      </c>
      <c r="F77">
        <v>2</v>
      </c>
      <c r="G77" t="s">
        <v>27</v>
      </c>
      <c r="H77">
        <f>Table1[[#This Row],[Electricity_Usage (kWh)]]+Table1[[#This Row],[Gas_Usage]]</f>
        <v>239</v>
      </c>
      <c r="I77" t="str">
        <f t="shared" si="5"/>
        <v>Medium</v>
      </c>
      <c r="J77" t="str">
        <f t="shared" si="6"/>
        <v>Low</v>
      </c>
      <c r="K77" t="str">
        <f t="shared" si="7"/>
        <v>Low</v>
      </c>
      <c r="L77">
        <f t="shared" si="8"/>
        <v>438.68</v>
      </c>
      <c r="M77" t="str">
        <f t="shared" si="9"/>
        <v>Normal</v>
      </c>
    </row>
    <row r="78" spans="1:13" x14ac:dyDescent="0.3">
      <c r="A78" t="s">
        <v>95</v>
      </c>
      <c r="B78">
        <v>6</v>
      </c>
      <c r="C78">
        <v>88497</v>
      </c>
      <c r="D78">
        <v>183</v>
      </c>
      <c r="E78">
        <v>181</v>
      </c>
      <c r="F78">
        <v>5</v>
      </c>
      <c r="G78" t="s">
        <v>15</v>
      </c>
      <c r="H78">
        <f>Table1[[#This Row],[Electricity_Usage (kWh)]]+Table1[[#This Row],[Gas_Usage]]</f>
        <v>364</v>
      </c>
      <c r="I78" t="str">
        <f t="shared" si="5"/>
        <v>Large</v>
      </c>
      <c r="J78" t="str">
        <f t="shared" si="6"/>
        <v>High</v>
      </c>
      <c r="K78" t="str">
        <f t="shared" si="7"/>
        <v>Low</v>
      </c>
      <c r="L78">
        <f t="shared" si="8"/>
        <v>438.68</v>
      </c>
      <c r="M78" t="str">
        <f t="shared" si="9"/>
        <v>Normal</v>
      </c>
    </row>
    <row r="79" spans="1:13" x14ac:dyDescent="0.3">
      <c r="A79" t="s">
        <v>96</v>
      </c>
      <c r="B79">
        <v>1</v>
      </c>
      <c r="C79">
        <v>66975</v>
      </c>
      <c r="D79">
        <v>467</v>
      </c>
      <c r="E79">
        <v>187</v>
      </c>
      <c r="F79">
        <v>8</v>
      </c>
      <c r="G79" t="s">
        <v>22</v>
      </c>
      <c r="H79">
        <f>Table1[[#This Row],[Electricity_Usage (kWh)]]+Table1[[#This Row],[Gas_Usage]]</f>
        <v>654</v>
      </c>
      <c r="I79" t="str">
        <f t="shared" si="5"/>
        <v>Small</v>
      </c>
      <c r="J79" t="str">
        <f t="shared" si="6"/>
        <v>High</v>
      </c>
      <c r="K79" t="str">
        <f t="shared" si="7"/>
        <v>Medium</v>
      </c>
      <c r="L79">
        <f t="shared" si="8"/>
        <v>438.68</v>
      </c>
      <c r="M79" t="str">
        <f t="shared" si="9"/>
        <v>High</v>
      </c>
    </row>
    <row r="80" spans="1:13" x14ac:dyDescent="0.3">
      <c r="A80" t="s">
        <v>97</v>
      </c>
      <c r="B80">
        <v>4</v>
      </c>
      <c r="C80">
        <v>41357</v>
      </c>
      <c r="D80">
        <v>316</v>
      </c>
      <c r="E80">
        <v>194</v>
      </c>
      <c r="F80">
        <v>12</v>
      </c>
      <c r="G80" t="s">
        <v>56</v>
      </c>
      <c r="H80">
        <f>Table1[[#This Row],[Electricity_Usage (kWh)]]+Table1[[#This Row],[Gas_Usage]]</f>
        <v>510</v>
      </c>
      <c r="I80" t="str">
        <f t="shared" si="5"/>
        <v>Medium</v>
      </c>
      <c r="J80" t="str">
        <f t="shared" si="6"/>
        <v>Middle</v>
      </c>
      <c r="K80" t="str">
        <f t="shared" si="7"/>
        <v>High</v>
      </c>
      <c r="L80">
        <f t="shared" si="8"/>
        <v>438.68</v>
      </c>
      <c r="M80" t="str">
        <f t="shared" si="9"/>
        <v>High</v>
      </c>
    </row>
    <row r="81" spans="1:13" x14ac:dyDescent="0.3">
      <c r="A81" t="s">
        <v>98</v>
      </c>
      <c r="B81">
        <v>2</v>
      </c>
      <c r="C81">
        <v>97505</v>
      </c>
      <c r="D81">
        <v>441</v>
      </c>
      <c r="E81">
        <v>123</v>
      </c>
      <c r="F81">
        <v>5</v>
      </c>
      <c r="G81" t="s">
        <v>56</v>
      </c>
      <c r="H81">
        <f>Table1[[#This Row],[Electricity_Usage (kWh)]]+Table1[[#This Row],[Gas_Usage]]</f>
        <v>564</v>
      </c>
      <c r="I81" t="str">
        <f t="shared" si="5"/>
        <v>Small</v>
      </c>
      <c r="J81" t="str">
        <f t="shared" si="6"/>
        <v>High</v>
      </c>
      <c r="K81" t="str">
        <f t="shared" si="7"/>
        <v>Low</v>
      </c>
      <c r="L81">
        <f t="shared" si="8"/>
        <v>438.68</v>
      </c>
      <c r="M81" t="str">
        <f t="shared" si="9"/>
        <v>High</v>
      </c>
    </row>
    <row r="82" spans="1:13" x14ac:dyDescent="0.3">
      <c r="A82" t="s">
        <v>99</v>
      </c>
      <c r="B82">
        <v>4</v>
      </c>
      <c r="C82">
        <v>22869</v>
      </c>
      <c r="D82">
        <v>496</v>
      </c>
      <c r="E82">
        <v>66</v>
      </c>
      <c r="F82">
        <v>14</v>
      </c>
      <c r="G82" t="s">
        <v>13</v>
      </c>
      <c r="H82">
        <f>Table1[[#This Row],[Electricity_Usage (kWh)]]+Table1[[#This Row],[Gas_Usage]]</f>
        <v>562</v>
      </c>
      <c r="I82" t="str">
        <f t="shared" si="5"/>
        <v>Medium</v>
      </c>
      <c r="J82" t="str">
        <f t="shared" si="6"/>
        <v>Low</v>
      </c>
      <c r="K82" t="str">
        <f t="shared" si="7"/>
        <v>High</v>
      </c>
      <c r="L82">
        <f t="shared" si="8"/>
        <v>438.68</v>
      </c>
      <c r="M82" t="str">
        <f t="shared" si="9"/>
        <v>High</v>
      </c>
    </row>
    <row r="83" spans="1:13" x14ac:dyDescent="0.3">
      <c r="A83" t="s">
        <v>100</v>
      </c>
      <c r="B83">
        <v>2</v>
      </c>
      <c r="C83">
        <v>81135</v>
      </c>
      <c r="D83">
        <v>286</v>
      </c>
      <c r="E83">
        <v>133</v>
      </c>
      <c r="F83">
        <v>7</v>
      </c>
      <c r="G83" t="s">
        <v>45</v>
      </c>
      <c r="H83">
        <f>Table1[[#This Row],[Electricity_Usage (kWh)]]+Table1[[#This Row],[Gas_Usage]]</f>
        <v>419</v>
      </c>
      <c r="I83" t="str">
        <f t="shared" si="5"/>
        <v>Small</v>
      </c>
      <c r="J83" t="str">
        <f t="shared" si="6"/>
        <v>High</v>
      </c>
      <c r="K83" t="str">
        <f t="shared" si="7"/>
        <v>Medium</v>
      </c>
      <c r="L83">
        <f t="shared" si="8"/>
        <v>438.68</v>
      </c>
      <c r="M83" t="str">
        <f t="shared" si="9"/>
        <v>Normal</v>
      </c>
    </row>
    <row r="84" spans="1:13" x14ac:dyDescent="0.3">
      <c r="A84" t="s">
        <v>101</v>
      </c>
      <c r="B84">
        <v>6</v>
      </c>
      <c r="C84">
        <v>70108</v>
      </c>
      <c r="D84">
        <v>118</v>
      </c>
      <c r="E84">
        <v>118</v>
      </c>
      <c r="F84">
        <v>10</v>
      </c>
      <c r="G84" t="s">
        <v>10</v>
      </c>
      <c r="H84">
        <f>Table1[[#This Row],[Electricity_Usage (kWh)]]+Table1[[#This Row],[Gas_Usage]]</f>
        <v>236</v>
      </c>
      <c r="I84" t="str">
        <f t="shared" si="5"/>
        <v>Large</v>
      </c>
      <c r="J84" t="str">
        <f t="shared" si="6"/>
        <v>High</v>
      </c>
      <c r="K84" t="str">
        <f t="shared" si="7"/>
        <v>Medium</v>
      </c>
      <c r="L84">
        <f t="shared" si="8"/>
        <v>438.68</v>
      </c>
      <c r="M84" t="str">
        <f t="shared" si="9"/>
        <v>Normal</v>
      </c>
    </row>
    <row r="85" spans="1:13" x14ac:dyDescent="0.3">
      <c r="A85" t="s">
        <v>102</v>
      </c>
      <c r="B85">
        <v>6</v>
      </c>
      <c r="C85">
        <v>58467</v>
      </c>
      <c r="D85">
        <v>276</v>
      </c>
      <c r="E85">
        <v>83</v>
      </c>
      <c r="F85">
        <v>2</v>
      </c>
      <c r="G85" t="s">
        <v>56</v>
      </c>
      <c r="H85">
        <f>Table1[[#This Row],[Electricity_Usage (kWh)]]+Table1[[#This Row],[Gas_Usage]]</f>
        <v>359</v>
      </c>
      <c r="I85" t="str">
        <f t="shared" si="5"/>
        <v>Large</v>
      </c>
      <c r="J85" t="str">
        <f t="shared" si="6"/>
        <v>Middle</v>
      </c>
      <c r="K85" t="str">
        <f t="shared" si="7"/>
        <v>Low</v>
      </c>
      <c r="L85">
        <f t="shared" si="8"/>
        <v>438.68</v>
      </c>
      <c r="M85" t="str">
        <f t="shared" si="9"/>
        <v>Normal</v>
      </c>
    </row>
    <row r="86" spans="1:13" x14ac:dyDescent="0.3">
      <c r="A86" t="s">
        <v>103</v>
      </c>
      <c r="B86">
        <v>6</v>
      </c>
      <c r="C86">
        <v>43328</v>
      </c>
      <c r="D86">
        <v>199</v>
      </c>
      <c r="E86">
        <v>55</v>
      </c>
      <c r="F86">
        <v>14</v>
      </c>
      <c r="G86" t="s">
        <v>15</v>
      </c>
      <c r="H86">
        <f>Table1[[#This Row],[Electricity_Usage (kWh)]]+Table1[[#This Row],[Gas_Usage]]</f>
        <v>254</v>
      </c>
      <c r="I86" t="str">
        <f t="shared" si="5"/>
        <v>Large</v>
      </c>
      <c r="J86" t="str">
        <f t="shared" si="6"/>
        <v>Middle</v>
      </c>
      <c r="K86" t="str">
        <f t="shared" si="7"/>
        <v>High</v>
      </c>
      <c r="L86">
        <f t="shared" si="8"/>
        <v>438.68</v>
      </c>
      <c r="M86" t="str">
        <f t="shared" si="9"/>
        <v>Normal</v>
      </c>
    </row>
    <row r="87" spans="1:13" x14ac:dyDescent="0.3">
      <c r="A87" t="s">
        <v>104</v>
      </c>
      <c r="B87">
        <v>2</v>
      </c>
      <c r="C87">
        <v>23987</v>
      </c>
      <c r="D87">
        <v>495</v>
      </c>
      <c r="E87">
        <v>102</v>
      </c>
      <c r="F87">
        <v>6</v>
      </c>
      <c r="G87" t="s">
        <v>8</v>
      </c>
      <c r="H87">
        <f>Table1[[#This Row],[Electricity_Usage (kWh)]]+Table1[[#This Row],[Gas_Usage]]</f>
        <v>597</v>
      </c>
      <c r="I87" t="str">
        <f t="shared" si="5"/>
        <v>Small</v>
      </c>
      <c r="J87" t="str">
        <f t="shared" si="6"/>
        <v>Low</v>
      </c>
      <c r="K87" t="str">
        <f t="shared" si="7"/>
        <v>Medium</v>
      </c>
      <c r="L87">
        <f t="shared" si="8"/>
        <v>438.68</v>
      </c>
      <c r="M87" t="str">
        <f t="shared" si="9"/>
        <v>High</v>
      </c>
    </row>
    <row r="88" spans="1:13" x14ac:dyDescent="0.3">
      <c r="A88" t="s">
        <v>105</v>
      </c>
      <c r="B88">
        <v>4</v>
      </c>
      <c r="C88">
        <v>78871</v>
      </c>
      <c r="D88">
        <v>332</v>
      </c>
      <c r="E88">
        <v>175</v>
      </c>
      <c r="F88">
        <v>12</v>
      </c>
      <c r="G88" t="s">
        <v>22</v>
      </c>
      <c r="H88">
        <f>Table1[[#This Row],[Electricity_Usage (kWh)]]+Table1[[#This Row],[Gas_Usage]]</f>
        <v>507</v>
      </c>
      <c r="I88" t="str">
        <f t="shared" si="5"/>
        <v>Medium</v>
      </c>
      <c r="J88" t="str">
        <f t="shared" si="6"/>
        <v>High</v>
      </c>
      <c r="K88" t="str">
        <f t="shared" si="7"/>
        <v>High</v>
      </c>
      <c r="L88">
        <f t="shared" si="8"/>
        <v>438.68</v>
      </c>
      <c r="M88" t="str">
        <f t="shared" si="9"/>
        <v>High</v>
      </c>
    </row>
    <row r="89" spans="1:13" x14ac:dyDescent="0.3">
      <c r="A89" t="s">
        <v>106</v>
      </c>
      <c r="B89">
        <v>6</v>
      </c>
      <c r="C89">
        <v>42399</v>
      </c>
      <c r="D89">
        <v>175</v>
      </c>
      <c r="E89">
        <v>92</v>
      </c>
      <c r="F89">
        <v>8</v>
      </c>
      <c r="G89" t="s">
        <v>31</v>
      </c>
      <c r="H89">
        <f>Table1[[#This Row],[Electricity_Usage (kWh)]]+Table1[[#This Row],[Gas_Usage]]</f>
        <v>267</v>
      </c>
      <c r="I89" t="str">
        <f t="shared" si="5"/>
        <v>Large</v>
      </c>
      <c r="J89" t="str">
        <f t="shared" si="6"/>
        <v>Middle</v>
      </c>
      <c r="K89" t="str">
        <f t="shared" si="7"/>
        <v>Medium</v>
      </c>
      <c r="L89">
        <f t="shared" si="8"/>
        <v>438.68</v>
      </c>
      <c r="M89" t="str">
        <f t="shared" si="9"/>
        <v>Normal</v>
      </c>
    </row>
    <row r="90" spans="1:13" x14ac:dyDescent="0.3">
      <c r="A90" t="s">
        <v>107</v>
      </c>
      <c r="B90">
        <v>5</v>
      </c>
      <c r="C90">
        <v>66214</v>
      </c>
      <c r="D90">
        <v>364</v>
      </c>
      <c r="E90">
        <v>164</v>
      </c>
      <c r="F90">
        <v>2</v>
      </c>
      <c r="G90" t="s">
        <v>13</v>
      </c>
      <c r="H90">
        <f>Table1[[#This Row],[Electricity_Usage (kWh)]]+Table1[[#This Row],[Gas_Usage]]</f>
        <v>528</v>
      </c>
      <c r="I90" t="str">
        <f t="shared" si="5"/>
        <v>Large</v>
      </c>
      <c r="J90" t="str">
        <f t="shared" si="6"/>
        <v>High</v>
      </c>
      <c r="K90" t="str">
        <f t="shared" si="7"/>
        <v>Low</v>
      </c>
      <c r="L90">
        <f t="shared" si="8"/>
        <v>438.68</v>
      </c>
      <c r="M90" t="str">
        <f t="shared" si="9"/>
        <v>High</v>
      </c>
    </row>
    <row r="91" spans="1:13" x14ac:dyDescent="0.3">
      <c r="A91" t="s">
        <v>108</v>
      </c>
      <c r="B91">
        <v>7</v>
      </c>
      <c r="C91">
        <v>90271</v>
      </c>
      <c r="D91">
        <v>383</v>
      </c>
      <c r="E91">
        <v>160</v>
      </c>
      <c r="F91">
        <v>5</v>
      </c>
      <c r="G91" t="s">
        <v>15</v>
      </c>
      <c r="H91">
        <f>Table1[[#This Row],[Electricity_Usage (kWh)]]+Table1[[#This Row],[Gas_Usage]]</f>
        <v>543</v>
      </c>
      <c r="I91" t="str">
        <f t="shared" si="5"/>
        <v>Large</v>
      </c>
      <c r="J91" t="str">
        <f t="shared" si="6"/>
        <v>High</v>
      </c>
      <c r="K91" t="str">
        <f t="shared" si="7"/>
        <v>Low</v>
      </c>
      <c r="L91">
        <f t="shared" si="8"/>
        <v>438.68</v>
      </c>
      <c r="M91" t="str">
        <f t="shared" si="9"/>
        <v>High</v>
      </c>
    </row>
    <row r="92" spans="1:13" x14ac:dyDescent="0.3">
      <c r="A92" t="s">
        <v>109</v>
      </c>
      <c r="B92">
        <v>2</v>
      </c>
      <c r="C92">
        <v>64064</v>
      </c>
      <c r="D92">
        <v>305</v>
      </c>
      <c r="E92">
        <v>200</v>
      </c>
      <c r="F92">
        <v>7</v>
      </c>
      <c r="G92" t="s">
        <v>25</v>
      </c>
      <c r="H92">
        <f>Table1[[#This Row],[Electricity_Usage (kWh)]]+Table1[[#This Row],[Gas_Usage]]</f>
        <v>505</v>
      </c>
      <c r="I92" t="str">
        <f t="shared" si="5"/>
        <v>Small</v>
      </c>
      <c r="J92" t="str">
        <f t="shared" si="6"/>
        <v>High</v>
      </c>
      <c r="K92" t="str">
        <f t="shared" si="7"/>
        <v>Medium</v>
      </c>
      <c r="L92">
        <f t="shared" si="8"/>
        <v>438.68</v>
      </c>
      <c r="M92" t="str">
        <f t="shared" si="9"/>
        <v>High</v>
      </c>
    </row>
    <row r="93" spans="1:13" x14ac:dyDescent="0.3">
      <c r="A93" t="s">
        <v>110</v>
      </c>
      <c r="B93">
        <v>2</v>
      </c>
      <c r="C93">
        <v>90091</v>
      </c>
      <c r="D93">
        <v>322</v>
      </c>
      <c r="E93">
        <v>129</v>
      </c>
      <c r="F93">
        <v>3</v>
      </c>
      <c r="G93" t="s">
        <v>17</v>
      </c>
      <c r="H93">
        <f>Table1[[#This Row],[Electricity_Usage (kWh)]]+Table1[[#This Row],[Gas_Usage]]</f>
        <v>451</v>
      </c>
      <c r="I93" t="str">
        <f t="shared" si="5"/>
        <v>Small</v>
      </c>
      <c r="J93" t="str">
        <f t="shared" si="6"/>
        <v>High</v>
      </c>
      <c r="K93" t="str">
        <f t="shared" si="7"/>
        <v>Low</v>
      </c>
      <c r="L93">
        <f t="shared" si="8"/>
        <v>438.68</v>
      </c>
      <c r="M93" t="str">
        <f t="shared" si="9"/>
        <v>High</v>
      </c>
    </row>
    <row r="94" spans="1:13" x14ac:dyDescent="0.3">
      <c r="A94" t="s">
        <v>111</v>
      </c>
      <c r="B94">
        <v>4</v>
      </c>
      <c r="C94">
        <v>60818</v>
      </c>
      <c r="D94">
        <v>483</v>
      </c>
      <c r="E94">
        <v>144</v>
      </c>
      <c r="F94">
        <v>11</v>
      </c>
      <c r="G94" t="s">
        <v>31</v>
      </c>
      <c r="H94">
        <f>Table1[[#This Row],[Electricity_Usage (kWh)]]+Table1[[#This Row],[Gas_Usage]]</f>
        <v>627</v>
      </c>
      <c r="I94" t="str">
        <f t="shared" si="5"/>
        <v>Medium</v>
      </c>
      <c r="J94" t="str">
        <f t="shared" si="6"/>
        <v>High</v>
      </c>
      <c r="K94" t="str">
        <f t="shared" si="7"/>
        <v>High</v>
      </c>
      <c r="L94">
        <f t="shared" si="8"/>
        <v>438.68</v>
      </c>
      <c r="M94" t="str">
        <f t="shared" si="9"/>
        <v>High</v>
      </c>
    </row>
    <row r="95" spans="1:13" x14ac:dyDescent="0.3">
      <c r="A95" t="s">
        <v>112</v>
      </c>
      <c r="B95">
        <v>2</v>
      </c>
      <c r="C95">
        <v>65525</v>
      </c>
      <c r="D95">
        <v>151</v>
      </c>
      <c r="E95">
        <v>167</v>
      </c>
      <c r="F95">
        <v>6</v>
      </c>
      <c r="G95" t="s">
        <v>25</v>
      </c>
      <c r="H95">
        <f>Table1[[#This Row],[Electricity_Usage (kWh)]]+Table1[[#This Row],[Gas_Usage]]</f>
        <v>318</v>
      </c>
      <c r="I95" t="str">
        <f t="shared" si="5"/>
        <v>Small</v>
      </c>
      <c r="J95" t="str">
        <f t="shared" si="6"/>
        <v>High</v>
      </c>
      <c r="K95" t="str">
        <f t="shared" si="7"/>
        <v>Medium</v>
      </c>
      <c r="L95">
        <f t="shared" si="8"/>
        <v>438.68</v>
      </c>
      <c r="M95" t="str">
        <f t="shared" si="9"/>
        <v>Normal</v>
      </c>
    </row>
    <row r="96" spans="1:13" x14ac:dyDescent="0.3">
      <c r="A96" t="s">
        <v>113</v>
      </c>
      <c r="B96">
        <v>2</v>
      </c>
      <c r="C96">
        <v>39830</v>
      </c>
      <c r="D96">
        <v>438</v>
      </c>
      <c r="E96">
        <v>193</v>
      </c>
      <c r="F96">
        <v>12</v>
      </c>
      <c r="G96" t="s">
        <v>51</v>
      </c>
      <c r="H96">
        <f>Table1[[#This Row],[Electricity_Usage (kWh)]]+Table1[[#This Row],[Gas_Usage]]</f>
        <v>631</v>
      </c>
      <c r="I96" t="str">
        <f t="shared" si="5"/>
        <v>Small</v>
      </c>
      <c r="J96" t="str">
        <f t="shared" si="6"/>
        <v>Middle</v>
      </c>
      <c r="K96" t="str">
        <f t="shared" si="7"/>
        <v>High</v>
      </c>
      <c r="L96">
        <f t="shared" si="8"/>
        <v>438.68</v>
      </c>
      <c r="M96" t="str">
        <f t="shared" si="9"/>
        <v>High</v>
      </c>
    </row>
    <row r="97" spans="1:13" x14ac:dyDescent="0.3">
      <c r="A97" t="s">
        <v>114</v>
      </c>
      <c r="B97">
        <v>6</v>
      </c>
      <c r="C97">
        <v>37429</v>
      </c>
      <c r="D97">
        <v>466</v>
      </c>
      <c r="E97">
        <v>57</v>
      </c>
      <c r="F97">
        <v>11</v>
      </c>
      <c r="G97" t="s">
        <v>27</v>
      </c>
      <c r="H97">
        <f>Table1[[#This Row],[Electricity_Usage (kWh)]]+Table1[[#This Row],[Gas_Usage]]</f>
        <v>523</v>
      </c>
      <c r="I97" t="str">
        <f t="shared" si="5"/>
        <v>Large</v>
      </c>
      <c r="J97" t="str">
        <f t="shared" si="6"/>
        <v>Middle</v>
      </c>
      <c r="K97" t="str">
        <f t="shared" si="7"/>
        <v>High</v>
      </c>
      <c r="L97">
        <f t="shared" si="8"/>
        <v>438.68</v>
      </c>
      <c r="M97" t="str">
        <f t="shared" si="9"/>
        <v>High</v>
      </c>
    </row>
    <row r="98" spans="1:13" x14ac:dyDescent="0.3">
      <c r="A98" t="s">
        <v>115</v>
      </c>
      <c r="B98">
        <v>4</v>
      </c>
      <c r="C98">
        <v>26893</v>
      </c>
      <c r="D98">
        <v>243</v>
      </c>
      <c r="E98">
        <v>181</v>
      </c>
      <c r="F98">
        <v>2</v>
      </c>
      <c r="G98" t="s">
        <v>17</v>
      </c>
      <c r="H98">
        <f>Table1[[#This Row],[Electricity_Usage (kWh)]]+Table1[[#This Row],[Gas_Usage]]</f>
        <v>424</v>
      </c>
      <c r="I98" t="str">
        <f t="shared" si="5"/>
        <v>Medium</v>
      </c>
      <c r="J98" t="str">
        <f t="shared" si="6"/>
        <v>Low</v>
      </c>
      <c r="K98" t="str">
        <f t="shared" si="7"/>
        <v>Low</v>
      </c>
      <c r="L98">
        <f t="shared" si="8"/>
        <v>438.68</v>
      </c>
      <c r="M98" t="str">
        <f t="shared" si="9"/>
        <v>Normal</v>
      </c>
    </row>
    <row r="99" spans="1:13" x14ac:dyDescent="0.3">
      <c r="A99" t="s">
        <v>116</v>
      </c>
      <c r="B99">
        <v>6</v>
      </c>
      <c r="C99">
        <v>99909</v>
      </c>
      <c r="D99">
        <v>472</v>
      </c>
      <c r="E99">
        <v>153</v>
      </c>
      <c r="F99">
        <v>7</v>
      </c>
      <c r="G99" t="s">
        <v>10</v>
      </c>
      <c r="H99">
        <f>Table1[[#This Row],[Electricity_Usage (kWh)]]+Table1[[#This Row],[Gas_Usage]]</f>
        <v>625</v>
      </c>
      <c r="I99" t="str">
        <f t="shared" si="5"/>
        <v>Large</v>
      </c>
      <c r="J99" t="str">
        <f t="shared" si="6"/>
        <v>High</v>
      </c>
      <c r="K99" t="str">
        <f t="shared" si="7"/>
        <v>Medium</v>
      </c>
      <c r="L99">
        <f t="shared" si="8"/>
        <v>438.68</v>
      </c>
      <c r="M99" t="str">
        <f t="shared" si="9"/>
        <v>High</v>
      </c>
    </row>
    <row r="100" spans="1:13" x14ac:dyDescent="0.3">
      <c r="A100" t="s">
        <v>117</v>
      </c>
      <c r="B100">
        <v>7</v>
      </c>
      <c r="C100">
        <v>67333</v>
      </c>
      <c r="D100">
        <v>168</v>
      </c>
      <c r="E100">
        <v>181</v>
      </c>
      <c r="F100">
        <v>7</v>
      </c>
      <c r="G100" t="s">
        <v>8</v>
      </c>
      <c r="H100">
        <f>Table1[[#This Row],[Electricity_Usage (kWh)]]+Table1[[#This Row],[Gas_Usage]]</f>
        <v>349</v>
      </c>
      <c r="I100" t="str">
        <f t="shared" si="5"/>
        <v>Large</v>
      </c>
      <c r="J100" t="str">
        <f t="shared" si="6"/>
        <v>High</v>
      </c>
      <c r="K100" t="str">
        <f t="shared" si="7"/>
        <v>Medium</v>
      </c>
      <c r="L100">
        <f t="shared" si="8"/>
        <v>438.68</v>
      </c>
      <c r="M100" t="str">
        <f t="shared" si="9"/>
        <v>Normal</v>
      </c>
    </row>
    <row r="101" spans="1:13" x14ac:dyDescent="0.3">
      <c r="A101" t="s">
        <v>118</v>
      </c>
      <c r="B101">
        <v>7</v>
      </c>
      <c r="C101">
        <v>23436</v>
      </c>
      <c r="D101">
        <v>198</v>
      </c>
      <c r="E101">
        <v>74</v>
      </c>
      <c r="F101">
        <v>14</v>
      </c>
      <c r="G101" t="s">
        <v>17</v>
      </c>
      <c r="H101">
        <f>Table1[[#This Row],[Electricity_Usage (kWh)]]+Table1[[#This Row],[Gas_Usage]]</f>
        <v>272</v>
      </c>
      <c r="I101" t="str">
        <f t="shared" si="5"/>
        <v>Large</v>
      </c>
      <c r="J101" t="str">
        <f t="shared" si="6"/>
        <v>Low</v>
      </c>
      <c r="K101" t="str">
        <f t="shared" si="7"/>
        <v>High</v>
      </c>
      <c r="L101">
        <f t="shared" si="8"/>
        <v>438.68</v>
      </c>
      <c r="M101" t="str">
        <f t="shared" si="9"/>
        <v>Normal</v>
      </c>
    </row>
    <row r="102" spans="1:13" x14ac:dyDescent="0.3">
      <c r="A102" t="s">
        <v>119</v>
      </c>
      <c r="B102">
        <v>6</v>
      </c>
      <c r="C102">
        <v>94290</v>
      </c>
      <c r="D102">
        <v>495</v>
      </c>
      <c r="E102">
        <v>145</v>
      </c>
      <c r="F102">
        <v>5</v>
      </c>
      <c r="G102" t="s">
        <v>45</v>
      </c>
      <c r="H102">
        <f>Table1[[#This Row],[Electricity_Usage (kWh)]]+Table1[[#This Row],[Gas_Usage]]</f>
        <v>640</v>
      </c>
      <c r="I102" t="str">
        <f t="shared" si="5"/>
        <v>Large</v>
      </c>
      <c r="J102" t="str">
        <f t="shared" si="6"/>
        <v>High</v>
      </c>
      <c r="K102" t="str">
        <f t="shared" si="7"/>
        <v>Low</v>
      </c>
      <c r="L102">
        <f t="shared" si="8"/>
        <v>438.68</v>
      </c>
      <c r="M102" t="str">
        <f t="shared" si="9"/>
        <v>High</v>
      </c>
    </row>
    <row r="103" spans="1:13" x14ac:dyDescent="0.3">
      <c r="A103" t="s">
        <v>120</v>
      </c>
      <c r="B103">
        <v>7</v>
      </c>
      <c r="C103">
        <v>96213</v>
      </c>
      <c r="D103">
        <v>124</v>
      </c>
      <c r="E103">
        <v>142</v>
      </c>
      <c r="F103">
        <v>14</v>
      </c>
      <c r="G103" t="s">
        <v>25</v>
      </c>
      <c r="H103">
        <f>Table1[[#This Row],[Electricity_Usage (kWh)]]+Table1[[#This Row],[Gas_Usage]]</f>
        <v>266</v>
      </c>
      <c r="I103" t="str">
        <f t="shared" si="5"/>
        <v>Large</v>
      </c>
      <c r="J103" t="str">
        <f t="shared" si="6"/>
        <v>High</v>
      </c>
      <c r="K103" t="str">
        <f t="shared" si="7"/>
        <v>High</v>
      </c>
      <c r="L103">
        <f t="shared" si="8"/>
        <v>438.68</v>
      </c>
      <c r="M103" t="str">
        <f t="shared" si="9"/>
        <v>Normal</v>
      </c>
    </row>
    <row r="104" spans="1:13" x14ac:dyDescent="0.3">
      <c r="A104" t="s">
        <v>121</v>
      </c>
      <c r="B104">
        <v>4</v>
      </c>
      <c r="C104">
        <v>25895</v>
      </c>
      <c r="D104">
        <v>478</v>
      </c>
      <c r="E104">
        <v>110</v>
      </c>
      <c r="F104">
        <v>9</v>
      </c>
      <c r="G104" t="s">
        <v>10</v>
      </c>
      <c r="H104">
        <f>Table1[[#This Row],[Electricity_Usage (kWh)]]+Table1[[#This Row],[Gas_Usage]]</f>
        <v>588</v>
      </c>
      <c r="I104" t="str">
        <f t="shared" si="5"/>
        <v>Medium</v>
      </c>
      <c r="J104" t="str">
        <f t="shared" si="6"/>
        <v>Low</v>
      </c>
      <c r="K104" t="str">
        <f t="shared" si="7"/>
        <v>Medium</v>
      </c>
      <c r="L104">
        <f t="shared" si="8"/>
        <v>438.68</v>
      </c>
      <c r="M104" t="str">
        <f t="shared" si="9"/>
        <v>High</v>
      </c>
    </row>
    <row r="105" spans="1:13" x14ac:dyDescent="0.3">
      <c r="A105" t="s">
        <v>122</v>
      </c>
      <c r="B105">
        <v>1</v>
      </c>
      <c r="C105">
        <v>39738</v>
      </c>
      <c r="D105">
        <v>152</v>
      </c>
      <c r="E105">
        <v>171</v>
      </c>
      <c r="F105">
        <v>5</v>
      </c>
      <c r="G105" t="s">
        <v>45</v>
      </c>
      <c r="H105">
        <f>Table1[[#This Row],[Electricity_Usage (kWh)]]+Table1[[#This Row],[Gas_Usage]]</f>
        <v>323</v>
      </c>
      <c r="I105" t="str">
        <f t="shared" si="5"/>
        <v>Small</v>
      </c>
      <c r="J105" t="str">
        <f t="shared" si="6"/>
        <v>Middle</v>
      </c>
      <c r="K105" t="str">
        <f t="shared" si="7"/>
        <v>Low</v>
      </c>
      <c r="L105">
        <f t="shared" si="8"/>
        <v>438.68</v>
      </c>
      <c r="M105" t="str">
        <f t="shared" si="9"/>
        <v>Normal</v>
      </c>
    </row>
    <row r="106" spans="1:13" x14ac:dyDescent="0.3">
      <c r="A106" t="s">
        <v>123</v>
      </c>
      <c r="B106">
        <v>6</v>
      </c>
      <c r="C106">
        <v>50746</v>
      </c>
      <c r="D106">
        <v>250</v>
      </c>
      <c r="E106">
        <v>100</v>
      </c>
      <c r="F106">
        <v>9</v>
      </c>
      <c r="G106" t="s">
        <v>27</v>
      </c>
      <c r="H106">
        <f>Table1[[#This Row],[Electricity_Usage (kWh)]]+Table1[[#This Row],[Gas_Usage]]</f>
        <v>350</v>
      </c>
      <c r="I106" t="str">
        <f t="shared" si="5"/>
        <v>Large</v>
      </c>
      <c r="J106" t="str">
        <f t="shared" si="6"/>
        <v>Middle</v>
      </c>
      <c r="K106" t="str">
        <f t="shared" si="7"/>
        <v>Medium</v>
      </c>
      <c r="L106">
        <f t="shared" si="8"/>
        <v>438.68</v>
      </c>
      <c r="M106" t="str">
        <f t="shared" si="9"/>
        <v>Normal</v>
      </c>
    </row>
    <row r="107" spans="1:13" x14ac:dyDescent="0.3">
      <c r="A107" t="s">
        <v>124</v>
      </c>
      <c r="B107">
        <v>5</v>
      </c>
      <c r="C107">
        <v>69377</v>
      </c>
      <c r="D107">
        <v>243</v>
      </c>
      <c r="E107">
        <v>196</v>
      </c>
      <c r="F107">
        <v>14</v>
      </c>
      <c r="G107" t="s">
        <v>45</v>
      </c>
      <c r="H107">
        <f>Table1[[#This Row],[Electricity_Usage (kWh)]]+Table1[[#This Row],[Gas_Usage]]</f>
        <v>439</v>
      </c>
      <c r="I107" t="str">
        <f t="shared" si="5"/>
        <v>Large</v>
      </c>
      <c r="J107" t="str">
        <f t="shared" si="6"/>
        <v>High</v>
      </c>
      <c r="K107" t="str">
        <f t="shared" si="7"/>
        <v>High</v>
      </c>
      <c r="L107">
        <f t="shared" si="8"/>
        <v>438.68</v>
      </c>
      <c r="M107" t="str">
        <f t="shared" si="9"/>
        <v>High</v>
      </c>
    </row>
    <row r="108" spans="1:13" x14ac:dyDescent="0.3">
      <c r="A108" t="s">
        <v>125</v>
      </c>
      <c r="B108">
        <v>5</v>
      </c>
      <c r="C108">
        <v>68404</v>
      </c>
      <c r="D108">
        <v>156</v>
      </c>
      <c r="E108">
        <v>70</v>
      </c>
      <c r="F108">
        <v>9</v>
      </c>
      <c r="G108" t="s">
        <v>13</v>
      </c>
      <c r="H108">
        <f>Table1[[#This Row],[Electricity_Usage (kWh)]]+Table1[[#This Row],[Gas_Usage]]</f>
        <v>226</v>
      </c>
      <c r="I108" t="str">
        <f t="shared" si="5"/>
        <v>Large</v>
      </c>
      <c r="J108" t="str">
        <f t="shared" si="6"/>
        <v>High</v>
      </c>
      <c r="K108" t="str">
        <f t="shared" si="7"/>
        <v>Medium</v>
      </c>
      <c r="L108">
        <f t="shared" si="8"/>
        <v>438.68</v>
      </c>
      <c r="M108" t="str">
        <f t="shared" si="9"/>
        <v>Normal</v>
      </c>
    </row>
    <row r="109" spans="1:13" x14ac:dyDescent="0.3">
      <c r="A109" t="s">
        <v>126</v>
      </c>
      <c r="B109">
        <v>2</v>
      </c>
      <c r="C109">
        <v>74045</v>
      </c>
      <c r="D109">
        <v>138</v>
      </c>
      <c r="E109">
        <v>54</v>
      </c>
      <c r="F109">
        <v>6</v>
      </c>
      <c r="G109" t="s">
        <v>13</v>
      </c>
      <c r="H109">
        <f>Table1[[#This Row],[Electricity_Usage (kWh)]]+Table1[[#This Row],[Gas_Usage]]</f>
        <v>192</v>
      </c>
      <c r="I109" t="str">
        <f t="shared" si="5"/>
        <v>Small</v>
      </c>
      <c r="J109" t="str">
        <f t="shared" si="6"/>
        <v>High</v>
      </c>
      <c r="K109" t="str">
        <f t="shared" si="7"/>
        <v>Medium</v>
      </c>
      <c r="L109">
        <f t="shared" si="8"/>
        <v>438.68</v>
      </c>
      <c r="M109" t="str">
        <f t="shared" si="9"/>
        <v>Normal</v>
      </c>
    </row>
    <row r="110" spans="1:13" x14ac:dyDescent="0.3">
      <c r="A110" t="s">
        <v>127</v>
      </c>
      <c r="B110">
        <v>7</v>
      </c>
      <c r="C110">
        <v>59790</v>
      </c>
      <c r="D110">
        <v>208</v>
      </c>
      <c r="E110">
        <v>141</v>
      </c>
      <c r="F110">
        <v>14</v>
      </c>
      <c r="G110" t="s">
        <v>51</v>
      </c>
      <c r="H110">
        <f>Table1[[#This Row],[Electricity_Usage (kWh)]]+Table1[[#This Row],[Gas_Usage]]</f>
        <v>349</v>
      </c>
      <c r="I110" t="str">
        <f t="shared" si="5"/>
        <v>Large</v>
      </c>
      <c r="J110" t="str">
        <f t="shared" si="6"/>
        <v>Middle</v>
      </c>
      <c r="K110" t="str">
        <f t="shared" si="7"/>
        <v>High</v>
      </c>
      <c r="L110">
        <f t="shared" si="8"/>
        <v>438.68</v>
      </c>
      <c r="M110" t="str">
        <f t="shared" si="9"/>
        <v>Normal</v>
      </c>
    </row>
    <row r="111" spans="1:13" x14ac:dyDescent="0.3">
      <c r="A111" t="s">
        <v>128</v>
      </c>
      <c r="B111">
        <v>5</v>
      </c>
      <c r="C111">
        <v>25600</v>
      </c>
      <c r="D111">
        <v>280</v>
      </c>
      <c r="E111">
        <v>110</v>
      </c>
      <c r="F111">
        <v>5</v>
      </c>
      <c r="G111" t="s">
        <v>22</v>
      </c>
      <c r="H111">
        <f>Table1[[#This Row],[Electricity_Usage (kWh)]]+Table1[[#This Row],[Gas_Usage]]</f>
        <v>390</v>
      </c>
      <c r="I111" t="str">
        <f t="shared" si="5"/>
        <v>Large</v>
      </c>
      <c r="J111" t="str">
        <f t="shared" si="6"/>
        <v>Low</v>
      </c>
      <c r="K111" t="str">
        <f t="shared" si="7"/>
        <v>Low</v>
      </c>
      <c r="L111">
        <f t="shared" si="8"/>
        <v>438.68</v>
      </c>
      <c r="M111" t="str">
        <f t="shared" si="9"/>
        <v>Normal</v>
      </c>
    </row>
    <row r="112" spans="1:13" x14ac:dyDescent="0.3">
      <c r="A112" t="s">
        <v>129</v>
      </c>
      <c r="B112">
        <v>2</v>
      </c>
      <c r="C112">
        <v>60764</v>
      </c>
      <c r="D112">
        <v>141</v>
      </c>
      <c r="E112">
        <v>71</v>
      </c>
      <c r="F112">
        <v>13</v>
      </c>
      <c r="G112" t="s">
        <v>31</v>
      </c>
      <c r="H112">
        <f>Table1[[#This Row],[Electricity_Usage (kWh)]]+Table1[[#This Row],[Gas_Usage]]</f>
        <v>212</v>
      </c>
      <c r="I112" t="str">
        <f t="shared" si="5"/>
        <v>Small</v>
      </c>
      <c r="J112" t="str">
        <f t="shared" si="6"/>
        <v>High</v>
      </c>
      <c r="K112" t="str">
        <f t="shared" si="7"/>
        <v>High</v>
      </c>
      <c r="L112">
        <f t="shared" si="8"/>
        <v>438.68</v>
      </c>
      <c r="M112" t="str">
        <f t="shared" si="9"/>
        <v>Normal</v>
      </c>
    </row>
    <row r="113" spans="1:13" x14ac:dyDescent="0.3">
      <c r="A113" t="s">
        <v>130</v>
      </c>
      <c r="B113">
        <v>1</v>
      </c>
      <c r="C113">
        <v>94543</v>
      </c>
      <c r="D113">
        <v>285</v>
      </c>
      <c r="E113">
        <v>198</v>
      </c>
      <c r="F113">
        <v>14</v>
      </c>
      <c r="G113" t="s">
        <v>31</v>
      </c>
      <c r="H113">
        <f>Table1[[#This Row],[Electricity_Usage (kWh)]]+Table1[[#This Row],[Gas_Usage]]</f>
        <v>483</v>
      </c>
      <c r="I113" t="str">
        <f t="shared" si="5"/>
        <v>Small</v>
      </c>
      <c r="J113" t="str">
        <f t="shared" si="6"/>
        <v>High</v>
      </c>
      <c r="K113" t="str">
        <f t="shared" si="7"/>
        <v>High</v>
      </c>
      <c r="L113">
        <f t="shared" si="8"/>
        <v>438.68</v>
      </c>
      <c r="M113" t="str">
        <f t="shared" si="9"/>
        <v>High</v>
      </c>
    </row>
    <row r="114" spans="1:13" x14ac:dyDescent="0.3">
      <c r="A114" t="s">
        <v>131</v>
      </c>
      <c r="B114">
        <v>4</v>
      </c>
      <c r="C114">
        <v>65714</v>
      </c>
      <c r="D114">
        <v>497</v>
      </c>
      <c r="E114">
        <v>119</v>
      </c>
      <c r="F114">
        <v>3</v>
      </c>
      <c r="G114" t="s">
        <v>10</v>
      </c>
      <c r="H114">
        <f>Table1[[#This Row],[Electricity_Usage (kWh)]]+Table1[[#This Row],[Gas_Usage]]</f>
        <v>616</v>
      </c>
      <c r="I114" t="str">
        <f t="shared" si="5"/>
        <v>Medium</v>
      </c>
      <c r="J114" t="str">
        <f t="shared" si="6"/>
        <v>High</v>
      </c>
      <c r="K114" t="str">
        <f t="shared" si="7"/>
        <v>Low</v>
      </c>
      <c r="L114">
        <f t="shared" si="8"/>
        <v>438.68</v>
      </c>
      <c r="M114" t="str">
        <f t="shared" si="9"/>
        <v>High</v>
      </c>
    </row>
    <row r="115" spans="1:13" x14ac:dyDescent="0.3">
      <c r="A115" t="s">
        <v>132</v>
      </c>
      <c r="B115">
        <v>4</v>
      </c>
      <c r="C115">
        <v>76835</v>
      </c>
      <c r="D115">
        <v>322</v>
      </c>
      <c r="E115">
        <v>50</v>
      </c>
      <c r="F115">
        <v>12</v>
      </c>
      <c r="G115" t="s">
        <v>27</v>
      </c>
      <c r="H115">
        <f>Table1[[#This Row],[Electricity_Usage (kWh)]]+Table1[[#This Row],[Gas_Usage]]</f>
        <v>372</v>
      </c>
      <c r="I115" t="str">
        <f t="shared" si="5"/>
        <v>Medium</v>
      </c>
      <c r="J115" t="str">
        <f t="shared" si="6"/>
        <v>High</v>
      </c>
      <c r="K115" t="str">
        <f t="shared" si="7"/>
        <v>High</v>
      </c>
      <c r="L115">
        <f t="shared" si="8"/>
        <v>438.68</v>
      </c>
      <c r="M115" t="str">
        <f t="shared" si="9"/>
        <v>Normal</v>
      </c>
    </row>
    <row r="116" spans="1:13" x14ac:dyDescent="0.3">
      <c r="A116" t="s">
        <v>133</v>
      </c>
      <c r="B116">
        <v>4</v>
      </c>
      <c r="C116">
        <v>93744</v>
      </c>
      <c r="D116">
        <v>221</v>
      </c>
      <c r="E116">
        <v>182</v>
      </c>
      <c r="F116">
        <v>4</v>
      </c>
      <c r="G116" t="s">
        <v>56</v>
      </c>
      <c r="H116">
        <f>Table1[[#This Row],[Electricity_Usage (kWh)]]+Table1[[#This Row],[Gas_Usage]]</f>
        <v>403</v>
      </c>
      <c r="I116" t="str">
        <f t="shared" si="5"/>
        <v>Medium</v>
      </c>
      <c r="J116" t="str">
        <f t="shared" si="6"/>
        <v>High</v>
      </c>
      <c r="K116" t="str">
        <f t="shared" si="7"/>
        <v>Low</v>
      </c>
      <c r="L116">
        <f t="shared" si="8"/>
        <v>438.68</v>
      </c>
      <c r="M116" t="str">
        <f t="shared" si="9"/>
        <v>Normal</v>
      </c>
    </row>
    <row r="117" spans="1:13" x14ac:dyDescent="0.3">
      <c r="A117" t="s">
        <v>134</v>
      </c>
      <c r="B117">
        <v>5</v>
      </c>
      <c r="C117">
        <v>76491</v>
      </c>
      <c r="D117">
        <v>232</v>
      </c>
      <c r="E117">
        <v>61</v>
      </c>
      <c r="F117">
        <v>4</v>
      </c>
      <c r="G117" t="s">
        <v>51</v>
      </c>
      <c r="H117">
        <f>Table1[[#This Row],[Electricity_Usage (kWh)]]+Table1[[#This Row],[Gas_Usage]]</f>
        <v>293</v>
      </c>
      <c r="I117" t="str">
        <f t="shared" si="5"/>
        <v>Large</v>
      </c>
      <c r="J117" t="str">
        <f t="shared" si="6"/>
        <v>High</v>
      </c>
      <c r="K117" t="str">
        <f t="shared" si="7"/>
        <v>Low</v>
      </c>
      <c r="L117">
        <f t="shared" si="8"/>
        <v>438.68</v>
      </c>
      <c r="M117" t="str">
        <f t="shared" si="9"/>
        <v>Normal</v>
      </c>
    </row>
    <row r="118" spans="1:13" x14ac:dyDescent="0.3">
      <c r="A118" t="s">
        <v>135</v>
      </c>
      <c r="B118">
        <v>1</v>
      </c>
      <c r="C118">
        <v>38589</v>
      </c>
      <c r="D118">
        <v>262</v>
      </c>
      <c r="E118">
        <v>139</v>
      </c>
      <c r="F118">
        <v>5</v>
      </c>
      <c r="G118" t="s">
        <v>13</v>
      </c>
      <c r="H118">
        <f>Table1[[#This Row],[Electricity_Usage (kWh)]]+Table1[[#This Row],[Gas_Usage]]</f>
        <v>401</v>
      </c>
      <c r="I118" t="str">
        <f t="shared" si="5"/>
        <v>Small</v>
      </c>
      <c r="J118" t="str">
        <f t="shared" si="6"/>
        <v>Middle</v>
      </c>
      <c r="K118" t="str">
        <f t="shared" si="7"/>
        <v>Low</v>
      </c>
      <c r="L118">
        <f t="shared" si="8"/>
        <v>438.68</v>
      </c>
      <c r="M118" t="str">
        <f t="shared" si="9"/>
        <v>Normal</v>
      </c>
    </row>
    <row r="119" spans="1:13" x14ac:dyDescent="0.3">
      <c r="A119" t="s">
        <v>136</v>
      </c>
      <c r="B119">
        <v>5</v>
      </c>
      <c r="C119">
        <v>63484</v>
      </c>
      <c r="D119">
        <v>314</v>
      </c>
      <c r="E119">
        <v>95</v>
      </c>
      <c r="F119">
        <v>5</v>
      </c>
      <c r="G119" t="s">
        <v>10</v>
      </c>
      <c r="H119">
        <f>Table1[[#This Row],[Electricity_Usage (kWh)]]+Table1[[#This Row],[Gas_Usage]]</f>
        <v>409</v>
      </c>
      <c r="I119" t="str">
        <f t="shared" si="5"/>
        <v>Large</v>
      </c>
      <c r="J119" t="str">
        <f t="shared" si="6"/>
        <v>High</v>
      </c>
      <c r="K119" t="str">
        <f t="shared" si="7"/>
        <v>Low</v>
      </c>
      <c r="L119">
        <f t="shared" si="8"/>
        <v>438.68</v>
      </c>
      <c r="M119" t="str">
        <f t="shared" si="9"/>
        <v>Normal</v>
      </c>
    </row>
    <row r="120" spans="1:13" x14ac:dyDescent="0.3">
      <c r="A120" t="s">
        <v>137</v>
      </c>
      <c r="B120">
        <v>7</v>
      </c>
      <c r="C120">
        <v>56212</v>
      </c>
      <c r="D120">
        <v>320</v>
      </c>
      <c r="E120">
        <v>83</v>
      </c>
      <c r="F120">
        <v>11</v>
      </c>
      <c r="G120" t="s">
        <v>56</v>
      </c>
      <c r="H120">
        <f>Table1[[#This Row],[Electricity_Usage (kWh)]]+Table1[[#This Row],[Gas_Usage]]</f>
        <v>403</v>
      </c>
      <c r="I120" t="str">
        <f t="shared" si="5"/>
        <v>Large</v>
      </c>
      <c r="J120" t="str">
        <f t="shared" si="6"/>
        <v>Middle</v>
      </c>
      <c r="K120" t="str">
        <f t="shared" si="7"/>
        <v>High</v>
      </c>
      <c r="L120">
        <f t="shared" si="8"/>
        <v>438.68</v>
      </c>
      <c r="M120" t="str">
        <f t="shared" si="9"/>
        <v>Normal</v>
      </c>
    </row>
    <row r="121" spans="1:13" x14ac:dyDescent="0.3">
      <c r="A121" t="s">
        <v>138</v>
      </c>
      <c r="B121">
        <v>5</v>
      </c>
      <c r="C121">
        <v>63525</v>
      </c>
      <c r="D121">
        <v>334</v>
      </c>
      <c r="E121">
        <v>127</v>
      </c>
      <c r="F121">
        <v>12</v>
      </c>
      <c r="G121" t="s">
        <v>31</v>
      </c>
      <c r="H121">
        <f>Table1[[#This Row],[Electricity_Usage (kWh)]]+Table1[[#This Row],[Gas_Usage]]</f>
        <v>461</v>
      </c>
      <c r="I121" t="str">
        <f t="shared" si="5"/>
        <v>Large</v>
      </c>
      <c r="J121" t="str">
        <f t="shared" si="6"/>
        <v>High</v>
      </c>
      <c r="K121" t="str">
        <f t="shared" si="7"/>
        <v>High</v>
      </c>
      <c r="L121">
        <f t="shared" si="8"/>
        <v>438.68</v>
      </c>
      <c r="M121" t="str">
        <f t="shared" si="9"/>
        <v>High</v>
      </c>
    </row>
    <row r="122" spans="1:13" x14ac:dyDescent="0.3">
      <c r="A122" t="s">
        <v>139</v>
      </c>
      <c r="B122">
        <v>1</v>
      </c>
      <c r="C122">
        <v>67202</v>
      </c>
      <c r="D122">
        <v>430</v>
      </c>
      <c r="E122">
        <v>94</v>
      </c>
      <c r="F122">
        <v>12</v>
      </c>
      <c r="G122" t="s">
        <v>22</v>
      </c>
      <c r="H122">
        <f>Table1[[#This Row],[Electricity_Usage (kWh)]]+Table1[[#This Row],[Gas_Usage]]</f>
        <v>524</v>
      </c>
      <c r="I122" t="str">
        <f t="shared" si="5"/>
        <v>Small</v>
      </c>
      <c r="J122" t="str">
        <f t="shared" si="6"/>
        <v>High</v>
      </c>
      <c r="K122" t="str">
        <f t="shared" si="7"/>
        <v>High</v>
      </c>
      <c r="L122">
        <f t="shared" si="8"/>
        <v>438.68</v>
      </c>
      <c r="M122" t="str">
        <f t="shared" si="9"/>
        <v>High</v>
      </c>
    </row>
    <row r="123" spans="1:13" x14ac:dyDescent="0.3">
      <c r="A123" t="s">
        <v>140</v>
      </c>
      <c r="B123">
        <v>1</v>
      </c>
      <c r="C123">
        <v>52635</v>
      </c>
      <c r="D123">
        <v>245</v>
      </c>
      <c r="E123">
        <v>122</v>
      </c>
      <c r="F123">
        <v>6</v>
      </c>
      <c r="G123" t="s">
        <v>45</v>
      </c>
      <c r="H123">
        <f>Table1[[#This Row],[Electricity_Usage (kWh)]]+Table1[[#This Row],[Gas_Usage]]</f>
        <v>367</v>
      </c>
      <c r="I123" t="str">
        <f t="shared" si="5"/>
        <v>Small</v>
      </c>
      <c r="J123" t="str">
        <f t="shared" si="6"/>
        <v>Middle</v>
      </c>
      <c r="K123" t="str">
        <f t="shared" si="7"/>
        <v>Medium</v>
      </c>
      <c r="L123">
        <f t="shared" si="8"/>
        <v>438.68</v>
      </c>
      <c r="M123" t="str">
        <f t="shared" si="9"/>
        <v>Normal</v>
      </c>
    </row>
    <row r="124" spans="1:13" x14ac:dyDescent="0.3">
      <c r="A124" t="s">
        <v>141</v>
      </c>
      <c r="B124">
        <v>7</v>
      </c>
      <c r="C124">
        <v>83208</v>
      </c>
      <c r="D124">
        <v>338</v>
      </c>
      <c r="E124">
        <v>75</v>
      </c>
      <c r="F124">
        <v>5</v>
      </c>
      <c r="G124" t="s">
        <v>13</v>
      </c>
      <c r="H124">
        <f>Table1[[#This Row],[Electricity_Usage (kWh)]]+Table1[[#This Row],[Gas_Usage]]</f>
        <v>413</v>
      </c>
      <c r="I124" t="str">
        <f t="shared" si="5"/>
        <v>Large</v>
      </c>
      <c r="J124" t="str">
        <f t="shared" si="6"/>
        <v>High</v>
      </c>
      <c r="K124" t="str">
        <f t="shared" si="7"/>
        <v>Low</v>
      </c>
      <c r="L124">
        <f t="shared" si="8"/>
        <v>438.68</v>
      </c>
      <c r="M124" t="str">
        <f t="shared" si="9"/>
        <v>Normal</v>
      </c>
    </row>
    <row r="125" spans="1:13" x14ac:dyDescent="0.3">
      <c r="A125" t="s">
        <v>142</v>
      </c>
      <c r="B125">
        <v>1</v>
      </c>
      <c r="C125">
        <v>53828</v>
      </c>
      <c r="D125">
        <v>175</v>
      </c>
      <c r="E125">
        <v>96</v>
      </c>
      <c r="F125">
        <v>12</v>
      </c>
      <c r="G125" t="s">
        <v>10</v>
      </c>
      <c r="H125">
        <f>Table1[[#This Row],[Electricity_Usage (kWh)]]+Table1[[#This Row],[Gas_Usage]]</f>
        <v>271</v>
      </c>
      <c r="I125" t="str">
        <f t="shared" si="5"/>
        <v>Small</v>
      </c>
      <c r="J125" t="str">
        <f t="shared" si="6"/>
        <v>Middle</v>
      </c>
      <c r="K125" t="str">
        <f t="shared" si="7"/>
        <v>High</v>
      </c>
      <c r="L125">
        <f t="shared" si="8"/>
        <v>438.68</v>
      </c>
      <c r="M125" t="str">
        <f t="shared" si="9"/>
        <v>Normal</v>
      </c>
    </row>
    <row r="126" spans="1:13" x14ac:dyDescent="0.3">
      <c r="A126" t="s">
        <v>143</v>
      </c>
      <c r="B126">
        <v>1</v>
      </c>
      <c r="C126">
        <v>38711</v>
      </c>
      <c r="D126">
        <v>108</v>
      </c>
      <c r="E126">
        <v>170</v>
      </c>
      <c r="F126">
        <v>11</v>
      </c>
      <c r="G126" t="s">
        <v>17</v>
      </c>
      <c r="H126">
        <f>Table1[[#This Row],[Electricity_Usage (kWh)]]+Table1[[#This Row],[Gas_Usage]]</f>
        <v>278</v>
      </c>
      <c r="I126" t="str">
        <f t="shared" si="5"/>
        <v>Small</v>
      </c>
      <c r="J126" t="str">
        <f t="shared" si="6"/>
        <v>Middle</v>
      </c>
      <c r="K126" t="str">
        <f t="shared" si="7"/>
        <v>High</v>
      </c>
      <c r="L126">
        <f t="shared" si="8"/>
        <v>438.68</v>
      </c>
      <c r="M126" t="str">
        <f t="shared" si="9"/>
        <v>Normal</v>
      </c>
    </row>
    <row r="127" spans="1:13" x14ac:dyDescent="0.3">
      <c r="A127" t="s">
        <v>144</v>
      </c>
      <c r="B127">
        <v>4</v>
      </c>
      <c r="C127">
        <v>23420</v>
      </c>
      <c r="D127">
        <v>173</v>
      </c>
      <c r="E127">
        <v>105</v>
      </c>
      <c r="F127">
        <v>9</v>
      </c>
      <c r="G127" t="s">
        <v>56</v>
      </c>
      <c r="H127">
        <f>Table1[[#This Row],[Electricity_Usage (kWh)]]+Table1[[#This Row],[Gas_Usage]]</f>
        <v>278</v>
      </c>
      <c r="I127" t="str">
        <f t="shared" si="5"/>
        <v>Medium</v>
      </c>
      <c r="J127" t="str">
        <f t="shared" si="6"/>
        <v>Low</v>
      </c>
      <c r="K127" t="str">
        <f t="shared" si="7"/>
        <v>Medium</v>
      </c>
      <c r="L127">
        <f t="shared" si="8"/>
        <v>438.68</v>
      </c>
      <c r="M127" t="str">
        <f t="shared" si="9"/>
        <v>Normal</v>
      </c>
    </row>
    <row r="128" spans="1:13" x14ac:dyDescent="0.3">
      <c r="A128" t="s">
        <v>145</v>
      </c>
      <c r="B128">
        <v>7</v>
      </c>
      <c r="C128">
        <v>20301</v>
      </c>
      <c r="D128">
        <v>500</v>
      </c>
      <c r="E128">
        <v>143</v>
      </c>
      <c r="F128">
        <v>7</v>
      </c>
      <c r="G128" t="s">
        <v>45</v>
      </c>
      <c r="H128">
        <f>Table1[[#This Row],[Electricity_Usage (kWh)]]+Table1[[#This Row],[Gas_Usage]]</f>
        <v>643</v>
      </c>
      <c r="I128" t="str">
        <f t="shared" si="5"/>
        <v>Large</v>
      </c>
      <c r="J128" t="str">
        <f t="shared" si="6"/>
        <v>Low</v>
      </c>
      <c r="K128" t="str">
        <f t="shared" si="7"/>
        <v>Medium</v>
      </c>
      <c r="L128">
        <f t="shared" si="8"/>
        <v>438.68</v>
      </c>
      <c r="M128" t="str">
        <f t="shared" si="9"/>
        <v>High</v>
      </c>
    </row>
    <row r="129" spans="1:13" x14ac:dyDescent="0.3">
      <c r="A129" t="s">
        <v>146</v>
      </c>
      <c r="B129">
        <v>3</v>
      </c>
      <c r="C129">
        <v>65236</v>
      </c>
      <c r="D129">
        <v>352</v>
      </c>
      <c r="E129">
        <v>156</v>
      </c>
      <c r="F129">
        <v>7</v>
      </c>
      <c r="G129" t="s">
        <v>13</v>
      </c>
      <c r="H129">
        <f>Table1[[#This Row],[Electricity_Usage (kWh)]]+Table1[[#This Row],[Gas_Usage]]</f>
        <v>508</v>
      </c>
      <c r="I129" t="str">
        <f t="shared" si="5"/>
        <v>Medium</v>
      </c>
      <c r="J129" t="str">
        <f t="shared" si="6"/>
        <v>High</v>
      </c>
      <c r="K129" t="str">
        <f t="shared" si="7"/>
        <v>Medium</v>
      </c>
      <c r="L129">
        <f t="shared" si="8"/>
        <v>438.68</v>
      </c>
      <c r="M129" t="str">
        <f t="shared" si="9"/>
        <v>High</v>
      </c>
    </row>
    <row r="130" spans="1:13" x14ac:dyDescent="0.3">
      <c r="A130" t="s">
        <v>147</v>
      </c>
      <c r="B130">
        <v>3</v>
      </c>
      <c r="C130">
        <v>86235</v>
      </c>
      <c r="D130">
        <v>329</v>
      </c>
      <c r="E130">
        <v>112</v>
      </c>
      <c r="F130">
        <v>9</v>
      </c>
      <c r="G130" t="s">
        <v>31</v>
      </c>
      <c r="H130">
        <f>Table1[[#This Row],[Electricity_Usage (kWh)]]+Table1[[#This Row],[Gas_Usage]]</f>
        <v>441</v>
      </c>
      <c r="I130" t="str">
        <f t="shared" ref="I130:I193" si="10">IF(B130&lt;=2,"Small",IF(B130&lt;=4,"Medium","Large"))</f>
        <v>Medium</v>
      </c>
      <c r="J130" t="str">
        <f t="shared" ref="J130:J193" si="11">IF(C130&lt;30000,"Low",IF(C130&lt;60000,"Middle","High"))</f>
        <v>High</v>
      </c>
      <c r="K130" t="str">
        <f t="shared" ref="K130:K193" si="12">IF(F130&lt;=5,"Low",IF(F130&lt;=10,"Medium","High"))</f>
        <v>Medium</v>
      </c>
      <c r="L130">
        <f t="shared" ref="L130:L193" si="13">AVERAGE($H$2:$H$101)</f>
        <v>438.68</v>
      </c>
      <c r="M130" t="str">
        <f t="shared" ref="M130:M193" si="14">IF(H130&gt;AVERAGE($H$2:$H$101),"High","Normal")</f>
        <v>High</v>
      </c>
    </row>
    <row r="131" spans="1:13" x14ac:dyDescent="0.3">
      <c r="A131" t="s">
        <v>148</v>
      </c>
      <c r="B131">
        <v>1</v>
      </c>
      <c r="C131">
        <v>74240</v>
      </c>
      <c r="D131">
        <v>106</v>
      </c>
      <c r="E131">
        <v>97</v>
      </c>
      <c r="F131">
        <v>8</v>
      </c>
      <c r="G131" t="s">
        <v>15</v>
      </c>
      <c r="H131">
        <f>Table1[[#This Row],[Electricity_Usage (kWh)]]+Table1[[#This Row],[Gas_Usage]]</f>
        <v>203</v>
      </c>
      <c r="I131" t="str">
        <f t="shared" si="10"/>
        <v>Small</v>
      </c>
      <c r="J131" t="str">
        <f t="shared" si="11"/>
        <v>High</v>
      </c>
      <c r="K131" t="str">
        <f t="shared" si="12"/>
        <v>Medium</v>
      </c>
      <c r="L131">
        <f t="shared" si="13"/>
        <v>438.68</v>
      </c>
      <c r="M131" t="str">
        <f t="shared" si="14"/>
        <v>Normal</v>
      </c>
    </row>
    <row r="132" spans="1:13" x14ac:dyDescent="0.3">
      <c r="A132" t="s">
        <v>149</v>
      </c>
      <c r="B132">
        <v>3</v>
      </c>
      <c r="C132">
        <v>85726</v>
      </c>
      <c r="D132">
        <v>273</v>
      </c>
      <c r="E132">
        <v>110</v>
      </c>
      <c r="F132">
        <v>11</v>
      </c>
      <c r="G132" t="s">
        <v>27</v>
      </c>
      <c r="H132">
        <f>Table1[[#This Row],[Electricity_Usage (kWh)]]+Table1[[#This Row],[Gas_Usage]]</f>
        <v>383</v>
      </c>
      <c r="I132" t="str">
        <f t="shared" si="10"/>
        <v>Medium</v>
      </c>
      <c r="J132" t="str">
        <f t="shared" si="11"/>
        <v>High</v>
      </c>
      <c r="K132" t="str">
        <f t="shared" si="12"/>
        <v>High</v>
      </c>
      <c r="L132">
        <f t="shared" si="13"/>
        <v>438.68</v>
      </c>
      <c r="M132" t="str">
        <f t="shared" si="14"/>
        <v>Normal</v>
      </c>
    </row>
    <row r="133" spans="1:13" x14ac:dyDescent="0.3">
      <c r="A133" t="s">
        <v>150</v>
      </c>
      <c r="B133">
        <v>3</v>
      </c>
      <c r="C133">
        <v>30492</v>
      </c>
      <c r="D133">
        <v>240</v>
      </c>
      <c r="E133">
        <v>130</v>
      </c>
      <c r="F133">
        <v>12</v>
      </c>
      <c r="G133" t="s">
        <v>56</v>
      </c>
      <c r="H133">
        <f>Table1[[#This Row],[Electricity_Usage (kWh)]]+Table1[[#This Row],[Gas_Usage]]</f>
        <v>370</v>
      </c>
      <c r="I133" t="str">
        <f t="shared" si="10"/>
        <v>Medium</v>
      </c>
      <c r="J133" t="str">
        <f t="shared" si="11"/>
        <v>Middle</v>
      </c>
      <c r="K133" t="str">
        <f t="shared" si="12"/>
        <v>High</v>
      </c>
      <c r="L133">
        <f t="shared" si="13"/>
        <v>438.68</v>
      </c>
      <c r="M133" t="str">
        <f t="shared" si="14"/>
        <v>Normal</v>
      </c>
    </row>
    <row r="134" spans="1:13" x14ac:dyDescent="0.3">
      <c r="A134" t="s">
        <v>151</v>
      </c>
      <c r="B134">
        <v>1</v>
      </c>
      <c r="C134">
        <v>26102</v>
      </c>
      <c r="D134">
        <v>267</v>
      </c>
      <c r="E134">
        <v>75</v>
      </c>
      <c r="F134">
        <v>13</v>
      </c>
      <c r="G134" t="s">
        <v>31</v>
      </c>
      <c r="H134">
        <f>Table1[[#This Row],[Electricity_Usage (kWh)]]+Table1[[#This Row],[Gas_Usage]]</f>
        <v>342</v>
      </c>
      <c r="I134" t="str">
        <f t="shared" si="10"/>
        <v>Small</v>
      </c>
      <c r="J134" t="str">
        <f t="shared" si="11"/>
        <v>Low</v>
      </c>
      <c r="K134" t="str">
        <f t="shared" si="12"/>
        <v>High</v>
      </c>
      <c r="L134">
        <f t="shared" si="13"/>
        <v>438.68</v>
      </c>
      <c r="M134" t="str">
        <f t="shared" si="14"/>
        <v>Normal</v>
      </c>
    </row>
    <row r="135" spans="1:13" x14ac:dyDescent="0.3">
      <c r="A135" t="s">
        <v>152</v>
      </c>
      <c r="B135">
        <v>3</v>
      </c>
      <c r="C135">
        <v>70336</v>
      </c>
      <c r="D135">
        <v>269</v>
      </c>
      <c r="E135">
        <v>85</v>
      </c>
      <c r="F135">
        <v>11</v>
      </c>
      <c r="G135" t="s">
        <v>13</v>
      </c>
      <c r="H135">
        <f>Table1[[#This Row],[Electricity_Usage (kWh)]]+Table1[[#This Row],[Gas_Usage]]</f>
        <v>354</v>
      </c>
      <c r="I135" t="str">
        <f t="shared" si="10"/>
        <v>Medium</v>
      </c>
      <c r="J135" t="str">
        <f t="shared" si="11"/>
        <v>High</v>
      </c>
      <c r="K135" t="str">
        <f t="shared" si="12"/>
        <v>High</v>
      </c>
      <c r="L135">
        <f t="shared" si="13"/>
        <v>438.68</v>
      </c>
      <c r="M135" t="str">
        <f t="shared" si="14"/>
        <v>Normal</v>
      </c>
    </row>
    <row r="136" spans="1:13" x14ac:dyDescent="0.3">
      <c r="A136" t="s">
        <v>153</v>
      </c>
      <c r="B136">
        <v>5</v>
      </c>
      <c r="C136">
        <v>46641</v>
      </c>
      <c r="D136">
        <v>492</v>
      </c>
      <c r="E136">
        <v>50</v>
      </c>
      <c r="F136">
        <v>14</v>
      </c>
      <c r="G136" t="s">
        <v>56</v>
      </c>
      <c r="H136">
        <f>Table1[[#This Row],[Electricity_Usage (kWh)]]+Table1[[#This Row],[Gas_Usage]]</f>
        <v>542</v>
      </c>
      <c r="I136" t="str">
        <f t="shared" si="10"/>
        <v>Large</v>
      </c>
      <c r="J136" t="str">
        <f t="shared" si="11"/>
        <v>Middle</v>
      </c>
      <c r="K136" t="str">
        <f t="shared" si="12"/>
        <v>High</v>
      </c>
      <c r="L136">
        <f t="shared" si="13"/>
        <v>438.68</v>
      </c>
      <c r="M136" t="str">
        <f t="shared" si="14"/>
        <v>High</v>
      </c>
    </row>
    <row r="137" spans="1:13" x14ac:dyDescent="0.3">
      <c r="A137" t="s">
        <v>154</v>
      </c>
      <c r="B137">
        <v>2</v>
      </c>
      <c r="C137">
        <v>54584</v>
      </c>
      <c r="D137">
        <v>382</v>
      </c>
      <c r="E137">
        <v>57</v>
      </c>
      <c r="F137">
        <v>9</v>
      </c>
      <c r="G137" t="s">
        <v>51</v>
      </c>
      <c r="H137">
        <f>Table1[[#This Row],[Electricity_Usage (kWh)]]+Table1[[#This Row],[Gas_Usage]]</f>
        <v>439</v>
      </c>
      <c r="I137" t="str">
        <f t="shared" si="10"/>
        <v>Small</v>
      </c>
      <c r="J137" t="str">
        <f t="shared" si="11"/>
        <v>Middle</v>
      </c>
      <c r="K137" t="str">
        <f t="shared" si="12"/>
        <v>Medium</v>
      </c>
      <c r="L137">
        <f t="shared" si="13"/>
        <v>438.68</v>
      </c>
      <c r="M137" t="str">
        <f t="shared" si="14"/>
        <v>High</v>
      </c>
    </row>
    <row r="138" spans="1:13" x14ac:dyDescent="0.3">
      <c r="A138" t="s">
        <v>155</v>
      </c>
      <c r="B138">
        <v>7</v>
      </c>
      <c r="C138">
        <v>52745</v>
      </c>
      <c r="D138">
        <v>221</v>
      </c>
      <c r="E138">
        <v>162</v>
      </c>
      <c r="F138">
        <v>3</v>
      </c>
      <c r="G138" t="s">
        <v>45</v>
      </c>
      <c r="H138">
        <f>Table1[[#This Row],[Electricity_Usage (kWh)]]+Table1[[#This Row],[Gas_Usage]]</f>
        <v>383</v>
      </c>
      <c r="I138" t="str">
        <f t="shared" si="10"/>
        <v>Large</v>
      </c>
      <c r="J138" t="str">
        <f t="shared" si="11"/>
        <v>Middle</v>
      </c>
      <c r="K138" t="str">
        <f t="shared" si="12"/>
        <v>Low</v>
      </c>
      <c r="L138">
        <f t="shared" si="13"/>
        <v>438.68</v>
      </c>
      <c r="M138" t="str">
        <f t="shared" si="14"/>
        <v>Normal</v>
      </c>
    </row>
    <row r="139" spans="1:13" x14ac:dyDescent="0.3">
      <c r="A139" t="s">
        <v>156</v>
      </c>
      <c r="B139">
        <v>2</v>
      </c>
      <c r="C139">
        <v>43093</v>
      </c>
      <c r="D139">
        <v>293</v>
      </c>
      <c r="E139">
        <v>148</v>
      </c>
      <c r="F139">
        <v>10</v>
      </c>
      <c r="G139" t="s">
        <v>13</v>
      </c>
      <c r="H139">
        <f>Table1[[#This Row],[Electricity_Usage (kWh)]]+Table1[[#This Row],[Gas_Usage]]</f>
        <v>441</v>
      </c>
      <c r="I139" t="str">
        <f t="shared" si="10"/>
        <v>Small</v>
      </c>
      <c r="J139" t="str">
        <f t="shared" si="11"/>
        <v>Middle</v>
      </c>
      <c r="K139" t="str">
        <f t="shared" si="12"/>
        <v>Medium</v>
      </c>
      <c r="L139">
        <f t="shared" si="13"/>
        <v>438.68</v>
      </c>
      <c r="M139" t="str">
        <f t="shared" si="14"/>
        <v>High</v>
      </c>
    </row>
    <row r="140" spans="1:13" x14ac:dyDescent="0.3">
      <c r="A140" t="s">
        <v>157</v>
      </c>
      <c r="B140">
        <v>1</v>
      </c>
      <c r="C140">
        <v>86105</v>
      </c>
      <c r="D140">
        <v>104</v>
      </c>
      <c r="E140">
        <v>96</v>
      </c>
      <c r="F140">
        <v>2</v>
      </c>
      <c r="G140" t="s">
        <v>51</v>
      </c>
      <c r="H140">
        <f>Table1[[#This Row],[Electricity_Usage (kWh)]]+Table1[[#This Row],[Gas_Usage]]</f>
        <v>200</v>
      </c>
      <c r="I140" t="str">
        <f t="shared" si="10"/>
        <v>Small</v>
      </c>
      <c r="J140" t="str">
        <f t="shared" si="11"/>
        <v>High</v>
      </c>
      <c r="K140" t="str">
        <f t="shared" si="12"/>
        <v>Low</v>
      </c>
      <c r="L140">
        <f t="shared" si="13"/>
        <v>438.68</v>
      </c>
      <c r="M140" t="str">
        <f t="shared" si="14"/>
        <v>Normal</v>
      </c>
    </row>
    <row r="141" spans="1:13" x14ac:dyDescent="0.3">
      <c r="A141" t="s">
        <v>158</v>
      </c>
      <c r="B141">
        <v>4</v>
      </c>
      <c r="C141">
        <v>71885</v>
      </c>
      <c r="D141">
        <v>128</v>
      </c>
      <c r="E141">
        <v>176</v>
      </c>
      <c r="F141">
        <v>9</v>
      </c>
      <c r="G141" t="s">
        <v>25</v>
      </c>
      <c r="H141">
        <f>Table1[[#This Row],[Electricity_Usage (kWh)]]+Table1[[#This Row],[Gas_Usage]]</f>
        <v>304</v>
      </c>
      <c r="I141" t="str">
        <f t="shared" si="10"/>
        <v>Medium</v>
      </c>
      <c r="J141" t="str">
        <f t="shared" si="11"/>
        <v>High</v>
      </c>
      <c r="K141" t="str">
        <f t="shared" si="12"/>
        <v>Medium</v>
      </c>
      <c r="L141">
        <f t="shared" si="13"/>
        <v>438.68</v>
      </c>
      <c r="M141" t="str">
        <f t="shared" si="14"/>
        <v>Normal</v>
      </c>
    </row>
    <row r="142" spans="1:13" x14ac:dyDescent="0.3">
      <c r="A142" t="s">
        <v>159</v>
      </c>
      <c r="B142">
        <v>7</v>
      </c>
      <c r="C142">
        <v>56631</v>
      </c>
      <c r="D142">
        <v>264</v>
      </c>
      <c r="E142">
        <v>105</v>
      </c>
      <c r="F142">
        <v>13</v>
      </c>
      <c r="G142" t="s">
        <v>10</v>
      </c>
      <c r="H142">
        <f>Table1[[#This Row],[Electricity_Usage (kWh)]]+Table1[[#This Row],[Gas_Usage]]</f>
        <v>369</v>
      </c>
      <c r="I142" t="str">
        <f t="shared" si="10"/>
        <v>Large</v>
      </c>
      <c r="J142" t="str">
        <f t="shared" si="11"/>
        <v>Middle</v>
      </c>
      <c r="K142" t="str">
        <f t="shared" si="12"/>
        <v>High</v>
      </c>
      <c r="L142">
        <f t="shared" si="13"/>
        <v>438.68</v>
      </c>
      <c r="M142" t="str">
        <f t="shared" si="14"/>
        <v>Normal</v>
      </c>
    </row>
    <row r="143" spans="1:13" x14ac:dyDescent="0.3">
      <c r="A143" t="s">
        <v>160</v>
      </c>
      <c r="B143">
        <v>1</v>
      </c>
      <c r="C143">
        <v>92991</v>
      </c>
      <c r="D143">
        <v>438</v>
      </c>
      <c r="E143">
        <v>63</v>
      </c>
      <c r="F143">
        <v>12</v>
      </c>
      <c r="G143" t="s">
        <v>15</v>
      </c>
      <c r="H143">
        <f>Table1[[#This Row],[Electricity_Usage (kWh)]]+Table1[[#This Row],[Gas_Usage]]</f>
        <v>501</v>
      </c>
      <c r="I143" t="str">
        <f t="shared" si="10"/>
        <v>Small</v>
      </c>
      <c r="J143" t="str">
        <f t="shared" si="11"/>
        <v>High</v>
      </c>
      <c r="K143" t="str">
        <f t="shared" si="12"/>
        <v>High</v>
      </c>
      <c r="L143">
        <f t="shared" si="13"/>
        <v>438.68</v>
      </c>
      <c r="M143" t="str">
        <f t="shared" si="14"/>
        <v>High</v>
      </c>
    </row>
    <row r="144" spans="1:13" x14ac:dyDescent="0.3">
      <c r="A144" t="s">
        <v>161</v>
      </c>
      <c r="B144">
        <v>4</v>
      </c>
      <c r="C144">
        <v>24014</v>
      </c>
      <c r="D144">
        <v>235</v>
      </c>
      <c r="E144">
        <v>77</v>
      </c>
      <c r="F144">
        <v>13</v>
      </c>
      <c r="G144" t="s">
        <v>45</v>
      </c>
      <c r="H144">
        <f>Table1[[#This Row],[Electricity_Usage (kWh)]]+Table1[[#This Row],[Gas_Usage]]</f>
        <v>312</v>
      </c>
      <c r="I144" t="str">
        <f t="shared" si="10"/>
        <v>Medium</v>
      </c>
      <c r="J144" t="str">
        <f t="shared" si="11"/>
        <v>Low</v>
      </c>
      <c r="K144" t="str">
        <f t="shared" si="12"/>
        <v>High</v>
      </c>
      <c r="L144">
        <f t="shared" si="13"/>
        <v>438.68</v>
      </c>
      <c r="M144" t="str">
        <f t="shared" si="14"/>
        <v>Normal</v>
      </c>
    </row>
    <row r="145" spans="1:13" x14ac:dyDescent="0.3">
      <c r="A145" t="s">
        <v>162</v>
      </c>
      <c r="B145">
        <v>2</v>
      </c>
      <c r="C145">
        <v>31093</v>
      </c>
      <c r="D145">
        <v>464</v>
      </c>
      <c r="E145">
        <v>127</v>
      </c>
      <c r="F145">
        <v>13</v>
      </c>
      <c r="G145" t="s">
        <v>56</v>
      </c>
      <c r="H145">
        <f>Table1[[#This Row],[Electricity_Usage (kWh)]]+Table1[[#This Row],[Gas_Usage]]</f>
        <v>591</v>
      </c>
      <c r="I145" t="str">
        <f t="shared" si="10"/>
        <v>Small</v>
      </c>
      <c r="J145" t="str">
        <f t="shared" si="11"/>
        <v>Middle</v>
      </c>
      <c r="K145" t="str">
        <f t="shared" si="12"/>
        <v>High</v>
      </c>
      <c r="L145">
        <f t="shared" si="13"/>
        <v>438.68</v>
      </c>
      <c r="M145" t="str">
        <f t="shared" si="14"/>
        <v>High</v>
      </c>
    </row>
    <row r="146" spans="1:13" x14ac:dyDescent="0.3">
      <c r="A146" t="s">
        <v>163</v>
      </c>
      <c r="B146">
        <v>1</v>
      </c>
      <c r="C146">
        <v>38070</v>
      </c>
      <c r="D146">
        <v>420</v>
      </c>
      <c r="E146">
        <v>179</v>
      </c>
      <c r="F146">
        <v>5</v>
      </c>
      <c r="G146" t="s">
        <v>27</v>
      </c>
      <c r="H146">
        <f>Table1[[#This Row],[Electricity_Usage (kWh)]]+Table1[[#This Row],[Gas_Usage]]</f>
        <v>599</v>
      </c>
      <c r="I146" t="str">
        <f t="shared" si="10"/>
        <v>Small</v>
      </c>
      <c r="J146" t="str">
        <f t="shared" si="11"/>
        <v>Middle</v>
      </c>
      <c r="K146" t="str">
        <f t="shared" si="12"/>
        <v>Low</v>
      </c>
      <c r="L146">
        <f t="shared" si="13"/>
        <v>438.68</v>
      </c>
      <c r="M146" t="str">
        <f t="shared" si="14"/>
        <v>High</v>
      </c>
    </row>
    <row r="147" spans="1:13" x14ac:dyDescent="0.3">
      <c r="A147" t="s">
        <v>164</v>
      </c>
      <c r="B147">
        <v>7</v>
      </c>
      <c r="C147">
        <v>55777</v>
      </c>
      <c r="D147">
        <v>441</v>
      </c>
      <c r="E147">
        <v>158</v>
      </c>
      <c r="F147">
        <v>5</v>
      </c>
      <c r="G147" t="s">
        <v>31</v>
      </c>
      <c r="H147">
        <f>Table1[[#This Row],[Electricity_Usage (kWh)]]+Table1[[#This Row],[Gas_Usage]]</f>
        <v>599</v>
      </c>
      <c r="I147" t="str">
        <f t="shared" si="10"/>
        <v>Large</v>
      </c>
      <c r="J147" t="str">
        <f t="shared" si="11"/>
        <v>Middle</v>
      </c>
      <c r="K147" t="str">
        <f t="shared" si="12"/>
        <v>Low</v>
      </c>
      <c r="L147">
        <f t="shared" si="13"/>
        <v>438.68</v>
      </c>
      <c r="M147" t="str">
        <f t="shared" si="14"/>
        <v>High</v>
      </c>
    </row>
    <row r="148" spans="1:13" x14ac:dyDescent="0.3">
      <c r="A148" t="s">
        <v>165</v>
      </c>
      <c r="B148">
        <v>7</v>
      </c>
      <c r="C148">
        <v>76958</v>
      </c>
      <c r="D148">
        <v>244</v>
      </c>
      <c r="E148">
        <v>63</v>
      </c>
      <c r="F148">
        <v>6</v>
      </c>
      <c r="G148" t="s">
        <v>17</v>
      </c>
      <c r="H148">
        <f>Table1[[#This Row],[Electricity_Usage (kWh)]]+Table1[[#This Row],[Gas_Usage]]</f>
        <v>307</v>
      </c>
      <c r="I148" t="str">
        <f t="shared" si="10"/>
        <v>Large</v>
      </c>
      <c r="J148" t="str">
        <f t="shared" si="11"/>
        <v>High</v>
      </c>
      <c r="K148" t="str">
        <f t="shared" si="12"/>
        <v>Medium</v>
      </c>
      <c r="L148">
        <f t="shared" si="13"/>
        <v>438.68</v>
      </c>
      <c r="M148" t="str">
        <f t="shared" si="14"/>
        <v>Normal</v>
      </c>
    </row>
    <row r="149" spans="1:13" x14ac:dyDescent="0.3">
      <c r="A149" t="s">
        <v>166</v>
      </c>
      <c r="B149">
        <v>6</v>
      </c>
      <c r="C149">
        <v>30729</v>
      </c>
      <c r="D149">
        <v>426</v>
      </c>
      <c r="E149">
        <v>105</v>
      </c>
      <c r="F149">
        <v>9</v>
      </c>
      <c r="G149" t="s">
        <v>31</v>
      </c>
      <c r="H149">
        <f>Table1[[#This Row],[Electricity_Usage (kWh)]]+Table1[[#This Row],[Gas_Usage]]</f>
        <v>531</v>
      </c>
      <c r="I149" t="str">
        <f t="shared" si="10"/>
        <v>Large</v>
      </c>
      <c r="J149" t="str">
        <f t="shared" si="11"/>
        <v>Middle</v>
      </c>
      <c r="K149" t="str">
        <f t="shared" si="12"/>
        <v>Medium</v>
      </c>
      <c r="L149">
        <f t="shared" si="13"/>
        <v>438.68</v>
      </c>
      <c r="M149" t="str">
        <f t="shared" si="14"/>
        <v>High</v>
      </c>
    </row>
    <row r="150" spans="1:13" x14ac:dyDescent="0.3">
      <c r="A150" t="s">
        <v>167</v>
      </c>
      <c r="B150">
        <v>5</v>
      </c>
      <c r="C150">
        <v>65017</v>
      </c>
      <c r="D150">
        <v>316</v>
      </c>
      <c r="E150">
        <v>164</v>
      </c>
      <c r="F150">
        <v>6</v>
      </c>
      <c r="G150" t="s">
        <v>56</v>
      </c>
      <c r="H150">
        <f>Table1[[#This Row],[Electricity_Usage (kWh)]]+Table1[[#This Row],[Gas_Usage]]</f>
        <v>480</v>
      </c>
      <c r="I150" t="str">
        <f t="shared" si="10"/>
        <v>Large</v>
      </c>
      <c r="J150" t="str">
        <f t="shared" si="11"/>
        <v>High</v>
      </c>
      <c r="K150" t="str">
        <f t="shared" si="12"/>
        <v>Medium</v>
      </c>
      <c r="L150">
        <f t="shared" si="13"/>
        <v>438.68</v>
      </c>
      <c r="M150" t="str">
        <f t="shared" si="14"/>
        <v>High</v>
      </c>
    </row>
    <row r="151" spans="1:13" x14ac:dyDescent="0.3">
      <c r="A151" t="s">
        <v>168</v>
      </c>
      <c r="B151">
        <v>3</v>
      </c>
      <c r="C151">
        <v>86320</v>
      </c>
      <c r="D151">
        <v>400</v>
      </c>
      <c r="E151">
        <v>56</v>
      </c>
      <c r="F151">
        <v>9</v>
      </c>
      <c r="G151" t="s">
        <v>15</v>
      </c>
      <c r="H151">
        <f>Table1[[#This Row],[Electricity_Usage (kWh)]]+Table1[[#This Row],[Gas_Usage]]</f>
        <v>456</v>
      </c>
      <c r="I151" t="str">
        <f t="shared" si="10"/>
        <v>Medium</v>
      </c>
      <c r="J151" t="str">
        <f t="shared" si="11"/>
        <v>High</v>
      </c>
      <c r="K151" t="str">
        <f t="shared" si="12"/>
        <v>Medium</v>
      </c>
      <c r="L151">
        <f t="shared" si="13"/>
        <v>438.68</v>
      </c>
      <c r="M151" t="str">
        <f t="shared" si="14"/>
        <v>High</v>
      </c>
    </row>
    <row r="152" spans="1:13" x14ac:dyDescent="0.3">
      <c r="A152" t="s">
        <v>169</v>
      </c>
      <c r="B152">
        <v>4</v>
      </c>
      <c r="C152">
        <v>47751</v>
      </c>
      <c r="D152">
        <v>231</v>
      </c>
      <c r="E152">
        <v>52</v>
      </c>
      <c r="F152">
        <v>11</v>
      </c>
      <c r="G152" t="s">
        <v>31</v>
      </c>
      <c r="H152">
        <f>Table1[[#This Row],[Electricity_Usage (kWh)]]+Table1[[#This Row],[Gas_Usage]]</f>
        <v>283</v>
      </c>
      <c r="I152" t="str">
        <f t="shared" si="10"/>
        <v>Medium</v>
      </c>
      <c r="J152" t="str">
        <f t="shared" si="11"/>
        <v>Middle</v>
      </c>
      <c r="K152" t="str">
        <f t="shared" si="12"/>
        <v>High</v>
      </c>
      <c r="L152">
        <f t="shared" si="13"/>
        <v>438.68</v>
      </c>
      <c r="M152" t="str">
        <f t="shared" si="14"/>
        <v>Normal</v>
      </c>
    </row>
    <row r="153" spans="1:13" x14ac:dyDescent="0.3">
      <c r="A153" t="s">
        <v>170</v>
      </c>
      <c r="B153">
        <v>6</v>
      </c>
      <c r="C153">
        <v>98069</v>
      </c>
      <c r="D153">
        <v>391</v>
      </c>
      <c r="E153">
        <v>160</v>
      </c>
      <c r="F153">
        <v>2</v>
      </c>
      <c r="G153" t="s">
        <v>10</v>
      </c>
      <c r="H153">
        <f>Table1[[#This Row],[Electricity_Usage (kWh)]]+Table1[[#This Row],[Gas_Usage]]</f>
        <v>551</v>
      </c>
      <c r="I153" t="str">
        <f t="shared" si="10"/>
        <v>Large</v>
      </c>
      <c r="J153" t="str">
        <f t="shared" si="11"/>
        <v>High</v>
      </c>
      <c r="K153" t="str">
        <f t="shared" si="12"/>
        <v>Low</v>
      </c>
      <c r="L153">
        <f t="shared" si="13"/>
        <v>438.68</v>
      </c>
      <c r="M153" t="str">
        <f t="shared" si="14"/>
        <v>High</v>
      </c>
    </row>
    <row r="154" spans="1:13" x14ac:dyDescent="0.3">
      <c r="A154" t="s">
        <v>171</v>
      </c>
      <c r="B154">
        <v>3</v>
      </c>
      <c r="C154">
        <v>74748</v>
      </c>
      <c r="D154">
        <v>169</v>
      </c>
      <c r="E154">
        <v>200</v>
      </c>
      <c r="F154">
        <v>13</v>
      </c>
      <c r="G154" t="s">
        <v>15</v>
      </c>
      <c r="H154">
        <f>Table1[[#This Row],[Electricity_Usage (kWh)]]+Table1[[#This Row],[Gas_Usage]]</f>
        <v>369</v>
      </c>
      <c r="I154" t="str">
        <f t="shared" si="10"/>
        <v>Medium</v>
      </c>
      <c r="J154" t="str">
        <f t="shared" si="11"/>
        <v>High</v>
      </c>
      <c r="K154" t="str">
        <f t="shared" si="12"/>
        <v>High</v>
      </c>
      <c r="L154">
        <f t="shared" si="13"/>
        <v>438.68</v>
      </c>
      <c r="M154" t="str">
        <f t="shared" si="14"/>
        <v>Normal</v>
      </c>
    </row>
    <row r="155" spans="1:13" x14ac:dyDescent="0.3">
      <c r="A155" t="s">
        <v>172</v>
      </c>
      <c r="B155">
        <v>3</v>
      </c>
      <c r="C155">
        <v>25801</v>
      </c>
      <c r="D155">
        <v>351</v>
      </c>
      <c r="E155">
        <v>156</v>
      </c>
      <c r="F155">
        <v>11</v>
      </c>
      <c r="G155" t="s">
        <v>13</v>
      </c>
      <c r="H155">
        <f>Table1[[#This Row],[Electricity_Usage (kWh)]]+Table1[[#This Row],[Gas_Usage]]</f>
        <v>507</v>
      </c>
      <c r="I155" t="str">
        <f t="shared" si="10"/>
        <v>Medium</v>
      </c>
      <c r="J155" t="str">
        <f t="shared" si="11"/>
        <v>Low</v>
      </c>
      <c r="K155" t="str">
        <f t="shared" si="12"/>
        <v>High</v>
      </c>
      <c r="L155">
        <f t="shared" si="13"/>
        <v>438.68</v>
      </c>
      <c r="M155" t="str">
        <f t="shared" si="14"/>
        <v>High</v>
      </c>
    </row>
    <row r="156" spans="1:13" x14ac:dyDescent="0.3">
      <c r="A156" t="s">
        <v>173</v>
      </c>
      <c r="B156">
        <v>1</v>
      </c>
      <c r="C156">
        <v>39190</v>
      </c>
      <c r="D156">
        <v>374</v>
      </c>
      <c r="E156">
        <v>67</v>
      </c>
      <c r="F156">
        <v>10</v>
      </c>
      <c r="G156" t="s">
        <v>51</v>
      </c>
      <c r="H156">
        <f>Table1[[#This Row],[Electricity_Usage (kWh)]]+Table1[[#This Row],[Gas_Usage]]</f>
        <v>441</v>
      </c>
      <c r="I156" t="str">
        <f t="shared" si="10"/>
        <v>Small</v>
      </c>
      <c r="J156" t="str">
        <f t="shared" si="11"/>
        <v>Middle</v>
      </c>
      <c r="K156" t="str">
        <f t="shared" si="12"/>
        <v>Medium</v>
      </c>
      <c r="L156">
        <f t="shared" si="13"/>
        <v>438.68</v>
      </c>
      <c r="M156" t="str">
        <f t="shared" si="14"/>
        <v>High</v>
      </c>
    </row>
    <row r="157" spans="1:13" x14ac:dyDescent="0.3">
      <c r="A157" t="s">
        <v>174</v>
      </c>
      <c r="B157">
        <v>3</v>
      </c>
      <c r="C157">
        <v>69689</v>
      </c>
      <c r="D157">
        <v>463</v>
      </c>
      <c r="E157">
        <v>87</v>
      </c>
      <c r="F157">
        <v>7</v>
      </c>
      <c r="G157" t="s">
        <v>17</v>
      </c>
      <c r="H157">
        <f>Table1[[#This Row],[Electricity_Usage (kWh)]]+Table1[[#This Row],[Gas_Usage]]</f>
        <v>550</v>
      </c>
      <c r="I157" t="str">
        <f t="shared" si="10"/>
        <v>Medium</v>
      </c>
      <c r="J157" t="str">
        <f t="shared" si="11"/>
        <v>High</v>
      </c>
      <c r="K157" t="str">
        <f t="shared" si="12"/>
        <v>Medium</v>
      </c>
      <c r="L157">
        <f t="shared" si="13"/>
        <v>438.68</v>
      </c>
      <c r="M157" t="str">
        <f t="shared" si="14"/>
        <v>High</v>
      </c>
    </row>
    <row r="158" spans="1:13" x14ac:dyDescent="0.3">
      <c r="A158" t="s">
        <v>175</v>
      </c>
      <c r="B158">
        <v>5</v>
      </c>
      <c r="C158">
        <v>70993</v>
      </c>
      <c r="D158">
        <v>281</v>
      </c>
      <c r="E158">
        <v>164</v>
      </c>
      <c r="F158">
        <v>4</v>
      </c>
      <c r="G158" t="s">
        <v>8</v>
      </c>
      <c r="H158">
        <f>Table1[[#This Row],[Electricity_Usage (kWh)]]+Table1[[#This Row],[Gas_Usage]]</f>
        <v>445</v>
      </c>
      <c r="I158" t="str">
        <f t="shared" si="10"/>
        <v>Large</v>
      </c>
      <c r="J158" t="str">
        <f t="shared" si="11"/>
        <v>High</v>
      </c>
      <c r="K158" t="str">
        <f t="shared" si="12"/>
        <v>Low</v>
      </c>
      <c r="L158">
        <f t="shared" si="13"/>
        <v>438.68</v>
      </c>
      <c r="M158" t="str">
        <f t="shared" si="14"/>
        <v>High</v>
      </c>
    </row>
    <row r="159" spans="1:13" x14ac:dyDescent="0.3">
      <c r="A159" t="s">
        <v>176</v>
      </c>
      <c r="B159">
        <v>7</v>
      </c>
      <c r="C159">
        <v>49592</v>
      </c>
      <c r="D159">
        <v>266</v>
      </c>
      <c r="E159">
        <v>64</v>
      </c>
      <c r="F159">
        <v>14</v>
      </c>
      <c r="G159" t="s">
        <v>56</v>
      </c>
      <c r="H159">
        <f>Table1[[#This Row],[Electricity_Usage (kWh)]]+Table1[[#This Row],[Gas_Usage]]</f>
        <v>330</v>
      </c>
      <c r="I159" t="str">
        <f t="shared" si="10"/>
        <v>Large</v>
      </c>
      <c r="J159" t="str">
        <f t="shared" si="11"/>
        <v>Middle</v>
      </c>
      <c r="K159" t="str">
        <f t="shared" si="12"/>
        <v>High</v>
      </c>
      <c r="L159">
        <f t="shared" si="13"/>
        <v>438.68</v>
      </c>
      <c r="M159" t="str">
        <f t="shared" si="14"/>
        <v>Normal</v>
      </c>
    </row>
    <row r="160" spans="1:13" x14ac:dyDescent="0.3">
      <c r="A160" t="s">
        <v>177</v>
      </c>
      <c r="B160">
        <v>6</v>
      </c>
      <c r="C160">
        <v>30647</v>
      </c>
      <c r="D160">
        <v>190</v>
      </c>
      <c r="E160">
        <v>168</v>
      </c>
      <c r="F160">
        <v>9</v>
      </c>
      <c r="G160" t="s">
        <v>22</v>
      </c>
      <c r="H160">
        <f>Table1[[#This Row],[Electricity_Usage (kWh)]]+Table1[[#This Row],[Gas_Usage]]</f>
        <v>358</v>
      </c>
      <c r="I160" t="str">
        <f t="shared" si="10"/>
        <v>Large</v>
      </c>
      <c r="J160" t="str">
        <f t="shared" si="11"/>
        <v>Middle</v>
      </c>
      <c r="K160" t="str">
        <f t="shared" si="12"/>
        <v>Medium</v>
      </c>
      <c r="L160">
        <f t="shared" si="13"/>
        <v>438.68</v>
      </c>
      <c r="M160" t="str">
        <f t="shared" si="14"/>
        <v>Normal</v>
      </c>
    </row>
    <row r="161" spans="1:13" x14ac:dyDescent="0.3">
      <c r="A161" t="s">
        <v>178</v>
      </c>
      <c r="B161">
        <v>3</v>
      </c>
      <c r="C161">
        <v>28716</v>
      </c>
      <c r="D161">
        <v>301</v>
      </c>
      <c r="E161">
        <v>77</v>
      </c>
      <c r="F161">
        <v>10</v>
      </c>
      <c r="G161" t="s">
        <v>8</v>
      </c>
      <c r="H161">
        <f>Table1[[#This Row],[Electricity_Usage (kWh)]]+Table1[[#This Row],[Gas_Usage]]</f>
        <v>378</v>
      </c>
      <c r="I161" t="str">
        <f t="shared" si="10"/>
        <v>Medium</v>
      </c>
      <c r="J161" t="str">
        <f t="shared" si="11"/>
        <v>Low</v>
      </c>
      <c r="K161" t="str">
        <f t="shared" si="12"/>
        <v>Medium</v>
      </c>
      <c r="L161">
        <f t="shared" si="13"/>
        <v>438.68</v>
      </c>
      <c r="M161" t="str">
        <f t="shared" si="14"/>
        <v>Normal</v>
      </c>
    </row>
    <row r="162" spans="1:13" x14ac:dyDescent="0.3">
      <c r="A162" t="s">
        <v>179</v>
      </c>
      <c r="B162">
        <v>1</v>
      </c>
      <c r="C162">
        <v>90316</v>
      </c>
      <c r="D162">
        <v>445</v>
      </c>
      <c r="E162">
        <v>88</v>
      </c>
      <c r="F162">
        <v>7</v>
      </c>
      <c r="G162" t="s">
        <v>31</v>
      </c>
      <c r="H162">
        <f>Table1[[#This Row],[Electricity_Usage (kWh)]]+Table1[[#This Row],[Gas_Usage]]</f>
        <v>533</v>
      </c>
      <c r="I162" t="str">
        <f t="shared" si="10"/>
        <v>Small</v>
      </c>
      <c r="J162" t="str">
        <f t="shared" si="11"/>
        <v>High</v>
      </c>
      <c r="K162" t="str">
        <f t="shared" si="12"/>
        <v>Medium</v>
      </c>
      <c r="L162">
        <f t="shared" si="13"/>
        <v>438.68</v>
      </c>
      <c r="M162" t="str">
        <f t="shared" si="14"/>
        <v>High</v>
      </c>
    </row>
    <row r="163" spans="1:13" x14ac:dyDescent="0.3">
      <c r="A163" t="s">
        <v>180</v>
      </c>
      <c r="B163">
        <v>5</v>
      </c>
      <c r="C163">
        <v>22368</v>
      </c>
      <c r="D163">
        <v>118</v>
      </c>
      <c r="E163">
        <v>66</v>
      </c>
      <c r="F163">
        <v>12</v>
      </c>
      <c r="G163" t="s">
        <v>56</v>
      </c>
      <c r="H163">
        <f>Table1[[#This Row],[Electricity_Usage (kWh)]]+Table1[[#This Row],[Gas_Usage]]</f>
        <v>184</v>
      </c>
      <c r="I163" t="str">
        <f t="shared" si="10"/>
        <v>Large</v>
      </c>
      <c r="J163" t="str">
        <f t="shared" si="11"/>
        <v>Low</v>
      </c>
      <c r="K163" t="str">
        <f t="shared" si="12"/>
        <v>High</v>
      </c>
      <c r="L163">
        <f t="shared" si="13"/>
        <v>438.68</v>
      </c>
      <c r="M163" t="str">
        <f t="shared" si="14"/>
        <v>Normal</v>
      </c>
    </row>
    <row r="164" spans="1:13" x14ac:dyDescent="0.3">
      <c r="A164" t="s">
        <v>181</v>
      </c>
      <c r="B164">
        <v>2</v>
      </c>
      <c r="C164">
        <v>97575</v>
      </c>
      <c r="D164">
        <v>138</v>
      </c>
      <c r="E164">
        <v>135</v>
      </c>
      <c r="F164">
        <v>8</v>
      </c>
      <c r="G164" t="s">
        <v>51</v>
      </c>
      <c r="H164">
        <f>Table1[[#This Row],[Electricity_Usage (kWh)]]+Table1[[#This Row],[Gas_Usage]]</f>
        <v>273</v>
      </c>
      <c r="I164" t="str">
        <f t="shared" si="10"/>
        <v>Small</v>
      </c>
      <c r="J164" t="str">
        <f t="shared" si="11"/>
        <v>High</v>
      </c>
      <c r="K164" t="str">
        <f t="shared" si="12"/>
        <v>Medium</v>
      </c>
      <c r="L164">
        <f t="shared" si="13"/>
        <v>438.68</v>
      </c>
      <c r="M164" t="str">
        <f t="shared" si="14"/>
        <v>Normal</v>
      </c>
    </row>
    <row r="165" spans="1:13" x14ac:dyDescent="0.3">
      <c r="A165" t="s">
        <v>182</v>
      </c>
      <c r="B165">
        <v>7</v>
      </c>
      <c r="C165">
        <v>26655</v>
      </c>
      <c r="D165">
        <v>225</v>
      </c>
      <c r="E165">
        <v>175</v>
      </c>
      <c r="F165">
        <v>2</v>
      </c>
      <c r="G165" t="s">
        <v>25</v>
      </c>
      <c r="H165">
        <f>Table1[[#This Row],[Electricity_Usage (kWh)]]+Table1[[#This Row],[Gas_Usage]]</f>
        <v>400</v>
      </c>
      <c r="I165" t="str">
        <f t="shared" si="10"/>
        <v>Large</v>
      </c>
      <c r="J165" t="str">
        <f t="shared" si="11"/>
        <v>Low</v>
      </c>
      <c r="K165" t="str">
        <f t="shared" si="12"/>
        <v>Low</v>
      </c>
      <c r="L165">
        <f t="shared" si="13"/>
        <v>438.68</v>
      </c>
      <c r="M165" t="str">
        <f t="shared" si="14"/>
        <v>Normal</v>
      </c>
    </row>
    <row r="166" spans="1:13" x14ac:dyDescent="0.3">
      <c r="A166" t="s">
        <v>183</v>
      </c>
      <c r="B166">
        <v>7</v>
      </c>
      <c r="C166">
        <v>90031</v>
      </c>
      <c r="D166">
        <v>272</v>
      </c>
      <c r="E166">
        <v>93</v>
      </c>
      <c r="F166">
        <v>6</v>
      </c>
      <c r="G166" t="s">
        <v>51</v>
      </c>
      <c r="H166">
        <f>Table1[[#This Row],[Electricity_Usage (kWh)]]+Table1[[#This Row],[Gas_Usage]]</f>
        <v>365</v>
      </c>
      <c r="I166" t="str">
        <f t="shared" si="10"/>
        <v>Large</v>
      </c>
      <c r="J166" t="str">
        <f t="shared" si="11"/>
        <v>High</v>
      </c>
      <c r="K166" t="str">
        <f t="shared" si="12"/>
        <v>Medium</v>
      </c>
      <c r="L166">
        <f t="shared" si="13"/>
        <v>438.68</v>
      </c>
      <c r="M166" t="str">
        <f t="shared" si="14"/>
        <v>Normal</v>
      </c>
    </row>
    <row r="167" spans="1:13" x14ac:dyDescent="0.3">
      <c r="A167" t="s">
        <v>184</v>
      </c>
      <c r="B167">
        <v>6</v>
      </c>
      <c r="C167">
        <v>96429</v>
      </c>
      <c r="D167">
        <v>240</v>
      </c>
      <c r="E167">
        <v>74</v>
      </c>
      <c r="F167">
        <v>6</v>
      </c>
      <c r="G167" t="s">
        <v>22</v>
      </c>
      <c r="H167">
        <f>Table1[[#This Row],[Electricity_Usage (kWh)]]+Table1[[#This Row],[Gas_Usage]]</f>
        <v>314</v>
      </c>
      <c r="I167" t="str">
        <f t="shared" si="10"/>
        <v>Large</v>
      </c>
      <c r="J167" t="str">
        <f t="shared" si="11"/>
        <v>High</v>
      </c>
      <c r="K167" t="str">
        <f t="shared" si="12"/>
        <v>Medium</v>
      </c>
      <c r="L167">
        <f t="shared" si="13"/>
        <v>438.68</v>
      </c>
      <c r="M167" t="str">
        <f t="shared" si="14"/>
        <v>Normal</v>
      </c>
    </row>
    <row r="168" spans="1:13" x14ac:dyDescent="0.3">
      <c r="A168" t="s">
        <v>185</v>
      </c>
      <c r="B168">
        <v>7</v>
      </c>
      <c r="C168">
        <v>75766</v>
      </c>
      <c r="D168">
        <v>341</v>
      </c>
      <c r="E168">
        <v>194</v>
      </c>
      <c r="F168">
        <v>11</v>
      </c>
      <c r="G168" t="s">
        <v>17</v>
      </c>
      <c r="H168">
        <f>Table1[[#This Row],[Electricity_Usage (kWh)]]+Table1[[#This Row],[Gas_Usage]]</f>
        <v>535</v>
      </c>
      <c r="I168" t="str">
        <f t="shared" si="10"/>
        <v>Large</v>
      </c>
      <c r="J168" t="str">
        <f t="shared" si="11"/>
        <v>High</v>
      </c>
      <c r="K168" t="str">
        <f t="shared" si="12"/>
        <v>High</v>
      </c>
      <c r="L168">
        <f t="shared" si="13"/>
        <v>438.68</v>
      </c>
      <c r="M168" t="str">
        <f t="shared" si="14"/>
        <v>High</v>
      </c>
    </row>
    <row r="169" spans="1:13" x14ac:dyDescent="0.3">
      <c r="A169" t="s">
        <v>186</v>
      </c>
      <c r="B169">
        <v>3</v>
      </c>
      <c r="C169">
        <v>33403</v>
      </c>
      <c r="D169">
        <v>319</v>
      </c>
      <c r="E169">
        <v>62</v>
      </c>
      <c r="F169">
        <v>5</v>
      </c>
      <c r="G169" t="s">
        <v>51</v>
      </c>
      <c r="H169">
        <f>Table1[[#This Row],[Electricity_Usage (kWh)]]+Table1[[#This Row],[Gas_Usage]]</f>
        <v>381</v>
      </c>
      <c r="I169" t="str">
        <f t="shared" si="10"/>
        <v>Medium</v>
      </c>
      <c r="J169" t="str">
        <f t="shared" si="11"/>
        <v>Middle</v>
      </c>
      <c r="K169" t="str">
        <f t="shared" si="12"/>
        <v>Low</v>
      </c>
      <c r="L169">
        <f t="shared" si="13"/>
        <v>438.68</v>
      </c>
      <c r="M169" t="str">
        <f t="shared" si="14"/>
        <v>Normal</v>
      </c>
    </row>
    <row r="170" spans="1:13" x14ac:dyDescent="0.3">
      <c r="A170" t="s">
        <v>187</v>
      </c>
      <c r="B170">
        <v>1</v>
      </c>
      <c r="C170">
        <v>52097</v>
      </c>
      <c r="D170">
        <v>225</v>
      </c>
      <c r="E170">
        <v>74</v>
      </c>
      <c r="F170">
        <v>7</v>
      </c>
      <c r="G170" t="s">
        <v>27</v>
      </c>
      <c r="H170">
        <f>Table1[[#This Row],[Electricity_Usage (kWh)]]+Table1[[#This Row],[Gas_Usage]]</f>
        <v>299</v>
      </c>
      <c r="I170" t="str">
        <f t="shared" si="10"/>
        <v>Small</v>
      </c>
      <c r="J170" t="str">
        <f t="shared" si="11"/>
        <v>Middle</v>
      </c>
      <c r="K170" t="str">
        <f t="shared" si="12"/>
        <v>Medium</v>
      </c>
      <c r="L170">
        <f t="shared" si="13"/>
        <v>438.68</v>
      </c>
      <c r="M170" t="str">
        <f t="shared" si="14"/>
        <v>Normal</v>
      </c>
    </row>
    <row r="171" spans="1:13" x14ac:dyDescent="0.3">
      <c r="A171" t="s">
        <v>188</v>
      </c>
      <c r="B171">
        <v>7</v>
      </c>
      <c r="C171">
        <v>98657</v>
      </c>
      <c r="D171">
        <v>157</v>
      </c>
      <c r="E171">
        <v>117</v>
      </c>
      <c r="F171">
        <v>8</v>
      </c>
      <c r="G171" t="s">
        <v>25</v>
      </c>
      <c r="H171">
        <f>Table1[[#This Row],[Electricity_Usage (kWh)]]+Table1[[#This Row],[Gas_Usage]]</f>
        <v>274</v>
      </c>
      <c r="I171" t="str">
        <f t="shared" si="10"/>
        <v>Large</v>
      </c>
      <c r="J171" t="str">
        <f t="shared" si="11"/>
        <v>High</v>
      </c>
      <c r="K171" t="str">
        <f t="shared" si="12"/>
        <v>Medium</v>
      </c>
      <c r="L171">
        <f t="shared" si="13"/>
        <v>438.68</v>
      </c>
      <c r="M171" t="str">
        <f t="shared" si="14"/>
        <v>Normal</v>
      </c>
    </row>
    <row r="172" spans="1:13" x14ac:dyDescent="0.3">
      <c r="A172" t="s">
        <v>189</v>
      </c>
      <c r="B172">
        <v>7</v>
      </c>
      <c r="C172">
        <v>30966</v>
      </c>
      <c r="D172">
        <v>247</v>
      </c>
      <c r="E172">
        <v>187</v>
      </c>
      <c r="F172">
        <v>10</v>
      </c>
      <c r="G172" t="s">
        <v>8</v>
      </c>
      <c r="H172">
        <f>Table1[[#This Row],[Electricity_Usage (kWh)]]+Table1[[#This Row],[Gas_Usage]]</f>
        <v>434</v>
      </c>
      <c r="I172" t="str">
        <f t="shared" si="10"/>
        <v>Large</v>
      </c>
      <c r="J172" t="str">
        <f t="shared" si="11"/>
        <v>Middle</v>
      </c>
      <c r="K172" t="str">
        <f t="shared" si="12"/>
        <v>Medium</v>
      </c>
      <c r="L172">
        <f t="shared" si="13"/>
        <v>438.68</v>
      </c>
      <c r="M172" t="str">
        <f t="shared" si="14"/>
        <v>Normal</v>
      </c>
    </row>
    <row r="173" spans="1:13" x14ac:dyDescent="0.3">
      <c r="A173" t="s">
        <v>190</v>
      </c>
      <c r="B173">
        <v>2</v>
      </c>
      <c r="C173">
        <v>72921</v>
      </c>
      <c r="D173">
        <v>416</v>
      </c>
      <c r="E173">
        <v>116</v>
      </c>
      <c r="F173">
        <v>2</v>
      </c>
      <c r="G173" t="s">
        <v>13</v>
      </c>
      <c r="H173">
        <f>Table1[[#This Row],[Electricity_Usage (kWh)]]+Table1[[#This Row],[Gas_Usage]]</f>
        <v>532</v>
      </c>
      <c r="I173" t="str">
        <f t="shared" si="10"/>
        <v>Small</v>
      </c>
      <c r="J173" t="str">
        <f t="shared" si="11"/>
        <v>High</v>
      </c>
      <c r="K173" t="str">
        <f t="shared" si="12"/>
        <v>Low</v>
      </c>
      <c r="L173">
        <f t="shared" si="13"/>
        <v>438.68</v>
      </c>
      <c r="M173" t="str">
        <f t="shared" si="14"/>
        <v>High</v>
      </c>
    </row>
    <row r="174" spans="1:13" x14ac:dyDescent="0.3">
      <c r="A174" t="s">
        <v>191</v>
      </c>
      <c r="B174">
        <v>2</v>
      </c>
      <c r="C174">
        <v>69726</v>
      </c>
      <c r="D174">
        <v>482</v>
      </c>
      <c r="E174">
        <v>158</v>
      </c>
      <c r="F174">
        <v>7</v>
      </c>
      <c r="G174" t="s">
        <v>10</v>
      </c>
      <c r="H174">
        <f>Table1[[#This Row],[Electricity_Usage (kWh)]]+Table1[[#This Row],[Gas_Usage]]</f>
        <v>640</v>
      </c>
      <c r="I174" t="str">
        <f t="shared" si="10"/>
        <v>Small</v>
      </c>
      <c r="J174" t="str">
        <f t="shared" si="11"/>
        <v>High</v>
      </c>
      <c r="K174" t="str">
        <f t="shared" si="12"/>
        <v>Medium</v>
      </c>
      <c r="L174">
        <f t="shared" si="13"/>
        <v>438.68</v>
      </c>
      <c r="M174" t="str">
        <f t="shared" si="14"/>
        <v>High</v>
      </c>
    </row>
    <row r="175" spans="1:13" x14ac:dyDescent="0.3">
      <c r="A175" t="s">
        <v>192</v>
      </c>
      <c r="B175">
        <v>4</v>
      </c>
      <c r="C175">
        <v>70300</v>
      </c>
      <c r="D175">
        <v>460</v>
      </c>
      <c r="E175">
        <v>195</v>
      </c>
      <c r="F175">
        <v>8</v>
      </c>
      <c r="G175" t="s">
        <v>27</v>
      </c>
      <c r="H175">
        <f>Table1[[#This Row],[Electricity_Usage (kWh)]]+Table1[[#This Row],[Gas_Usage]]</f>
        <v>655</v>
      </c>
      <c r="I175" t="str">
        <f t="shared" si="10"/>
        <v>Medium</v>
      </c>
      <c r="J175" t="str">
        <f t="shared" si="11"/>
        <v>High</v>
      </c>
      <c r="K175" t="str">
        <f t="shared" si="12"/>
        <v>Medium</v>
      </c>
      <c r="L175">
        <f t="shared" si="13"/>
        <v>438.68</v>
      </c>
      <c r="M175" t="str">
        <f t="shared" si="14"/>
        <v>High</v>
      </c>
    </row>
    <row r="176" spans="1:13" x14ac:dyDescent="0.3">
      <c r="A176" t="s">
        <v>193</v>
      </c>
      <c r="B176">
        <v>5</v>
      </c>
      <c r="C176">
        <v>42677</v>
      </c>
      <c r="D176">
        <v>100</v>
      </c>
      <c r="E176">
        <v>160</v>
      </c>
      <c r="F176">
        <v>4</v>
      </c>
      <c r="G176" t="s">
        <v>25</v>
      </c>
      <c r="H176">
        <f>Table1[[#This Row],[Electricity_Usage (kWh)]]+Table1[[#This Row],[Gas_Usage]]</f>
        <v>260</v>
      </c>
      <c r="I176" t="str">
        <f t="shared" si="10"/>
        <v>Large</v>
      </c>
      <c r="J176" t="str">
        <f t="shared" si="11"/>
        <v>Middle</v>
      </c>
      <c r="K176" t="str">
        <f t="shared" si="12"/>
        <v>Low</v>
      </c>
      <c r="L176">
        <f t="shared" si="13"/>
        <v>438.68</v>
      </c>
      <c r="M176" t="str">
        <f t="shared" si="14"/>
        <v>Normal</v>
      </c>
    </row>
    <row r="177" spans="1:13" x14ac:dyDescent="0.3">
      <c r="A177" t="s">
        <v>194</v>
      </c>
      <c r="B177">
        <v>3</v>
      </c>
      <c r="C177">
        <v>75609</v>
      </c>
      <c r="D177">
        <v>486</v>
      </c>
      <c r="E177">
        <v>160</v>
      </c>
      <c r="F177">
        <v>9</v>
      </c>
      <c r="G177" t="s">
        <v>13</v>
      </c>
      <c r="H177">
        <f>Table1[[#This Row],[Electricity_Usage (kWh)]]+Table1[[#This Row],[Gas_Usage]]</f>
        <v>646</v>
      </c>
      <c r="I177" t="str">
        <f t="shared" si="10"/>
        <v>Medium</v>
      </c>
      <c r="J177" t="str">
        <f t="shared" si="11"/>
        <v>High</v>
      </c>
      <c r="K177" t="str">
        <f t="shared" si="12"/>
        <v>Medium</v>
      </c>
      <c r="L177">
        <f t="shared" si="13"/>
        <v>438.68</v>
      </c>
      <c r="M177" t="str">
        <f t="shared" si="14"/>
        <v>High</v>
      </c>
    </row>
    <row r="178" spans="1:13" x14ac:dyDescent="0.3">
      <c r="A178" t="s">
        <v>195</v>
      </c>
      <c r="B178">
        <v>7</v>
      </c>
      <c r="C178">
        <v>76661</v>
      </c>
      <c r="D178">
        <v>447</v>
      </c>
      <c r="E178">
        <v>83</v>
      </c>
      <c r="F178">
        <v>6</v>
      </c>
      <c r="G178" t="s">
        <v>13</v>
      </c>
      <c r="H178">
        <f>Table1[[#This Row],[Electricity_Usage (kWh)]]+Table1[[#This Row],[Gas_Usage]]</f>
        <v>530</v>
      </c>
      <c r="I178" t="str">
        <f t="shared" si="10"/>
        <v>Large</v>
      </c>
      <c r="J178" t="str">
        <f t="shared" si="11"/>
        <v>High</v>
      </c>
      <c r="K178" t="str">
        <f t="shared" si="12"/>
        <v>Medium</v>
      </c>
      <c r="L178">
        <f t="shared" si="13"/>
        <v>438.68</v>
      </c>
      <c r="M178" t="str">
        <f t="shared" si="14"/>
        <v>High</v>
      </c>
    </row>
    <row r="179" spans="1:13" x14ac:dyDescent="0.3">
      <c r="A179" t="s">
        <v>196</v>
      </c>
      <c r="B179">
        <v>7</v>
      </c>
      <c r="C179">
        <v>51024</v>
      </c>
      <c r="D179">
        <v>289</v>
      </c>
      <c r="E179">
        <v>160</v>
      </c>
      <c r="F179">
        <v>10</v>
      </c>
      <c r="G179" t="s">
        <v>56</v>
      </c>
      <c r="H179">
        <f>Table1[[#This Row],[Electricity_Usage (kWh)]]+Table1[[#This Row],[Gas_Usage]]</f>
        <v>449</v>
      </c>
      <c r="I179" t="str">
        <f t="shared" si="10"/>
        <v>Large</v>
      </c>
      <c r="J179" t="str">
        <f t="shared" si="11"/>
        <v>Middle</v>
      </c>
      <c r="K179" t="str">
        <f t="shared" si="12"/>
        <v>Medium</v>
      </c>
      <c r="L179">
        <f t="shared" si="13"/>
        <v>438.68</v>
      </c>
      <c r="M179" t="str">
        <f t="shared" si="14"/>
        <v>High</v>
      </c>
    </row>
    <row r="180" spans="1:13" x14ac:dyDescent="0.3">
      <c r="A180" t="s">
        <v>197</v>
      </c>
      <c r="B180">
        <v>1</v>
      </c>
      <c r="C180">
        <v>90313</v>
      </c>
      <c r="D180">
        <v>290</v>
      </c>
      <c r="E180">
        <v>57</v>
      </c>
      <c r="F180">
        <v>6</v>
      </c>
      <c r="G180" t="s">
        <v>25</v>
      </c>
      <c r="H180">
        <f>Table1[[#This Row],[Electricity_Usage (kWh)]]+Table1[[#This Row],[Gas_Usage]]</f>
        <v>347</v>
      </c>
      <c r="I180" t="str">
        <f t="shared" si="10"/>
        <v>Small</v>
      </c>
      <c r="J180" t="str">
        <f t="shared" si="11"/>
        <v>High</v>
      </c>
      <c r="K180" t="str">
        <f t="shared" si="12"/>
        <v>Medium</v>
      </c>
      <c r="L180">
        <f t="shared" si="13"/>
        <v>438.68</v>
      </c>
      <c r="M180" t="str">
        <f t="shared" si="14"/>
        <v>Normal</v>
      </c>
    </row>
    <row r="181" spans="1:13" x14ac:dyDescent="0.3">
      <c r="A181" t="s">
        <v>198</v>
      </c>
      <c r="B181">
        <v>4</v>
      </c>
      <c r="C181">
        <v>73006</v>
      </c>
      <c r="D181">
        <v>468</v>
      </c>
      <c r="E181">
        <v>162</v>
      </c>
      <c r="F181">
        <v>10</v>
      </c>
      <c r="G181" t="s">
        <v>17</v>
      </c>
      <c r="H181">
        <f>Table1[[#This Row],[Electricity_Usage (kWh)]]+Table1[[#This Row],[Gas_Usage]]</f>
        <v>630</v>
      </c>
      <c r="I181" t="str">
        <f t="shared" si="10"/>
        <v>Medium</v>
      </c>
      <c r="J181" t="str">
        <f t="shared" si="11"/>
        <v>High</v>
      </c>
      <c r="K181" t="str">
        <f t="shared" si="12"/>
        <v>Medium</v>
      </c>
      <c r="L181">
        <f t="shared" si="13"/>
        <v>438.68</v>
      </c>
      <c r="M181" t="str">
        <f t="shared" si="14"/>
        <v>High</v>
      </c>
    </row>
    <row r="182" spans="1:13" x14ac:dyDescent="0.3">
      <c r="A182" t="s">
        <v>199</v>
      </c>
      <c r="B182">
        <v>5</v>
      </c>
      <c r="C182">
        <v>35338</v>
      </c>
      <c r="D182">
        <v>411</v>
      </c>
      <c r="E182">
        <v>132</v>
      </c>
      <c r="F182">
        <v>11</v>
      </c>
      <c r="G182" t="s">
        <v>31</v>
      </c>
      <c r="H182">
        <f>Table1[[#This Row],[Electricity_Usage (kWh)]]+Table1[[#This Row],[Gas_Usage]]</f>
        <v>543</v>
      </c>
      <c r="I182" t="str">
        <f t="shared" si="10"/>
        <v>Large</v>
      </c>
      <c r="J182" t="str">
        <f t="shared" si="11"/>
        <v>Middle</v>
      </c>
      <c r="K182" t="str">
        <f t="shared" si="12"/>
        <v>High</v>
      </c>
      <c r="L182">
        <f t="shared" si="13"/>
        <v>438.68</v>
      </c>
      <c r="M182" t="str">
        <f t="shared" si="14"/>
        <v>High</v>
      </c>
    </row>
    <row r="183" spans="1:13" x14ac:dyDescent="0.3">
      <c r="A183" t="s">
        <v>200</v>
      </c>
      <c r="B183">
        <v>4</v>
      </c>
      <c r="C183">
        <v>88027</v>
      </c>
      <c r="D183">
        <v>216</v>
      </c>
      <c r="E183">
        <v>91</v>
      </c>
      <c r="F183">
        <v>5</v>
      </c>
      <c r="G183" t="s">
        <v>22</v>
      </c>
      <c r="H183">
        <f>Table1[[#This Row],[Electricity_Usage (kWh)]]+Table1[[#This Row],[Gas_Usage]]</f>
        <v>307</v>
      </c>
      <c r="I183" t="str">
        <f t="shared" si="10"/>
        <v>Medium</v>
      </c>
      <c r="J183" t="str">
        <f t="shared" si="11"/>
        <v>High</v>
      </c>
      <c r="K183" t="str">
        <f t="shared" si="12"/>
        <v>Low</v>
      </c>
      <c r="L183">
        <f t="shared" si="13"/>
        <v>438.68</v>
      </c>
      <c r="M183" t="str">
        <f t="shared" si="14"/>
        <v>Normal</v>
      </c>
    </row>
    <row r="184" spans="1:13" x14ac:dyDescent="0.3">
      <c r="A184" t="s">
        <v>201</v>
      </c>
      <c r="B184">
        <v>6</v>
      </c>
      <c r="C184">
        <v>39508</v>
      </c>
      <c r="D184">
        <v>233</v>
      </c>
      <c r="E184">
        <v>150</v>
      </c>
      <c r="F184">
        <v>10</v>
      </c>
      <c r="G184" t="s">
        <v>22</v>
      </c>
      <c r="H184">
        <f>Table1[[#This Row],[Electricity_Usage (kWh)]]+Table1[[#This Row],[Gas_Usage]]</f>
        <v>383</v>
      </c>
      <c r="I184" t="str">
        <f t="shared" si="10"/>
        <v>Large</v>
      </c>
      <c r="J184" t="str">
        <f t="shared" si="11"/>
        <v>Middle</v>
      </c>
      <c r="K184" t="str">
        <f t="shared" si="12"/>
        <v>Medium</v>
      </c>
      <c r="L184">
        <f t="shared" si="13"/>
        <v>438.68</v>
      </c>
      <c r="M184" t="str">
        <f t="shared" si="14"/>
        <v>Normal</v>
      </c>
    </row>
    <row r="185" spans="1:13" x14ac:dyDescent="0.3">
      <c r="A185" t="s">
        <v>202</v>
      </c>
      <c r="B185">
        <v>5</v>
      </c>
      <c r="C185">
        <v>23051</v>
      </c>
      <c r="D185">
        <v>157</v>
      </c>
      <c r="E185">
        <v>55</v>
      </c>
      <c r="F185">
        <v>6</v>
      </c>
      <c r="G185" t="s">
        <v>8</v>
      </c>
      <c r="H185">
        <f>Table1[[#This Row],[Electricity_Usage (kWh)]]+Table1[[#This Row],[Gas_Usage]]</f>
        <v>212</v>
      </c>
      <c r="I185" t="str">
        <f t="shared" si="10"/>
        <v>Large</v>
      </c>
      <c r="J185" t="str">
        <f t="shared" si="11"/>
        <v>Low</v>
      </c>
      <c r="K185" t="str">
        <f t="shared" si="12"/>
        <v>Medium</v>
      </c>
      <c r="L185">
        <f t="shared" si="13"/>
        <v>438.68</v>
      </c>
      <c r="M185" t="str">
        <f t="shared" si="14"/>
        <v>Normal</v>
      </c>
    </row>
    <row r="186" spans="1:13" x14ac:dyDescent="0.3">
      <c r="A186" t="s">
        <v>203</v>
      </c>
      <c r="B186">
        <v>7</v>
      </c>
      <c r="C186">
        <v>68747</v>
      </c>
      <c r="D186">
        <v>143</v>
      </c>
      <c r="E186">
        <v>75</v>
      </c>
      <c r="F186">
        <v>11</v>
      </c>
      <c r="G186" t="s">
        <v>8</v>
      </c>
      <c r="H186">
        <f>Table1[[#This Row],[Electricity_Usage (kWh)]]+Table1[[#This Row],[Gas_Usage]]</f>
        <v>218</v>
      </c>
      <c r="I186" t="str">
        <f t="shared" si="10"/>
        <v>Large</v>
      </c>
      <c r="J186" t="str">
        <f t="shared" si="11"/>
        <v>High</v>
      </c>
      <c r="K186" t="str">
        <f t="shared" si="12"/>
        <v>High</v>
      </c>
      <c r="L186">
        <f t="shared" si="13"/>
        <v>438.68</v>
      </c>
      <c r="M186" t="str">
        <f t="shared" si="14"/>
        <v>Normal</v>
      </c>
    </row>
    <row r="187" spans="1:13" x14ac:dyDescent="0.3">
      <c r="A187" t="s">
        <v>204</v>
      </c>
      <c r="B187">
        <v>7</v>
      </c>
      <c r="C187">
        <v>74021</v>
      </c>
      <c r="D187">
        <v>272</v>
      </c>
      <c r="E187">
        <v>113</v>
      </c>
      <c r="F187">
        <v>10</v>
      </c>
      <c r="G187" t="s">
        <v>22</v>
      </c>
      <c r="H187">
        <f>Table1[[#This Row],[Electricity_Usage (kWh)]]+Table1[[#This Row],[Gas_Usage]]</f>
        <v>385</v>
      </c>
      <c r="I187" t="str">
        <f t="shared" si="10"/>
        <v>Large</v>
      </c>
      <c r="J187" t="str">
        <f t="shared" si="11"/>
        <v>High</v>
      </c>
      <c r="K187" t="str">
        <f t="shared" si="12"/>
        <v>Medium</v>
      </c>
      <c r="L187">
        <f t="shared" si="13"/>
        <v>438.68</v>
      </c>
      <c r="M187" t="str">
        <f t="shared" si="14"/>
        <v>Normal</v>
      </c>
    </row>
    <row r="188" spans="1:13" x14ac:dyDescent="0.3">
      <c r="A188" t="s">
        <v>205</v>
      </c>
      <c r="B188">
        <v>5</v>
      </c>
      <c r="C188">
        <v>86412</v>
      </c>
      <c r="D188">
        <v>259</v>
      </c>
      <c r="E188">
        <v>108</v>
      </c>
      <c r="F188">
        <v>4</v>
      </c>
      <c r="G188" t="s">
        <v>51</v>
      </c>
      <c r="H188">
        <f>Table1[[#This Row],[Electricity_Usage (kWh)]]+Table1[[#This Row],[Gas_Usage]]</f>
        <v>367</v>
      </c>
      <c r="I188" t="str">
        <f t="shared" si="10"/>
        <v>Large</v>
      </c>
      <c r="J188" t="str">
        <f t="shared" si="11"/>
        <v>High</v>
      </c>
      <c r="K188" t="str">
        <f t="shared" si="12"/>
        <v>Low</v>
      </c>
      <c r="L188">
        <f t="shared" si="13"/>
        <v>438.68</v>
      </c>
      <c r="M188" t="str">
        <f t="shared" si="14"/>
        <v>Normal</v>
      </c>
    </row>
    <row r="189" spans="1:13" x14ac:dyDescent="0.3">
      <c r="A189" t="s">
        <v>206</v>
      </c>
      <c r="B189">
        <v>7</v>
      </c>
      <c r="C189">
        <v>78335</v>
      </c>
      <c r="D189">
        <v>272</v>
      </c>
      <c r="E189">
        <v>158</v>
      </c>
      <c r="F189">
        <v>5</v>
      </c>
      <c r="G189" t="s">
        <v>17</v>
      </c>
      <c r="H189">
        <f>Table1[[#This Row],[Electricity_Usage (kWh)]]+Table1[[#This Row],[Gas_Usage]]</f>
        <v>430</v>
      </c>
      <c r="I189" t="str">
        <f t="shared" si="10"/>
        <v>Large</v>
      </c>
      <c r="J189" t="str">
        <f t="shared" si="11"/>
        <v>High</v>
      </c>
      <c r="K189" t="str">
        <f t="shared" si="12"/>
        <v>Low</v>
      </c>
      <c r="L189">
        <f t="shared" si="13"/>
        <v>438.68</v>
      </c>
      <c r="M189" t="str">
        <f t="shared" si="14"/>
        <v>Normal</v>
      </c>
    </row>
    <row r="190" spans="1:13" x14ac:dyDescent="0.3">
      <c r="A190" t="s">
        <v>207</v>
      </c>
      <c r="B190">
        <v>3</v>
      </c>
      <c r="C190">
        <v>76179</v>
      </c>
      <c r="D190">
        <v>416</v>
      </c>
      <c r="E190">
        <v>170</v>
      </c>
      <c r="F190">
        <v>10</v>
      </c>
      <c r="G190" t="s">
        <v>51</v>
      </c>
      <c r="H190">
        <f>Table1[[#This Row],[Electricity_Usage (kWh)]]+Table1[[#This Row],[Gas_Usage]]</f>
        <v>586</v>
      </c>
      <c r="I190" t="str">
        <f t="shared" si="10"/>
        <v>Medium</v>
      </c>
      <c r="J190" t="str">
        <f t="shared" si="11"/>
        <v>High</v>
      </c>
      <c r="K190" t="str">
        <f t="shared" si="12"/>
        <v>Medium</v>
      </c>
      <c r="L190">
        <f t="shared" si="13"/>
        <v>438.68</v>
      </c>
      <c r="M190" t="str">
        <f t="shared" si="14"/>
        <v>High</v>
      </c>
    </row>
    <row r="191" spans="1:13" x14ac:dyDescent="0.3">
      <c r="A191" t="s">
        <v>208</v>
      </c>
      <c r="B191">
        <v>5</v>
      </c>
      <c r="C191">
        <v>52093</v>
      </c>
      <c r="D191">
        <v>402</v>
      </c>
      <c r="E191">
        <v>82</v>
      </c>
      <c r="F191">
        <v>11</v>
      </c>
      <c r="G191" t="s">
        <v>51</v>
      </c>
      <c r="H191">
        <f>Table1[[#This Row],[Electricity_Usage (kWh)]]+Table1[[#This Row],[Gas_Usage]]</f>
        <v>484</v>
      </c>
      <c r="I191" t="str">
        <f t="shared" si="10"/>
        <v>Large</v>
      </c>
      <c r="J191" t="str">
        <f t="shared" si="11"/>
        <v>Middle</v>
      </c>
      <c r="K191" t="str">
        <f t="shared" si="12"/>
        <v>High</v>
      </c>
      <c r="L191">
        <f t="shared" si="13"/>
        <v>438.68</v>
      </c>
      <c r="M191" t="str">
        <f t="shared" si="14"/>
        <v>High</v>
      </c>
    </row>
    <row r="192" spans="1:13" x14ac:dyDescent="0.3">
      <c r="A192" t="s">
        <v>209</v>
      </c>
      <c r="B192">
        <v>4</v>
      </c>
      <c r="C192">
        <v>89678</v>
      </c>
      <c r="D192">
        <v>248</v>
      </c>
      <c r="E192">
        <v>199</v>
      </c>
      <c r="F192">
        <v>12</v>
      </c>
      <c r="G192" t="s">
        <v>10</v>
      </c>
      <c r="H192">
        <f>Table1[[#This Row],[Electricity_Usage (kWh)]]+Table1[[#This Row],[Gas_Usage]]</f>
        <v>447</v>
      </c>
      <c r="I192" t="str">
        <f t="shared" si="10"/>
        <v>Medium</v>
      </c>
      <c r="J192" t="str">
        <f t="shared" si="11"/>
        <v>High</v>
      </c>
      <c r="K192" t="str">
        <f t="shared" si="12"/>
        <v>High</v>
      </c>
      <c r="L192">
        <f t="shared" si="13"/>
        <v>438.68</v>
      </c>
      <c r="M192" t="str">
        <f t="shared" si="14"/>
        <v>High</v>
      </c>
    </row>
    <row r="193" spans="1:13" x14ac:dyDescent="0.3">
      <c r="A193" t="s">
        <v>210</v>
      </c>
      <c r="B193">
        <v>5</v>
      </c>
      <c r="C193">
        <v>59734</v>
      </c>
      <c r="D193">
        <v>179</v>
      </c>
      <c r="E193">
        <v>70</v>
      </c>
      <c r="F193">
        <v>7</v>
      </c>
      <c r="G193" t="s">
        <v>45</v>
      </c>
      <c r="H193">
        <f>Table1[[#This Row],[Electricity_Usage (kWh)]]+Table1[[#This Row],[Gas_Usage]]</f>
        <v>249</v>
      </c>
      <c r="I193" t="str">
        <f t="shared" si="10"/>
        <v>Large</v>
      </c>
      <c r="J193" t="str">
        <f t="shared" si="11"/>
        <v>Middle</v>
      </c>
      <c r="K193" t="str">
        <f t="shared" si="12"/>
        <v>Medium</v>
      </c>
      <c r="L193">
        <f t="shared" si="13"/>
        <v>438.68</v>
      </c>
      <c r="M193" t="str">
        <f t="shared" si="14"/>
        <v>Normal</v>
      </c>
    </row>
    <row r="194" spans="1:13" x14ac:dyDescent="0.3">
      <c r="A194" t="s">
        <v>211</v>
      </c>
      <c r="B194">
        <v>7</v>
      </c>
      <c r="C194">
        <v>92615</v>
      </c>
      <c r="D194">
        <v>473</v>
      </c>
      <c r="E194">
        <v>119</v>
      </c>
      <c r="F194">
        <v>3</v>
      </c>
      <c r="G194" t="s">
        <v>31</v>
      </c>
      <c r="H194">
        <f>Table1[[#This Row],[Electricity_Usage (kWh)]]+Table1[[#This Row],[Gas_Usage]]</f>
        <v>592</v>
      </c>
      <c r="I194" t="str">
        <f t="shared" ref="I194:I251" si="15">IF(B194&lt;=2,"Small",IF(B194&lt;=4,"Medium","Large"))</f>
        <v>Large</v>
      </c>
      <c r="J194" t="str">
        <f t="shared" ref="J194:J251" si="16">IF(C194&lt;30000,"Low",IF(C194&lt;60000,"Middle","High"))</f>
        <v>High</v>
      </c>
      <c r="K194" t="str">
        <f t="shared" ref="K194:K251" si="17">IF(F194&lt;=5,"Low",IF(F194&lt;=10,"Medium","High"))</f>
        <v>Low</v>
      </c>
      <c r="L194">
        <f t="shared" ref="L194:L251" si="18">AVERAGE($H$2:$H$101)</f>
        <v>438.68</v>
      </c>
      <c r="M194" t="str">
        <f t="shared" ref="M194:M251" si="19">IF(H194&gt;AVERAGE($H$2:$H$101),"High","Normal")</f>
        <v>High</v>
      </c>
    </row>
    <row r="195" spans="1:13" x14ac:dyDescent="0.3">
      <c r="A195" t="s">
        <v>212</v>
      </c>
      <c r="B195">
        <v>3</v>
      </c>
      <c r="C195">
        <v>93523</v>
      </c>
      <c r="D195">
        <v>312</v>
      </c>
      <c r="E195">
        <v>161</v>
      </c>
      <c r="F195">
        <v>8</v>
      </c>
      <c r="G195" t="s">
        <v>10</v>
      </c>
      <c r="H195">
        <f>Table1[[#This Row],[Electricity_Usage (kWh)]]+Table1[[#This Row],[Gas_Usage]]</f>
        <v>473</v>
      </c>
      <c r="I195" t="str">
        <f t="shared" si="15"/>
        <v>Medium</v>
      </c>
      <c r="J195" t="str">
        <f t="shared" si="16"/>
        <v>High</v>
      </c>
      <c r="K195" t="str">
        <f t="shared" si="17"/>
        <v>Medium</v>
      </c>
      <c r="L195">
        <f t="shared" si="18"/>
        <v>438.68</v>
      </c>
      <c r="M195" t="str">
        <f t="shared" si="19"/>
        <v>High</v>
      </c>
    </row>
    <row r="196" spans="1:13" x14ac:dyDescent="0.3">
      <c r="A196" t="s">
        <v>213</v>
      </c>
      <c r="B196">
        <v>3</v>
      </c>
      <c r="C196">
        <v>37019</v>
      </c>
      <c r="D196">
        <v>302</v>
      </c>
      <c r="E196">
        <v>53</v>
      </c>
      <c r="F196">
        <v>3</v>
      </c>
      <c r="G196" t="s">
        <v>56</v>
      </c>
      <c r="H196">
        <f>Table1[[#This Row],[Electricity_Usage (kWh)]]+Table1[[#This Row],[Gas_Usage]]</f>
        <v>355</v>
      </c>
      <c r="I196" t="str">
        <f t="shared" si="15"/>
        <v>Medium</v>
      </c>
      <c r="J196" t="str">
        <f t="shared" si="16"/>
        <v>Middle</v>
      </c>
      <c r="K196" t="str">
        <f t="shared" si="17"/>
        <v>Low</v>
      </c>
      <c r="L196">
        <f t="shared" si="18"/>
        <v>438.68</v>
      </c>
      <c r="M196" t="str">
        <f t="shared" si="19"/>
        <v>Normal</v>
      </c>
    </row>
    <row r="197" spans="1:13" x14ac:dyDescent="0.3">
      <c r="A197" t="s">
        <v>214</v>
      </c>
      <c r="B197">
        <v>6</v>
      </c>
      <c r="C197">
        <v>93847</v>
      </c>
      <c r="D197">
        <v>351</v>
      </c>
      <c r="E197">
        <v>143</v>
      </c>
      <c r="F197">
        <v>12</v>
      </c>
      <c r="G197" t="s">
        <v>45</v>
      </c>
      <c r="H197">
        <f>Table1[[#This Row],[Electricity_Usage (kWh)]]+Table1[[#This Row],[Gas_Usage]]</f>
        <v>494</v>
      </c>
      <c r="I197" t="str">
        <f t="shared" si="15"/>
        <v>Large</v>
      </c>
      <c r="J197" t="str">
        <f t="shared" si="16"/>
        <v>High</v>
      </c>
      <c r="K197" t="str">
        <f t="shared" si="17"/>
        <v>High</v>
      </c>
      <c r="L197">
        <f t="shared" si="18"/>
        <v>438.68</v>
      </c>
      <c r="M197" t="str">
        <f t="shared" si="19"/>
        <v>High</v>
      </c>
    </row>
    <row r="198" spans="1:13" x14ac:dyDescent="0.3">
      <c r="A198" t="s">
        <v>215</v>
      </c>
      <c r="B198">
        <v>4</v>
      </c>
      <c r="C198">
        <v>99634</v>
      </c>
      <c r="D198">
        <v>328</v>
      </c>
      <c r="E198">
        <v>124</v>
      </c>
      <c r="F198">
        <v>3</v>
      </c>
      <c r="G198" t="s">
        <v>45</v>
      </c>
      <c r="H198">
        <f>Table1[[#This Row],[Electricity_Usage (kWh)]]+Table1[[#This Row],[Gas_Usage]]</f>
        <v>452</v>
      </c>
      <c r="I198" t="str">
        <f t="shared" si="15"/>
        <v>Medium</v>
      </c>
      <c r="J198" t="str">
        <f t="shared" si="16"/>
        <v>High</v>
      </c>
      <c r="K198" t="str">
        <f t="shared" si="17"/>
        <v>Low</v>
      </c>
      <c r="L198">
        <f t="shared" si="18"/>
        <v>438.68</v>
      </c>
      <c r="M198" t="str">
        <f t="shared" si="19"/>
        <v>High</v>
      </c>
    </row>
    <row r="199" spans="1:13" x14ac:dyDescent="0.3">
      <c r="A199" t="s">
        <v>216</v>
      </c>
      <c r="B199">
        <v>2</v>
      </c>
      <c r="C199">
        <v>48251</v>
      </c>
      <c r="D199">
        <v>263</v>
      </c>
      <c r="E199">
        <v>111</v>
      </c>
      <c r="F199">
        <v>12</v>
      </c>
      <c r="G199" t="s">
        <v>25</v>
      </c>
      <c r="H199">
        <f>Table1[[#This Row],[Electricity_Usage (kWh)]]+Table1[[#This Row],[Gas_Usage]]</f>
        <v>374</v>
      </c>
      <c r="I199" t="str">
        <f t="shared" si="15"/>
        <v>Small</v>
      </c>
      <c r="J199" t="str">
        <f t="shared" si="16"/>
        <v>Middle</v>
      </c>
      <c r="K199" t="str">
        <f t="shared" si="17"/>
        <v>High</v>
      </c>
      <c r="L199">
        <f t="shared" si="18"/>
        <v>438.68</v>
      </c>
      <c r="M199" t="str">
        <f t="shared" si="19"/>
        <v>Normal</v>
      </c>
    </row>
    <row r="200" spans="1:13" x14ac:dyDescent="0.3">
      <c r="A200" t="s">
        <v>217</v>
      </c>
      <c r="B200">
        <v>2</v>
      </c>
      <c r="C200">
        <v>45945</v>
      </c>
      <c r="D200">
        <v>326</v>
      </c>
      <c r="E200">
        <v>143</v>
      </c>
      <c r="F200">
        <v>2</v>
      </c>
      <c r="G200" t="s">
        <v>17</v>
      </c>
      <c r="H200">
        <f>Table1[[#This Row],[Electricity_Usage (kWh)]]+Table1[[#This Row],[Gas_Usage]]</f>
        <v>469</v>
      </c>
      <c r="I200" t="str">
        <f t="shared" si="15"/>
        <v>Small</v>
      </c>
      <c r="J200" t="str">
        <f t="shared" si="16"/>
        <v>Middle</v>
      </c>
      <c r="K200" t="str">
        <f t="shared" si="17"/>
        <v>Low</v>
      </c>
      <c r="L200">
        <f t="shared" si="18"/>
        <v>438.68</v>
      </c>
      <c r="M200" t="str">
        <f t="shared" si="19"/>
        <v>High</v>
      </c>
    </row>
    <row r="201" spans="1:13" x14ac:dyDescent="0.3">
      <c r="A201" t="s">
        <v>218</v>
      </c>
      <c r="B201">
        <v>5</v>
      </c>
      <c r="C201">
        <v>52217</v>
      </c>
      <c r="D201">
        <v>246</v>
      </c>
      <c r="E201">
        <v>144</v>
      </c>
      <c r="F201">
        <v>12</v>
      </c>
      <c r="G201" t="s">
        <v>17</v>
      </c>
      <c r="H201">
        <f>Table1[[#This Row],[Electricity_Usage (kWh)]]+Table1[[#This Row],[Gas_Usage]]</f>
        <v>390</v>
      </c>
      <c r="I201" t="str">
        <f t="shared" si="15"/>
        <v>Large</v>
      </c>
      <c r="J201" t="str">
        <f t="shared" si="16"/>
        <v>Middle</v>
      </c>
      <c r="K201" t="str">
        <f t="shared" si="17"/>
        <v>High</v>
      </c>
      <c r="L201">
        <f t="shared" si="18"/>
        <v>438.68</v>
      </c>
      <c r="M201" t="str">
        <f t="shared" si="19"/>
        <v>Normal</v>
      </c>
    </row>
    <row r="202" spans="1:13" x14ac:dyDescent="0.3">
      <c r="A202" t="s">
        <v>219</v>
      </c>
      <c r="B202">
        <v>6</v>
      </c>
      <c r="C202">
        <v>28308</v>
      </c>
      <c r="D202">
        <v>119</v>
      </c>
      <c r="E202">
        <v>104</v>
      </c>
      <c r="F202">
        <v>12</v>
      </c>
      <c r="G202" t="s">
        <v>45</v>
      </c>
      <c r="H202">
        <f>Table1[[#This Row],[Electricity_Usage (kWh)]]+Table1[[#This Row],[Gas_Usage]]</f>
        <v>223</v>
      </c>
      <c r="I202" t="str">
        <f t="shared" si="15"/>
        <v>Large</v>
      </c>
      <c r="J202" t="str">
        <f t="shared" si="16"/>
        <v>Low</v>
      </c>
      <c r="K202" t="str">
        <f t="shared" si="17"/>
        <v>High</v>
      </c>
      <c r="L202">
        <f t="shared" si="18"/>
        <v>438.68</v>
      </c>
      <c r="M202" t="str">
        <f t="shared" si="19"/>
        <v>Normal</v>
      </c>
    </row>
    <row r="203" spans="1:13" x14ac:dyDescent="0.3">
      <c r="A203" t="s">
        <v>220</v>
      </c>
      <c r="B203">
        <v>1</v>
      </c>
      <c r="C203">
        <v>25949</v>
      </c>
      <c r="D203">
        <v>146</v>
      </c>
      <c r="E203">
        <v>186</v>
      </c>
      <c r="F203">
        <v>13</v>
      </c>
      <c r="G203" t="s">
        <v>51</v>
      </c>
      <c r="H203">
        <f>Table1[[#This Row],[Electricity_Usage (kWh)]]+Table1[[#This Row],[Gas_Usage]]</f>
        <v>332</v>
      </c>
      <c r="I203" t="str">
        <f t="shared" si="15"/>
        <v>Small</v>
      </c>
      <c r="J203" t="str">
        <f t="shared" si="16"/>
        <v>Low</v>
      </c>
      <c r="K203" t="str">
        <f t="shared" si="17"/>
        <v>High</v>
      </c>
      <c r="L203">
        <f t="shared" si="18"/>
        <v>438.68</v>
      </c>
      <c r="M203" t="str">
        <f t="shared" si="19"/>
        <v>Normal</v>
      </c>
    </row>
    <row r="204" spans="1:13" x14ac:dyDescent="0.3">
      <c r="A204" t="s">
        <v>221</v>
      </c>
      <c r="B204">
        <v>5</v>
      </c>
      <c r="C204">
        <v>71990</v>
      </c>
      <c r="D204">
        <v>332</v>
      </c>
      <c r="E204">
        <v>180</v>
      </c>
      <c r="F204">
        <v>12</v>
      </c>
      <c r="G204" t="s">
        <v>25</v>
      </c>
      <c r="H204">
        <f>Table1[[#This Row],[Electricity_Usage (kWh)]]+Table1[[#This Row],[Gas_Usage]]</f>
        <v>512</v>
      </c>
      <c r="I204" t="str">
        <f t="shared" si="15"/>
        <v>Large</v>
      </c>
      <c r="J204" t="str">
        <f t="shared" si="16"/>
        <v>High</v>
      </c>
      <c r="K204" t="str">
        <f t="shared" si="17"/>
        <v>High</v>
      </c>
      <c r="L204">
        <f t="shared" si="18"/>
        <v>438.68</v>
      </c>
      <c r="M204" t="str">
        <f t="shared" si="19"/>
        <v>High</v>
      </c>
    </row>
    <row r="205" spans="1:13" x14ac:dyDescent="0.3">
      <c r="A205" t="s">
        <v>222</v>
      </c>
      <c r="B205">
        <v>6</v>
      </c>
      <c r="C205">
        <v>21150</v>
      </c>
      <c r="D205">
        <v>404</v>
      </c>
      <c r="E205">
        <v>80</v>
      </c>
      <c r="F205">
        <v>4</v>
      </c>
      <c r="G205" t="s">
        <v>31</v>
      </c>
      <c r="H205">
        <f>Table1[[#This Row],[Electricity_Usage (kWh)]]+Table1[[#This Row],[Gas_Usage]]</f>
        <v>484</v>
      </c>
      <c r="I205" t="str">
        <f t="shared" si="15"/>
        <v>Large</v>
      </c>
      <c r="J205" t="str">
        <f t="shared" si="16"/>
        <v>Low</v>
      </c>
      <c r="K205" t="str">
        <f t="shared" si="17"/>
        <v>Low</v>
      </c>
      <c r="L205">
        <f t="shared" si="18"/>
        <v>438.68</v>
      </c>
      <c r="M205" t="str">
        <f t="shared" si="19"/>
        <v>High</v>
      </c>
    </row>
    <row r="206" spans="1:13" x14ac:dyDescent="0.3">
      <c r="A206" t="s">
        <v>223</v>
      </c>
      <c r="B206">
        <v>4</v>
      </c>
      <c r="C206">
        <v>94740</v>
      </c>
      <c r="D206">
        <v>113</v>
      </c>
      <c r="E206">
        <v>89</v>
      </c>
      <c r="F206">
        <v>7</v>
      </c>
      <c r="G206" t="s">
        <v>45</v>
      </c>
      <c r="H206">
        <f>Table1[[#This Row],[Electricity_Usage (kWh)]]+Table1[[#This Row],[Gas_Usage]]</f>
        <v>202</v>
      </c>
      <c r="I206" t="str">
        <f t="shared" si="15"/>
        <v>Medium</v>
      </c>
      <c r="J206" t="str">
        <f t="shared" si="16"/>
        <v>High</v>
      </c>
      <c r="K206" t="str">
        <f t="shared" si="17"/>
        <v>Medium</v>
      </c>
      <c r="L206">
        <f t="shared" si="18"/>
        <v>438.68</v>
      </c>
      <c r="M206" t="str">
        <f t="shared" si="19"/>
        <v>Normal</v>
      </c>
    </row>
    <row r="207" spans="1:13" x14ac:dyDescent="0.3">
      <c r="A207" t="s">
        <v>224</v>
      </c>
      <c r="B207">
        <v>4</v>
      </c>
      <c r="C207">
        <v>86617</v>
      </c>
      <c r="D207">
        <v>242</v>
      </c>
      <c r="E207">
        <v>85</v>
      </c>
      <c r="F207">
        <v>9</v>
      </c>
      <c r="G207" t="s">
        <v>27</v>
      </c>
      <c r="H207">
        <f>Table1[[#This Row],[Electricity_Usage (kWh)]]+Table1[[#This Row],[Gas_Usage]]</f>
        <v>327</v>
      </c>
      <c r="I207" t="str">
        <f t="shared" si="15"/>
        <v>Medium</v>
      </c>
      <c r="J207" t="str">
        <f t="shared" si="16"/>
        <v>High</v>
      </c>
      <c r="K207" t="str">
        <f t="shared" si="17"/>
        <v>Medium</v>
      </c>
      <c r="L207">
        <f t="shared" si="18"/>
        <v>438.68</v>
      </c>
      <c r="M207" t="str">
        <f t="shared" si="19"/>
        <v>Normal</v>
      </c>
    </row>
    <row r="208" spans="1:13" x14ac:dyDescent="0.3">
      <c r="A208" t="s">
        <v>225</v>
      </c>
      <c r="B208">
        <v>4</v>
      </c>
      <c r="C208">
        <v>36896</v>
      </c>
      <c r="D208">
        <v>100</v>
      </c>
      <c r="E208">
        <v>55</v>
      </c>
      <c r="F208">
        <v>10</v>
      </c>
      <c r="G208" t="s">
        <v>8</v>
      </c>
      <c r="H208">
        <f>Table1[[#This Row],[Electricity_Usage (kWh)]]+Table1[[#This Row],[Gas_Usage]]</f>
        <v>155</v>
      </c>
      <c r="I208" t="str">
        <f t="shared" si="15"/>
        <v>Medium</v>
      </c>
      <c r="J208" t="str">
        <f t="shared" si="16"/>
        <v>Middle</v>
      </c>
      <c r="K208" t="str">
        <f t="shared" si="17"/>
        <v>Medium</v>
      </c>
      <c r="L208">
        <f t="shared" si="18"/>
        <v>438.68</v>
      </c>
      <c r="M208" t="str">
        <f t="shared" si="19"/>
        <v>Normal</v>
      </c>
    </row>
    <row r="209" spans="1:13" x14ac:dyDescent="0.3">
      <c r="A209" t="s">
        <v>226</v>
      </c>
      <c r="B209">
        <v>4</v>
      </c>
      <c r="C209">
        <v>66175</v>
      </c>
      <c r="D209">
        <v>472</v>
      </c>
      <c r="E209">
        <v>115</v>
      </c>
      <c r="F209">
        <v>8</v>
      </c>
      <c r="G209" t="s">
        <v>8</v>
      </c>
      <c r="H209">
        <f>Table1[[#This Row],[Electricity_Usage (kWh)]]+Table1[[#This Row],[Gas_Usage]]</f>
        <v>587</v>
      </c>
      <c r="I209" t="str">
        <f t="shared" si="15"/>
        <v>Medium</v>
      </c>
      <c r="J209" t="str">
        <f t="shared" si="16"/>
        <v>High</v>
      </c>
      <c r="K209" t="str">
        <f t="shared" si="17"/>
        <v>Medium</v>
      </c>
      <c r="L209">
        <f t="shared" si="18"/>
        <v>438.68</v>
      </c>
      <c r="M209" t="str">
        <f t="shared" si="19"/>
        <v>High</v>
      </c>
    </row>
    <row r="210" spans="1:13" x14ac:dyDescent="0.3">
      <c r="A210" t="s">
        <v>227</v>
      </c>
      <c r="B210">
        <v>4</v>
      </c>
      <c r="C210">
        <v>27805</v>
      </c>
      <c r="D210">
        <v>153</v>
      </c>
      <c r="E210">
        <v>124</v>
      </c>
      <c r="F210">
        <v>5</v>
      </c>
      <c r="G210" t="s">
        <v>10</v>
      </c>
      <c r="H210">
        <f>Table1[[#This Row],[Electricity_Usage (kWh)]]+Table1[[#This Row],[Gas_Usage]]</f>
        <v>277</v>
      </c>
      <c r="I210" t="str">
        <f t="shared" si="15"/>
        <v>Medium</v>
      </c>
      <c r="J210" t="str">
        <f t="shared" si="16"/>
        <v>Low</v>
      </c>
      <c r="K210" t="str">
        <f t="shared" si="17"/>
        <v>Low</v>
      </c>
      <c r="L210">
        <f t="shared" si="18"/>
        <v>438.68</v>
      </c>
      <c r="M210" t="str">
        <f t="shared" si="19"/>
        <v>Normal</v>
      </c>
    </row>
    <row r="211" spans="1:13" x14ac:dyDescent="0.3">
      <c r="A211" t="s">
        <v>228</v>
      </c>
      <c r="B211">
        <v>6</v>
      </c>
      <c r="C211">
        <v>25237</v>
      </c>
      <c r="D211">
        <v>473</v>
      </c>
      <c r="E211">
        <v>53</v>
      </c>
      <c r="F211">
        <v>7</v>
      </c>
      <c r="G211" t="s">
        <v>56</v>
      </c>
      <c r="H211">
        <f>Table1[[#This Row],[Electricity_Usage (kWh)]]+Table1[[#This Row],[Gas_Usage]]</f>
        <v>526</v>
      </c>
      <c r="I211" t="str">
        <f t="shared" si="15"/>
        <v>Large</v>
      </c>
      <c r="J211" t="str">
        <f t="shared" si="16"/>
        <v>Low</v>
      </c>
      <c r="K211" t="str">
        <f t="shared" si="17"/>
        <v>Medium</v>
      </c>
      <c r="L211">
        <f t="shared" si="18"/>
        <v>438.68</v>
      </c>
      <c r="M211" t="str">
        <f t="shared" si="19"/>
        <v>High</v>
      </c>
    </row>
    <row r="212" spans="1:13" x14ac:dyDescent="0.3">
      <c r="A212" t="s">
        <v>229</v>
      </c>
      <c r="B212">
        <v>6</v>
      </c>
      <c r="C212">
        <v>40056</v>
      </c>
      <c r="D212">
        <v>358</v>
      </c>
      <c r="E212">
        <v>128</v>
      </c>
      <c r="F212">
        <v>6</v>
      </c>
      <c r="G212" t="s">
        <v>15</v>
      </c>
      <c r="H212">
        <f>Table1[[#This Row],[Electricity_Usage (kWh)]]+Table1[[#This Row],[Gas_Usage]]</f>
        <v>486</v>
      </c>
      <c r="I212" t="str">
        <f t="shared" si="15"/>
        <v>Large</v>
      </c>
      <c r="J212" t="str">
        <f t="shared" si="16"/>
        <v>Middle</v>
      </c>
      <c r="K212" t="str">
        <f t="shared" si="17"/>
        <v>Medium</v>
      </c>
      <c r="L212">
        <f t="shared" si="18"/>
        <v>438.68</v>
      </c>
      <c r="M212" t="str">
        <f t="shared" si="19"/>
        <v>High</v>
      </c>
    </row>
    <row r="213" spans="1:13" x14ac:dyDescent="0.3">
      <c r="A213" t="s">
        <v>230</v>
      </c>
      <c r="B213">
        <v>3</v>
      </c>
      <c r="C213">
        <v>65543</v>
      </c>
      <c r="D213">
        <v>243</v>
      </c>
      <c r="E213">
        <v>183</v>
      </c>
      <c r="F213">
        <v>9</v>
      </c>
      <c r="G213" t="s">
        <v>15</v>
      </c>
      <c r="H213">
        <f>Table1[[#This Row],[Electricity_Usage (kWh)]]+Table1[[#This Row],[Gas_Usage]]</f>
        <v>426</v>
      </c>
      <c r="I213" t="str">
        <f t="shared" si="15"/>
        <v>Medium</v>
      </c>
      <c r="J213" t="str">
        <f t="shared" si="16"/>
        <v>High</v>
      </c>
      <c r="K213" t="str">
        <f t="shared" si="17"/>
        <v>Medium</v>
      </c>
      <c r="L213">
        <f t="shared" si="18"/>
        <v>438.68</v>
      </c>
      <c r="M213" t="str">
        <f t="shared" si="19"/>
        <v>Normal</v>
      </c>
    </row>
    <row r="214" spans="1:13" x14ac:dyDescent="0.3">
      <c r="A214" t="s">
        <v>231</v>
      </c>
      <c r="B214">
        <v>2</v>
      </c>
      <c r="C214">
        <v>76556</v>
      </c>
      <c r="D214">
        <v>111</v>
      </c>
      <c r="E214">
        <v>167</v>
      </c>
      <c r="F214">
        <v>2</v>
      </c>
      <c r="G214" t="s">
        <v>8</v>
      </c>
      <c r="H214">
        <f>Table1[[#This Row],[Electricity_Usage (kWh)]]+Table1[[#This Row],[Gas_Usage]]</f>
        <v>278</v>
      </c>
      <c r="I214" t="str">
        <f t="shared" si="15"/>
        <v>Small</v>
      </c>
      <c r="J214" t="str">
        <f t="shared" si="16"/>
        <v>High</v>
      </c>
      <c r="K214" t="str">
        <f t="shared" si="17"/>
        <v>Low</v>
      </c>
      <c r="L214">
        <f t="shared" si="18"/>
        <v>438.68</v>
      </c>
      <c r="M214" t="str">
        <f t="shared" si="19"/>
        <v>Normal</v>
      </c>
    </row>
    <row r="215" spans="1:13" x14ac:dyDescent="0.3">
      <c r="A215" t="s">
        <v>232</v>
      </c>
      <c r="B215">
        <v>7</v>
      </c>
      <c r="C215">
        <v>23343</v>
      </c>
      <c r="D215">
        <v>429</v>
      </c>
      <c r="E215">
        <v>162</v>
      </c>
      <c r="F215">
        <v>2</v>
      </c>
      <c r="G215" t="s">
        <v>13</v>
      </c>
      <c r="H215">
        <f>Table1[[#This Row],[Electricity_Usage (kWh)]]+Table1[[#This Row],[Gas_Usage]]</f>
        <v>591</v>
      </c>
      <c r="I215" t="str">
        <f t="shared" si="15"/>
        <v>Large</v>
      </c>
      <c r="J215" t="str">
        <f t="shared" si="16"/>
        <v>Low</v>
      </c>
      <c r="K215" t="str">
        <f t="shared" si="17"/>
        <v>Low</v>
      </c>
      <c r="L215">
        <f t="shared" si="18"/>
        <v>438.68</v>
      </c>
      <c r="M215" t="str">
        <f t="shared" si="19"/>
        <v>High</v>
      </c>
    </row>
    <row r="216" spans="1:13" x14ac:dyDescent="0.3">
      <c r="A216" t="s">
        <v>233</v>
      </c>
      <c r="B216">
        <v>4</v>
      </c>
      <c r="C216">
        <v>33500</v>
      </c>
      <c r="D216">
        <v>323</v>
      </c>
      <c r="E216">
        <v>143</v>
      </c>
      <c r="F216">
        <v>14</v>
      </c>
      <c r="G216" t="s">
        <v>10</v>
      </c>
      <c r="H216">
        <f>Table1[[#This Row],[Electricity_Usage (kWh)]]+Table1[[#This Row],[Gas_Usage]]</f>
        <v>466</v>
      </c>
      <c r="I216" t="str">
        <f t="shared" si="15"/>
        <v>Medium</v>
      </c>
      <c r="J216" t="str">
        <f t="shared" si="16"/>
        <v>Middle</v>
      </c>
      <c r="K216" t="str">
        <f t="shared" si="17"/>
        <v>High</v>
      </c>
      <c r="L216">
        <f t="shared" si="18"/>
        <v>438.68</v>
      </c>
      <c r="M216" t="str">
        <f t="shared" si="19"/>
        <v>High</v>
      </c>
    </row>
    <row r="217" spans="1:13" x14ac:dyDescent="0.3">
      <c r="A217" t="s">
        <v>234</v>
      </c>
      <c r="B217">
        <v>1</v>
      </c>
      <c r="C217">
        <v>73222</v>
      </c>
      <c r="D217">
        <v>371</v>
      </c>
      <c r="E217">
        <v>111</v>
      </c>
      <c r="F217">
        <v>12</v>
      </c>
      <c r="G217" t="s">
        <v>15</v>
      </c>
      <c r="H217">
        <f>Table1[[#This Row],[Electricity_Usage (kWh)]]+Table1[[#This Row],[Gas_Usage]]</f>
        <v>482</v>
      </c>
      <c r="I217" t="str">
        <f t="shared" si="15"/>
        <v>Small</v>
      </c>
      <c r="J217" t="str">
        <f t="shared" si="16"/>
        <v>High</v>
      </c>
      <c r="K217" t="str">
        <f t="shared" si="17"/>
        <v>High</v>
      </c>
      <c r="L217">
        <f t="shared" si="18"/>
        <v>438.68</v>
      </c>
      <c r="M217" t="str">
        <f t="shared" si="19"/>
        <v>High</v>
      </c>
    </row>
    <row r="218" spans="1:13" x14ac:dyDescent="0.3">
      <c r="A218" t="s">
        <v>235</v>
      </c>
      <c r="B218">
        <v>7</v>
      </c>
      <c r="C218">
        <v>49375</v>
      </c>
      <c r="D218">
        <v>457</v>
      </c>
      <c r="E218">
        <v>128</v>
      </c>
      <c r="F218">
        <v>7</v>
      </c>
      <c r="G218" t="s">
        <v>8</v>
      </c>
      <c r="H218">
        <f>Table1[[#This Row],[Electricity_Usage (kWh)]]+Table1[[#This Row],[Gas_Usage]]</f>
        <v>585</v>
      </c>
      <c r="I218" t="str">
        <f t="shared" si="15"/>
        <v>Large</v>
      </c>
      <c r="J218" t="str">
        <f t="shared" si="16"/>
        <v>Middle</v>
      </c>
      <c r="K218" t="str">
        <f t="shared" si="17"/>
        <v>Medium</v>
      </c>
      <c r="L218">
        <f t="shared" si="18"/>
        <v>438.68</v>
      </c>
      <c r="M218" t="str">
        <f t="shared" si="19"/>
        <v>High</v>
      </c>
    </row>
    <row r="219" spans="1:13" x14ac:dyDescent="0.3">
      <c r="A219" t="s">
        <v>236</v>
      </c>
      <c r="B219">
        <v>6</v>
      </c>
      <c r="C219">
        <v>29662</v>
      </c>
      <c r="D219">
        <v>255</v>
      </c>
      <c r="E219">
        <v>185</v>
      </c>
      <c r="F219">
        <v>11</v>
      </c>
      <c r="G219" t="s">
        <v>56</v>
      </c>
      <c r="H219">
        <f>Table1[[#This Row],[Electricity_Usage (kWh)]]+Table1[[#This Row],[Gas_Usage]]</f>
        <v>440</v>
      </c>
      <c r="I219" t="str">
        <f t="shared" si="15"/>
        <v>Large</v>
      </c>
      <c r="J219" t="str">
        <f t="shared" si="16"/>
        <v>Low</v>
      </c>
      <c r="K219" t="str">
        <f t="shared" si="17"/>
        <v>High</v>
      </c>
      <c r="L219">
        <f t="shared" si="18"/>
        <v>438.68</v>
      </c>
      <c r="M219" t="str">
        <f t="shared" si="19"/>
        <v>High</v>
      </c>
    </row>
    <row r="220" spans="1:13" x14ac:dyDescent="0.3">
      <c r="A220" t="s">
        <v>237</v>
      </c>
      <c r="B220">
        <v>1</v>
      </c>
      <c r="C220">
        <v>36964</v>
      </c>
      <c r="D220">
        <v>472</v>
      </c>
      <c r="E220">
        <v>75</v>
      </c>
      <c r="F220">
        <v>13</v>
      </c>
      <c r="G220" t="s">
        <v>15</v>
      </c>
      <c r="H220">
        <f>Table1[[#This Row],[Electricity_Usage (kWh)]]+Table1[[#This Row],[Gas_Usage]]</f>
        <v>547</v>
      </c>
      <c r="I220" t="str">
        <f t="shared" si="15"/>
        <v>Small</v>
      </c>
      <c r="J220" t="str">
        <f t="shared" si="16"/>
        <v>Middle</v>
      </c>
      <c r="K220" t="str">
        <f t="shared" si="17"/>
        <v>High</v>
      </c>
      <c r="L220">
        <f t="shared" si="18"/>
        <v>438.68</v>
      </c>
      <c r="M220" t="str">
        <f t="shared" si="19"/>
        <v>High</v>
      </c>
    </row>
    <row r="221" spans="1:13" x14ac:dyDescent="0.3">
      <c r="A221" t="s">
        <v>238</v>
      </c>
      <c r="B221">
        <v>1</v>
      </c>
      <c r="C221">
        <v>79638</v>
      </c>
      <c r="D221">
        <v>107</v>
      </c>
      <c r="E221">
        <v>93</v>
      </c>
      <c r="F221">
        <v>3</v>
      </c>
      <c r="G221" t="s">
        <v>51</v>
      </c>
      <c r="H221">
        <f>Table1[[#This Row],[Electricity_Usage (kWh)]]+Table1[[#This Row],[Gas_Usage]]</f>
        <v>200</v>
      </c>
      <c r="I221" t="str">
        <f t="shared" si="15"/>
        <v>Small</v>
      </c>
      <c r="J221" t="str">
        <f t="shared" si="16"/>
        <v>High</v>
      </c>
      <c r="K221" t="str">
        <f t="shared" si="17"/>
        <v>Low</v>
      </c>
      <c r="L221">
        <f t="shared" si="18"/>
        <v>438.68</v>
      </c>
      <c r="M221" t="str">
        <f t="shared" si="19"/>
        <v>Normal</v>
      </c>
    </row>
    <row r="222" spans="1:13" x14ac:dyDescent="0.3">
      <c r="A222" t="s">
        <v>239</v>
      </c>
      <c r="B222">
        <v>1</v>
      </c>
      <c r="C222">
        <v>93666</v>
      </c>
      <c r="D222">
        <v>221</v>
      </c>
      <c r="E222">
        <v>182</v>
      </c>
      <c r="F222">
        <v>6</v>
      </c>
      <c r="G222" t="s">
        <v>51</v>
      </c>
      <c r="H222">
        <f>Table1[[#This Row],[Electricity_Usage (kWh)]]+Table1[[#This Row],[Gas_Usage]]</f>
        <v>403</v>
      </c>
      <c r="I222" t="str">
        <f t="shared" si="15"/>
        <v>Small</v>
      </c>
      <c r="J222" t="str">
        <f t="shared" si="16"/>
        <v>High</v>
      </c>
      <c r="K222" t="str">
        <f t="shared" si="17"/>
        <v>Medium</v>
      </c>
      <c r="L222">
        <f t="shared" si="18"/>
        <v>438.68</v>
      </c>
      <c r="M222" t="str">
        <f t="shared" si="19"/>
        <v>Normal</v>
      </c>
    </row>
    <row r="223" spans="1:13" x14ac:dyDescent="0.3">
      <c r="A223" t="s">
        <v>240</v>
      </c>
      <c r="B223">
        <v>3</v>
      </c>
      <c r="C223">
        <v>87215</v>
      </c>
      <c r="D223">
        <v>447</v>
      </c>
      <c r="E223">
        <v>119</v>
      </c>
      <c r="F223">
        <v>2</v>
      </c>
      <c r="G223" t="s">
        <v>17</v>
      </c>
      <c r="H223">
        <f>Table1[[#This Row],[Electricity_Usage (kWh)]]+Table1[[#This Row],[Gas_Usage]]</f>
        <v>566</v>
      </c>
      <c r="I223" t="str">
        <f t="shared" si="15"/>
        <v>Medium</v>
      </c>
      <c r="J223" t="str">
        <f t="shared" si="16"/>
        <v>High</v>
      </c>
      <c r="K223" t="str">
        <f t="shared" si="17"/>
        <v>Low</v>
      </c>
      <c r="L223">
        <f t="shared" si="18"/>
        <v>438.68</v>
      </c>
      <c r="M223" t="str">
        <f t="shared" si="19"/>
        <v>High</v>
      </c>
    </row>
    <row r="224" spans="1:13" x14ac:dyDescent="0.3">
      <c r="A224" t="s">
        <v>241</v>
      </c>
      <c r="B224">
        <v>6</v>
      </c>
      <c r="C224">
        <v>89042</v>
      </c>
      <c r="D224">
        <v>263</v>
      </c>
      <c r="E224">
        <v>167</v>
      </c>
      <c r="F224">
        <v>8</v>
      </c>
      <c r="G224" t="s">
        <v>17</v>
      </c>
      <c r="H224">
        <f>Table1[[#This Row],[Electricity_Usage (kWh)]]+Table1[[#This Row],[Gas_Usage]]</f>
        <v>430</v>
      </c>
      <c r="I224" t="str">
        <f t="shared" si="15"/>
        <v>Large</v>
      </c>
      <c r="J224" t="str">
        <f t="shared" si="16"/>
        <v>High</v>
      </c>
      <c r="K224" t="str">
        <f t="shared" si="17"/>
        <v>Medium</v>
      </c>
      <c r="L224">
        <f t="shared" si="18"/>
        <v>438.68</v>
      </c>
      <c r="M224" t="str">
        <f t="shared" si="19"/>
        <v>Normal</v>
      </c>
    </row>
    <row r="225" spans="1:13" x14ac:dyDescent="0.3">
      <c r="A225" t="s">
        <v>242</v>
      </c>
      <c r="B225">
        <v>1</v>
      </c>
      <c r="C225">
        <v>33284</v>
      </c>
      <c r="D225">
        <v>189</v>
      </c>
      <c r="E225">
        <v>117</v>
      </c>
      <c r="F225">
        <v>2</v>
      </c>
      <c r="G225" t="s">
        <v>31</v>
      </c>
      <c r="H225">
        <f>Table1[[#This Row],[Electricity_Usage (kWh)]]+Table1[[#This Row],[Gas_Usage]]</f>
        <v>306</v>
      </c>
      <c r="I225" t="str">
        <f t="shared" si="15"/>
        <v>Small</v>
      </c>
      <c r="J225" t="str">
        <f t="shared" si="16"/>
        <v>Middle</v>
      </c>
      <c r="K225" t="str">
        <f t="shared" si="17"/>
        <v>Low</v>
      </c>
      <c r="L225">
        <f t="shared" si="18"/>
        <v>438.68</v>
      </c>
      <c r="M225" t="str">
        <f t="shared" si="19"/>
        <v>Normal</v>
      </c>
    </row>
    <row r="226" spans="1:13" x14ac:dyDescent="0.3">
      <c r="A226" t="s">
        <v>243</v>
      </c>
      <c r="B226">
        <v>4</v>
      </c>
      <c r="C226">
        <v>92789</v>
      </c>
      <c r="D226">
        <v>235</v>
      </c>
      <c r="E226">
        <v>68</v>
      </c>
      <c r="F226">
        <v>5</v>
      </c>
      <c r="G226" t="s">
        <v>45</v>
      </c>
      <c r="H226">
        <f>Table1[[#This Row],[Electricity_Usage (kWh)]]+Table1[[#This Row],[Gas_Usage]]</f>
        <v>303</v>
      </c>
      <c r="I226" t="str">
        <f t="shared" si="15"/>
        <v>Medium</v>
      </c>
      <c r="J226" t="str">
        <f t="shared" si="16"/>
        <v>High</v>
      </c>
      <c r="K226" t="str">
        <f t="shared" si="17"/>
        <v>Low</v>
      </c>
      <c r="L226">
        <f t="shared" si="18"/>
        <v>438.68</v>
      </c>
      <c r="M226" t="str">
        <f t="shared" si="19"/>
        <v>Normal</v>
      </c>
    </row>
    <row r="227" spans="1:13" x14ac:dyDescent="0.3">
      <c r="A227" t="s">
        <v>244</v>
      </c>
      <c r="B227">
        <v>5</v>
      </c>
      <c r="C227">
        <v>81389</v>
      </c>
      <c r="D227">
        <v>285</v>
      </c>
      <c r="E227">
        <v>69</v>
      </c>
      <c r="F227">
        <v>10</v>
      </c>
      <c r="G227" t="s">
        <v>27</v>
      </c>
      <c r="H227">
        <f>Table1[[#This Row],[Electricity_Usage (kWh)]]+Table1[[#This Row],[Gas_Usage]]</f>
        <v>354</v>
      </c>
      <c r="I227" t="str">
        <f t="shared" si="15"/>
        <v>Large</v>
      </c>
      <c r="J227" t="str">
        <f t="shared" si="16"/>
        <v>High</v>
      </c>
      <c r="K227" t="str">
        <f t="shared" si="17"/>
        <v>Medium</v>
      </c>
      <c r="L227">
        <f t="shared" si="18"/>
        <v>438.68</v>
      </c>
      <c r="M227" t="str">
        <f t="shared" si="19"/>
        <v>Normal</v>
      </c>
    </row>
    <row r="228" spans="1:13" x14ac:dyDescent="0.3">
      <c r="A228" t="s">
        <v>245</v>
      </c>
      <c r="B228">
        <v>1</v>
      </c>
      <c r="C228">
        <v>29435</v>
      </c>
      <c r="D228">
        <v>415</v>
      </c>
      <c r="E228">
        <v>162</v>
      </c>
      <c r="F228">
        <v>2</v>
      </c>
      <c r="G228" t="s">
        <v>17</v>
      </c>
      <c r="H228">
        <f>Table1[[#This Row],[Electricity_Usage (kWh)]]+Table1[[#This Row],[Gas_Usage]]</f>
        <v>577</v>
      </c>
      <c r="I228" t="str">
        <f t="shared" si="15"/>
        <v>Small</v>
      </c>
      <c r="J228" t="str">
        <f t="shared" si="16"/>
        <v>Low</v>
      </c>
      <c r="K228" t="str">
        <f t="shared" si="17"/>
        <v>Low</v>
      </c>
      <c r="L228">
        <f t="shared" si="18"/>
        <v>438.68</v>
      </c>
      <c r="M228" t="str">
        <f t="shared" si="19"/>
        <v>High</v>
      </c>
    </row>
    <row r="229" spans="1:13" x14ac:dyDescent="0.3">
      <c r="A229" t="s">
        <v>246</v>
      </c>
      <c r="B229">
        <v>3</v>
      </c>
      <c r="C229">
        <v>74340</v>
      </c>
      <c r="D229">
        <v>277</v>
      </c>
      <c r="E229">
        <v>189</v>
      </c>
      <c r="F229">
        <v>5</v>
      </c>
      <c r="G229" t="s">
        <v>15</v>
      </c>
      <c r="H229">
        <f>Table1[[#This Row],[Electricity_Usage (kWh)]]+Table1[[#This Row],[Gas_Usage]]</f>
        <v>466</v>
      </c>
      <c r="I229" t="str">
        <f t="shared" si="15"/>
        <v>Medium</v>
      </c>
      <c r="J229" t="str">
        <f t="shared" si="16"/>
        <v>High</v>
      </c>
      <c r="K229" t="str">
        <f t="shared" si="17"/>
        <v>Low</v>
      </c>
      <c r="L229">
        <f t="shared" si="18"/>
        <v>438.68</v>
      </c>
      <c r="M229" t="str">
        <f t="shared" si="19"/>
        <v>High</v>
      </c>
    </row>
    <row r="230" spans="1:13" x14ac:dyDescent="0.3">
      <c r="A230" t="s">
        <v>247</v>
      </c>
      <c r="B230">
        <v>7</v>
      </c>
      <c r="C230">
        <v>64078</v>
      </c>
      <c r="D230">
        <v>127</v>
      </c>
      <c r="E230">
        <v>96</v>
      </c>
      <c r="F230">
        <v>7</v>
      </c>
      <c r="G230" t="s">
        <v>25</v>
      </c>
      <c r="H230">
        <f>Table1[[#This Row],[Electricity_Usage (kWh)]]+Table1[[#This Row],[Gas_Usage]]</f>
        <v>223</v>
      </c>
      <c r="I230" t="str">
        <f t="shared" si="15"/>
        <v>Large</v>
      </c>
      <c r="J230" t="str">
        <f t="shared" si="16"/>
        <v>High</v>
      </c>
      <c r="K230" t="str">
        <f t="shared" si="17"/>
        <v>Medium</v>
      </c>
      <c r="L230">
        <f t="shared" si="18"/>
        <v>438.68</v>
      </c>
      <c r="M230" t="str">
        <f t="shared" si="19"/>
        <v>Normal</v>
      </c>
    </row>
    <row r="231" spans="1:13" x14ac:dyDescent="0.3">
      <c r="A231" t="s">
        <v>248</v>
      </c>
      <c r="B231">
        <v>6</v>
      </c>
      <c r="C231">
        <v>98832</v>
      </c>
      <c r="D231">
        <v>319</v>
      </c>
      <c r="E231">
        <v>50</v>
      </c>
      <c r="F231">
        <v>7</v>
      </c>
      <c r="G231" t="s">
        <v>8</v>
      </c>
      <c r="H231">
        <f>Table1[[#This Row],[Electricity_Usage (kWh)]]+Table1[[#This Row],[Gas_Usage]]</f>
        <v>369</v>
      </c>
      <c r="I231" t="str">
        <f t="shared" si="15"/>
        <v>Large</v>
      </c>
      <c r="J231" t="str">
        <f t="shared" si="16"/>
        <v>High</v>
      </c>
      <c r="K231" t="str">
        <f t="shared" si="17"/>
        <v>Medium</v>
      </c>
      <c r="L231">
        <f t="shared" si="18"/>
        <v>438.68</v>
      </c>
      <c r="M231" t="str">
        <f t="shared" si="19"/>
        <v>Normal</v>
      </c>
    </row>
    <row r="232" spans="1:13" x14ac:dyDescent="0.3">
      <c r="A232" t="s">
        <v>249</v>
      </c>
      <c r="B232">
        <v>3</v>
      </c>
      <c r="C232">
        <v>71293</v>
      </c>
      <c r="D232">
        <v>456</v>
      </c>
      <c r="E232">
        <v>139</v>
      </c>
      <c r="F232">
        <v>13</v>
      </c>
      <c r="G232" t="s">
        <v>25</v>
      </c>
      <c r="H232">
        <f>Table1[[#This Row],[Electricity_Usage (kWh)]]+Table1[[#This Row],[Gas_Usage]]</f>
        <v>595</v>
      </c>
      <c r="I232" t="str">
        <f t="shared" si="15"/>
        <v>Medium</v>
      </c>
      <c r="J232" t="str">
        <f t="shared" si="16"/>
        <v>High</v>
      </c>
      <c r="K232" t="str">
        <f t="shared" si="17"/>
        <v>High</v>
      </c>
      <c r="L232">
        <f t="shared" si="18"/>
        <v>438.68</v>
      </c>
      <c r="M232" t="str">
        <f t="shared" si="19"/>
        <v>High</v>
      </c>
    </row>
    <row r="233" spans="1:13" x14ac:dyDescent="0.3">
      <c r="A233" t="s">
        <v>250</v>
      </c>
      <c r="B233">
        <v>1</v>
      </c>
      <c r="C233">
        <v>98781</v>
      </c>
      <c r="D233">
        <v>140</v>
      </c>
      <c r="E233">
        <v>191</v>
      </c>
      <c r="F233">
        <v>14</v>
      </c>
      <c r="G233" t="s">
        <v>56</v>
      </c>
      <c r="H233">
        <f>Table1[[#This Row],[Electricity_Usage (kWh)]]+Table1[[#This Row],[Gas_Usage]]</f>
        <v>331</v>
      </c>
      <c r="I233" t="str">
        <f t="shared" si="15"/>
        <v>Small</v>
      </c>
      <c r="J233" t="str">
        <f t="shared" si="16"/>
        <v>High</v>
      </c>
      <c r="K233" t="str">
        <f t="shared" si="17"/>
        <v>High</v>
      </c>
      <c r="L233">
        <f t="shared" si="18"/>
        <v>438.68</v>
      </c>
      <c r="M233" t="str">
        <f t="shared" si="19"/>
        <v>Normal</v>
      </c>
    </row>
    <row r="234" spans="1:13" x14ac:dyDescent="0.3">
      <c r="A234" t="s">
        <v>251</v>
      </c>
      <c r="B234">
        <v>6</v>
      </c>
      <c r="C234">
        <v>80403</v>
      </c>
      <c r="D234">
        <v>327</v>
      </c>
      <c r="E234">
        <v>113</v>
      </c>
      <c r="F234">
        <v>9</v>
      </c>
      <c r="G234" t="s">
        <v>17</v>
      </c>
      <c r="H234">
        <f>Table1[[#This Row],[Electricity_Usage (kWh)]]+Table1[[#This Row],[Gas_Usage]]</f>
        <v>440</v>
      </c>
      <c r="I234" t="str">
        <f t="shared" si="15"/>
        <v>Large</v>
      </c>
      <c r="J234" t="str">
        <f t="shared" si="16"/>
        <v>High</v>
      </c>
      <c r="K234" t="str">
        <f t="shared" si="17"/>
        <v>Medium</v>
      </c>
      <c r="L234">
        <f t="shared" si="18"/>
        <v>438.68</v>
      </c>
      <c r="M234" t="str">
        <f t="shared" si="19"/>
        <v>High</v>
      </c>
    </row>
    <row r="235" spans="1:13" x14ac:dyDescent="0.3">
      <c r="A235" t="s">
        <v>252</v>
      </c>
      <c r="B235">
        <v>5</v>
      </c>
      <c r="C235">
        <v>49124</v>
      </c>
      <c r="D235">
        <v>291</v>
      </c>
      <c r="E235">
        <v>87</v>
      </c>
      <c r="F235">
        <v>2</v>
      </c>
      <c r="G235" t="s">
        <v>27</v>
      </c>
      <c r="H235">
        <f>Table1[[#This Row],[Electricity_Usage (kWh)]]+Table1[[#This Row],[Gas_Usage]]</f>
        <v>378</v>
      </c>
      <c r="I235" t="str">
        <f t="shared" si="15"/>
        <v>Large</v>
      </c>
      <c r="J235" t="str">
        <f t="shared" si="16"/>
        <v>Middle</v>
      </c>
      <c r="K235" t="str">
        <f t="shared" si="17"/>
        <v>Low</v>
      </c>
      <c r="L235">
        <f t="shared" si="18"/>
        <v>438.68</v>
      </c>
      <c r="M235" t="str">
        <f t="shared" si="19"/>
        <v>Normal</v>
      </c>
    </row>
    <row r="236" spans="1:13" x14ac:dyDescent="0.3">
      <c r="A236" t="s">
        <v>253</v>
      </c>
      <c r="B236">
        <v>1</v>
      </c>
      <c r="C236">
        <v>63919</v>
      </c>
      <c r="D236">
        <v>244</v>
      </c>
      <c r="E236">
        <v>86</v>
      </c>
      <c r="F236">
        <v>8</v>
      </c>
      <c r="G236" t="s">
        <v>56</v>
      </c>
      <c r="H236">
        <f>Table1[[#This Row],[Electricity_Usage (kWh)]]+Table1[[#This Row],[Gas_Usage]]</f>
        <v>330</v>
      </c>
      <c r="I236" t="str">
        <f t="shared" si="15"/>
        <v>Small</v>
      </c>
      <c r="J236" t="str">
        <f t="shared" si="16"/>
        <v>High</v>
      </c>
      <c r="K236" t="str">
        <f t="shared" si="17"/>
        <v>Medium</v>
      </c>
      <c r="L236">
        <f t="shared" si="18"/>
        <v>438.68</v>
      </c>
      <c r="M236" t="str">
        <f t="shared" si="19"/>
        <v>Normal</v>
      </c>
    </row>
    <row r="237" spans="1:13" x14ac:dyDescent="0.3">
      <c r="A237" t="s">
        <v>254</v>
      </c>
      <c r="B237">
        <v>3</v>
      </c>
      <c r="C237">
        <v>55247</v>
      </c>
      <c r="D237">
        <v>300</v>
      </c>
      <c r="E237">
        <v>175</v>
      </c>
      <c r="F237">
        <v>2</v>
      </c>
      <c r="G237" t="s">
        <v>13</v>
      </c>
      <c r="H237">
        <f>Table1[[#This Row],[Electricity_Usage (kWh)]]+Table1[[#This Row],[Gas_Usage]]</f>
        <v>475</v>
      </c>
      <c r="I237" t="str">
        <f t="shared" si="15"/>
        <v>Medium</v>
      </c>
      <c r="J237" t="str">
        <f t="shared" si="16"/>
        <v>Middle</v>
      </c>
      <c r="K237" t="str">
        <f t="shared" si="17"/>
        <v>Low</v>
      </c>
      <c r="L237">
        <f t="shared" si="18"/>
        <v>438.68</v>
      </c>
      <c r="M237" t="str">
        <f t="shared" si="19"/>
        <v>High</v>
      </c>
    </row>
    <row r="238" spans="1:13" x14ac:dyDescent="0.3">
      <c r="A238" t="s">
        <v>255</v>
      </c>
      <c r="B238">
        <v>2</v>
      </c>
      <c r="C238">
        <v>82752</v>
      </c>
      <c r="D238">
        <v>311</v>
      </c>
      <c r="E238">
        <v>188</v>
      </c>
      <c r="F238">
        <v>14</v>
      </c>
      <c r="G238" t="s">
        <v>13</v>
      </c>
      <c r="H238">
        <f>Table1[[#This Row],[Electricity_Usage (kWh)]]+Table1[[#This Row],[Gas_Usage]]</f>
        <v>499</v>
      </c>
      <c r="I238" t="str">
        <f t="shared" si="15"/>
        <v>Small</v>
      </c>
      <c r="J238" t="str">
        <f t="shared" si="16"/>
        <v>High</v>
      </c>
      <c r="K238" t="str">
        <f t="shared" si="17"/>
        <v>High</v>
      </c>
      <c r="L238">
        <f t="shared" si="18"/>
        <v>438.68</v>
      </c>
      <c r="M238" t="str">
        <f t="shared" si="19"/>
        <v>High</v>
      </c>
    </row>
    <row r="239" spans="1:13" x14ac:dyDescent="0.3">
      <c r="A239" t="s">
        <v>256</v>
      </c>
      <c r="B239">
        <v>4</v>
      </c>
      <c r="C239">
        <v>76573</v>
      </c>
      <c r="D239">
        <v>319</v>
      </c>
      <c r="E239">
        <v>149</v>
      </c>
      <c r="F239">
        <v>8</v>
      </c>
      <c r="G239" t="s">
        <v>25</v>
      </c>
      <c r="H239">
        <f>Table1[[#This Row],[Electricity_Usage (kWh)]]+Table1[[#This Row],[Gas_Usage]]</f>
        <v>468</v>
      </c>
      <c r="I239" t="str">
        <f t="shared" si="15"/>
        <v>Medium</v>
      </c>
      <c r="J239" t="str">
        <f t="shared" si="16"/>
        <v>High</v>
      </c>
      <c r="K239" t="str">
        <f t="shared" si="17"/>
        <v>Medium</v>
      </c>
      <c r="L239">
        <f t="shared" si="18"/>
        <v>438.68</v>
      </c>
      <c r="M239" t="str">
        <f t="shared" si="19"/>
        <v>High</v>
      </c>
    </row>
    <row r="240" spans="1:13" x14ac:dyDescent="0.3">
      <c r="A240" t="s">
        <v>257</v>
      </c>
      <c r="B240">
        <v>7</v>
      </c>
      <c r="C240">
        <v>79101</v>
      </c>
      <c r="D240">
        <v>339</v>
      </c>
      <c r="E240">
        <v>126</v>
      </c>
      <c r="F240">
        <v>4</v>
      </c>
      <c r="G240" t="s">
        <v>45</v>
      </c>
      <c r="H240">
        <f>Table1[[#This Row],[Electricity_Usage (kWh)]]+Table1[[#This Row],[Gas_Usage]]</f>
        <v>465</v>
      </c>
      <c r="I240" t="str">
        <f t="shared" si="15"/>
        <v>Large</v>
      </c>
      <c r="J240" t="str">
        <f t="shared" si="16"/>
        <v>High</v>
      </c>
      <c r="K240" t="str">
        <f t="shared" si="17"/>
        <v>Low</v>
      </c>
      <c r="L240">
        <f t="shared" si="18"/>
        <v>438.68</v>
      </c>
      <c r="M240" t="str">
        <f t="shared" si="19"/>
        <v>High</v>
      </c>
    </row>
    <row r="241" spans="1:13" x14ac:dyDescent="0.3">
      <c r="A241" t="s">
        <v>258</v>
      </c>
      <c r="B241">
        <v>3</v>
      </c>
      <c r="C241">
        <v>46646</v>
      </c>
      <c r="D241">
        <v>496</v>
      </c>
      <c r="E241">
        <v>52</v>
      </c>
      <c r="F241">
        <v>12</v>
      </c>
      <c r="G241" t="s">
        <v>10</v>
      </c>
      <c r="H241">
        <f>Table1[[#This Row],[Electricity_Usage (kWh)]]+Table1[[#This Row],[Gas_Usage]]</f>
        <v>548</v>
      </c>
      <c r="I241" t="str">
        <f t="shared" si="15"/>
        <v>Medium</v>
      </c>
      <c r="J241" t="str">
        <f t="shared" si="16"/>
        <v>Middle</v>
      </c>
      <c r="K241" t="str">
        <f t="shared" si="17"/>
        <v>High</v>
      </c>
      <c r="L241">
        <f t="shared" si="18"/>
        <v>438.68</v>
      </c>
      <c r="M241" t="str">
        <f t="shared" si="19"/>
        <v>High</v>
      </c>
    </row>
    <row r="242" spans="1:13" x14ac:dyDescent="0.3">
      <c r="A242" t="s">
        <v>259</v>
      </c>
      <c r="B242">
        <v>6</v>
      </c>
      <c r="C242">
        <v>43049</v>
      </c>
      <c r="D242">
        <v>145</v>
      </c>
      <c r="E242">
        <v>183</v>
      </c>
      <c r="F242">
        <v>9</v>
      </c>
      <c r="G242" t="s">
        <v>45</v>
      </c>
      <c r="H242">
        <f>Table1[[#This Row],[Electricity_Usage (kWh)]]+Table1[[#This Row],[Gas_Usage]]</f>
        <v>328</v>
      </c>
      <c r="I242" t="str">
        <f t="shared" si="15"/>
        <v>Large</v>
      </c>
      <c r="J242" t="str">
        <f t="shared" si="16"/>
        <v>Middle</v>
      </c>
      <c r="K242" t="str">
        <f t="shared" si="17"/>
        <v>Medium</v>
      </c>
      <c r="L242">
        <f t="shared" si="18"/>
        <v>438.68</v>
      </c>
      <c r="M242" t="str">
        <f t="shared" si="19"/>
        <v>Normal</v>
      </c>
    </row>
    <row r="243" spans="1:13" x14ac:dyDescent="0.3">
      <c r="A243" t="s">
        <v>260</v>
      </c>
      <c r="B243">
        <v>1</v>
      </c>
      <c r="C243">
        <v>99605</v>
      </c>
      <c r="D243">
        <v>134</v>
      </c>
      <c r="E243">
        <v>59</v>
      </c>
      <c r="F243">
        <v>4</v>
      </c>
      <c r="G243" t="s">
        <v>15</v>
      </c>
      <c r="H243">
        <f>Table1[[#This Row],[Electricity_Usage (kWh)]]+Table1[[#This Row],[Gas_Usage]]</f>
        <v>193</v>
      </c>
      <c r="I243" t="str">
        <f t="shared" si="15"/>
        <v>Small</v>
      </c>
      <c r="J243" t="str">
        <f t="shared" si="16"/>
        <v>High</v>
      </c>
      <c r="K243" t="str">
        <f t="shared" si="17"/>
        <v>Low</v>
      </c>
      <c r="L243">
        <f t="shared" si="18"/>
        <v>438.68</v>
      </c>
      <c r="M243" t="str">
        <f t="shared" si="19"/>
        <v>Normal</v>
      </c>
    </row>
    <row r="244" spans="1:13" x14ac:dyDescent="0.3">
      <c r="A244" t="s">
        <v>261</v>
      </c>
      <c r="B244">
        <v>4</v>
      </c>
      <c r="C244">
        <v>88385</v>
      </c>
      <c r="D244">
        <v>352</v>
      </c>
      <c r="E244">
        <v>54</v>
      </c>
      <c r="F244">
        <v>14</v>
      </c>
      <c r="G244" t="s">
        <v>51</v>
      </c>
      <c r="H244">
        <f>Table1[[#This Row],[Electricity_Usage (kWh)]]+Table1[[#This Row],[Gas_Usage]]</f>
        <v>406</v>
      </c>
      <c r="I244" t="str">
        <f t="shared" si="15"/>
        <v>Medium</v>
      </c>
      <c r="J244" t="str">
        <f t="shared" si="16"/>
        <v>High</v>
      </c>
      <c r="K244" t="str">
        <f t="shared" si="17"/>
        <v>High</v>
      </c>
      <c r="L244">
        <f t="shared" si="18"/>
        <v>438.68</v>
      </c>
      <c r="M244" t="str">
        <f t="shared" si="19"/>
        <v>Normal</v>
      </c>
    </row>
    <row r="245" spans="1:13" x14ac:dyDescent="0.3">
      <c r="A245" t="s">
        <v>262</v>
      </c>
      <c r="B245">
        <v>1</v>
      </c>
      <c r="C245">
        <v>60158</v>
      </c>
      <c r="D245">
        <v>489</v>
      </c>
      <c r="E245">
        <v>200</v>
      </c>
      <c r="F245">
        <v>2</v>
      </c>
      <c r="G245" t="s">
        <v>31</v>
      </c>
      <c r="H245">
        <f>Table1[[#This Row],[Electricity_Usage (kWh)]]+Table1[[#This Row],[Gas_Usage]]</f>
        <v>689</v>
      </c>
      <c r="I245" t="str">
        <f t="shared" si="15"/>
        <v>Small</v>
      </c>
      <c r="J245" t="str">
        <f t="shared" si="16"/>
        <v>High</v>
      </c>
      <c r="K245" t="str">
        <f t="shared" si="17"/>
        <v>Low</v>
      </c>
      <c r="L245">
        <f t="shared" si="18"/>
        <v>438.68</v>
      </c>
      <c r="M245" t="str">
        <f t="shared" si="19"/>
        <v>High</v>
      </c>
    </row>
    <row r="246" spans="1:13" x14ac:dyDescent="0.3">
      <c r="A246" t="s">
        <v>263</v>
      </c>
      <c r="B246">
        <v>6</v>
      </c>
      <c r="C246">
        <v>85417</v>
      </c>
      <c r="D246">
        <v>181</v>
      </c>
      <c r="E246">
        <v>187</v>
      </c>
      <c r="F246">
        <v>14</v>
      </c>
      <c r="G246" t="s">
        <v>45</v>
      </c>
      <c r="H246">
        <f>Table1[[#This Row],[Electricity_Usage (kWh)]]+Table1[[#This Row],[Gas_Usage]]</f>
        <v>368</v>
      </c>
      <c r="I246" t="str">
        <f t="shared" si="15"/>
        <v>Large</v>
      </c>
      <c r="J246" t="str">
        <f t="shared" si="16"/>
        <v>High</v>
      </c>
      <c r="K246" t="str">
        <f t="shared" si="17"/>
        <v>High</v>
      </c>
      <c r="L246">
        <f t="shared" si="18"/>
        <v>438.68</v>
      </c>
      <c r="M246" t="str">
        <f t="shared" si="19"/>
        <v>Normal</v>
      </c>
    </row>
    <row r="247" spans="1:13" x14ac:dyDescent="0.3">
      <c r="A247" t="s">
        <v>264</v>
      </c>
      <c r="B247">
        <v>1</v>
      </c>
      <c r="C247">
        <v>43289</v>
      </c>
      <c r="D247">
        <v>470</v>
      </c>
      <c r="E247">
        <v>179</v>
      </c>
      <c r="F247">
        <v>14</v>
      </c>
      <c r="G247" t="s">
        <v>31</v>
      </c>
      <c r="H247">
        <f>Table1[[#This Row],[Electricity_Usage (kWh)]]+Table1[[#This Row],[Gas_Usage]]</f>
        <v>649</v>
      </c>
      <c r="I247" t="str">
        <f t="shared" si="15"/>
        <v>Small</v>
      </c>
      <c r="J247" t="str">
        <f t="shared" si="16"/>
        <v>Middle</v>
      </c>
      <c r="K247" t="str">
        <f t="shared" si="17"/>
        <v>High</v>
      </c>
      <c r="L247">
        <f t="shared" si="18"/>
        <v>438.68</v>
      </c>
      <c r="M247" t="str">
        <f t="shared" si="19"/>
        <v>High</v>
      </c>
    </row>
    <row r="248" spans="1:13" x14ac:dyDescent="0.3">
      <c r="A248" t="s">
        <v>265</v>
      </c>
      <c r="B248">
        <v>2</v>
      </c>
      <c r="C248">
        <v>29823</v>
      </c>
      <c r="D248">
        <v>355</v>
      </c>
      <c r="E248">
        <v>62</v>
      </c>
      <c r="F248">
        <v>9</v>
      </c>
      <c r="G248" t="s">
        <v>31</v>
      </c>
      <c r="H248">
        <f>Table1[[#This Row],[Electricity_Usage (kWh)]]+Table1[[#This Row],[Gas_Usage]]</f>
        <v>417</v>
      </c>
      <c r="I248" t="str">
        <f t="shared" si="15"/>
        <v>Small</v>
      </c>
      <c r="J248" t="str">
        <f t="shared" si="16"/>
        <v>Low</v>
      </c>
      <c r="K248" t="str">
        <f t="shared" si="17"/>
        <v>Medium</v>
      </c>
      <c r="L248">
        <f t="shared" si="18"/>
        <v>438.68</v>
      </c>
      <c r="M248" t="str">
        <f t="shared" si="19"/>
        <v>Normal</v>
      </c>
    </row>
    <row r="249" spans="1:13" x14ac:dyDescent="0.3">
      <c r="A249" t="s">
        <v>266</v>
      </c>
      <c r="B249">
        <v>4</v>
      </c>
      <c r="C249">
        <v>80160</v>
      </c>
      <c r="D249">
        <v>296</v>
      </c>
      <c r="E249">
        <v>179</v>
      </c>
      <c r="F249">
        <v>4</v>
      </c>
      <c r="G249" t="s">
        <v>27</v>
      </c>
      <c r="H249">
        <f>Table1[[#This Row],[Electricity_Usage (kWh)]]+Table1[[#This Row],[Gas_Usage]]</f>
        <v>475</v>
      </c>
      <c r="I249" t="str">
        <f t="shared" si="15"/>
        <v>Medium</v>
      </c>
      <c r="J249" t="str">
        <f t="shared" si="16"/>
        <v>High</v>
      </c>
      <c r="K249" t="str">
        <f t="shared" si="17"/>
        <v>Low</v>
      </c>
      <c r="L249">
        <f t="shared" si="18"/>
        <v>438.68</v>
      </c>
      <c r="M249" t="str">
        <f t="shared" si="19"/>
        <v>High</v>
      </c>
    </row>
    <row r="250" spans="1:13" x14ac:dyDescent="0.3">
      <c r="A250" t="s">
        <v>267</v>
      </c>
      <c r="B250">
        <v>4</v>
      </c>
      <c r="C250">
        <v>61975</v>
      </c>
      <c r="D250">
        <v>402</v>
      </c>
      <c r="E250">
        <v>133</v>
      </c>
      <c r="F250">
        <v>3</v>
      </c>
      <c r="G250" t="s">
        <v>17</v>
      </c>
      <c r="H250">
        <f>Table1[[#This Row],[Electricity_Usage (kWh)]]+Table1[[#This Row],[Gas_Usage]]</f>
        <v>535</v>
      </c>
      <c r="I250" t="str">
        <f t="shared" si="15"/>
        <v>Medium</v>
      </c>
      <c r="J250" t="str">
        <f t="shared" si="16"/>
        <v>High</v>
      </c>
      <c r="K250" t="str">
        <f t="shared" si="17"/>
        <v>Low</v>
      </c>
      <c r="L250">
        <f t="shared" si="18"/>
        <v>438.68</v>
      </c>
      <c r="M250" t="str">
        <f t="shared" si="19"/>
        <v>High</v>
      </c>
    </row>
    <row r="251" spans="1:13" x14ac:dyDescent="0.3">
      <c r="A251" t="s">
        <v>268</v>
      </c>
      <c r="B251">
        <v>6</v>
      </c>
      <c r="C251">
        <v>29540</v>
      </c>
      <c r="D251">
        <v>109</v>
      </c>
      <c r="E251">
        <v>114</v>
      </c>
      <c r="F251">
        <v>2</v>
      </c>
      <c r="G251" t="s">
        <v>27</v>
      </c>
      <c r="H251">
        <f>Table1[[#This Row],[Electricity_Usage (kWh)]]+Table1[[#This Row],[Gas_Usage]]</f>
        <v>223</v>
      </c>
      <c r="I251" t="str">
        <f t="shared" si="15"/>
        <v>Large</v>
      </c>
      <c r="J251" t="str">
        <f t="shared" si="16"/>
        <v>Low</v>
      </c>
      <c r="K251" t="str">
        <f t="shared" si="17"/>
        <v>Low</v>
      </c>
      <c r="L251">
        <f t="shared" si="18"/>
        <v>438.68</v>
      </c>
      <c r="M251" t="str">
        <f t="shared" si="19"/>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B364D-FC7D-4984-B46A-5D36BA2B4C1C}">
  <dimension ref="A1:N68"/>
  <sheetViews>
    <sheetView zoomScale="31" zoomScaleNormal="46" workbookViewId="0">
      <selection activeCell="K33" sqref="K33"/>
    </sheetView>
  </sheetViews>
  <sheetFormatPr defaultRowHeight="14.4" x14ac:dyDescent="0.3"/>
  <cols>
    <col min="1" max="1" width="14.33203125" bestFit="1" customWidth="1"/>
    <col min="2" max="2" width="40.6640625" bestFit="1" customWidth="1"/>
    <col min="3" max="3" width="27" bestFit="1" customWidth="1"/>
    <col min="4" max="4" width="37.33203125" bestFit="1" customWidth="1"/>
    <col min="6" max="6" width="20.77734375" bestFit="1" customWidth="1"/>
    <col min="7" max="7" width="37.33203125" bestFit="1" customWidth="1"/>
    <col min="8" max="8" width="27.77734375" customWidth="1"/>
    <col min="9" max="9" width="17.5546875" bestFit="1" customWidth="1"/>
    <col min="10" max="10" width="28.109375" bestFit="1" customWidth="1"/>
    <col min="11" max="11" width="17.88671875" bestFit="1" customWidth="1"/>
    <col min="12" max="12" width="40.6640625" bestFit="1" customWidth="1"/>
    <col min="13" max="13" width="27" bestFit="1" customWidth="1"/>
    <col min="14" max="14" width="37.33203125" bestFit="1" customWidth="1"/>
  </cols>
  <sheetData>
    <row r="1" spans="1:14" x14ac:dyDescent="0.3">
      <c r="A1" t="s">
        <v>273</v>
      </c>
      <c r="F1" t="s">
        <v>279</v>
      </c>
      <c r="K1" t="s">
        <v>283</v>
      </c>
    </row>
    <row r="3" spans="1:14" x14ac:dyDescent="0.3">
      <c r="A3" s="1" t="s">
        <v>296</v>
      </c>
      <c r="B3" t="s">
        <v>276</v>
      </c>
      <c r="C3" t="s">
        <v>277</v>
      </c>
      <c r="D3" t="s">
        <v>278</v>
      </c>
      <c r="F3" s="1" t="s">
        <v>297</v>
      </c>
      <c r="G3" t="s">
        <v>276</v>
      </c>
      <c r="H3" t="s">
        <v>278</v>
      </c>
      <c r="K3" s="1" t="s">
        <v>274</v>
      </c>
      <c r="L3" t="s">
        <v>276</v>
      </c>
      <c r="M3" t="s">
        <v>277</v>
      </c>
      <c r="N3" t="s">
        <v>278</v>
      </c>
    </row>
    <row r="4" spans="1:14" x14ac:dyDescent="0.3">
      <c r="A4" s="2">
        <v>5</v>
      </c>
      <c r="B4" s="3">
        <v>357</v>
      </c>
      <c r="C4" s="3">
        <v>82</v>
      </c>
      <c r="D4" s="3">
        <v>439</v>
      </c>
      <c r="F4" s="2">
        <v>6</v>
      </c>
      <c r="G4" s="3">
        <v>495</v>
      </c>
      <c r="H4" s="3">
        <v>629</v>
      </c>
      <c r="K4" s="2" t="s">
        <v>284</v>
      </c>
      <c r="L4" s="3">
        <v>333.16666666666669</v>
      </c>
      <c r="M4" s="3">
        <v>124.66666666666667</v>
      </c>
      <c r="N4" s="3">
        <v>457.83333333333331</v>
      </c>
    </row>
    <row r="5" spans="1:14" x14ac:dyDescent="0.3">
      <c r="A5" s="2">
        <v>6</v>
      </c>
      <c r="B5" s="3">
        <v>211.5</v>
      </c>
      <c r="C5" s="3">
        <v>159</v>
      </c>
      <c r="D5" s="3">
        <v>370.5</v>
      </c>
      <c r="F5" s="2">
        <v>9</v>
      </c>
      <c r="G5" s="3">
        <v>273.5</v>
      </c>
      <c r="H5" s="3">
        <v>398.5</v>
      </c>
      <c r="K5" s="2" t="s">
        <v>275</v>
      </c>
      <c r="L5" s="3">
        <v>333.16666666666669</v>
      </c>
      <c r="M5" s="3">
        <v>124.66666666666667</v>
      </c>
      <c r="N5" s="3">
        <v>457.83333333333331</v>
      </c>
    </row>
    <row r="6" spans="1:14" x14ac:dyDescent="0.3">
      <c r="A6" s="2">
        <v>7</v>
      </c>
      <c r="B6" s="3">
        <v>406.33333333333331</v>
      </c>
      <c r="C6" s="3">
        <v>116</v>
      </c>
      <c r="D6" s="3">
        <v>522.33333333333337</v>
      </c>
      <c r="F6" s="2">
        <v>10</v>
      </c>
      <c r="G6" s="3">
        <v>319</v>
      </c>
      <c r="H6" s="3">
        <v>440.33333333333331</v>
      </c>
    </row>
    <row r="7" spans="1:14" x14ac:dyDescent="0.3">
      <c r="A7" s="2" t="s">
        <v>275</v>
      </c>
      <c r="B7" s="3">
        <v>333.16666666666669</v>
      </c>
      <c r="C7" s="3">
        <v>124.66666666666667</v>
      </c>
      <c r="D7" s="3">
        <v>457.83333333333331</v>
      </c>
      <c r="F7" s="2" t="s">
        <v>275</v>
      </c>
      <c r="G7" s="3">
        <v>333.16666666666669</v>
      </c>
      <c r="H7" s="3">
        <v>457.83333333333331</v>
      </c>
    </row>
    <row r="37" spans="1:10" x14ac:dyDescent="0.3">
      <c r="A37" t="s">
        <v>285</v>
      </c>
    </row>
    <row r="39" spans="1:10" x14ac:dyDescent="0.3">
      <c r="A39" s="1" t="s">
        <v>6</v>
      </c>
      <c r="B39" t="s">
        <v>276</v>
      </c>
      <c r="C39" t="s">
        <v>277</v>
      </c>
      <c r="D39" t="s">
        <v>278</v>
      </c>
    </row>
    <row r="40" spans="1:10" x14ac:dyDescent="0.3">
      <c r="A40" s="2" t="s">
        <v>17</v>
      </c>
      <c r="B40" s="3">
        <v>426</v>
      </c>
      <c r="C40" s="3">
        <v>108</v>
      </c>
      <c r="D40" s="3">
        <v>534</v>
      </c>
    </row>
    <row r="41" spans="1:10" x14ac:dyDescent="0.3">
      <c r="A41" s="2" t="s">
        <v>22</v>
      </c>
      <c r="B41" s="3">
        <v>211.5</v>
      </c>
      <c r="C41" s="3">
        <v>159</v>
      </c>
      <c r="D41" s="3">
        <v>370.5</v>
      </c>
      <c r="F41" t="s">
        <v>286</v>
      </c>
      <c r="I41" t="s">
        <v>290</v>
      </c>
    </row>
    <row r="42" spans="1:10" x14ac:dyDescent="0.3">
      <c r="A42" s="2" t="s">
        <v>56</v>
      </c>
      <c r="B42" s="3">
        <v>289</v>
      </c>
      <c r="C42" s="3">
        <v>160</v>
      </c>
      <c r="D42" s="3">
        <v>449</v>
      </c>
    </row>
    <row r="43" spans="1:10" x14ac:dyDescent="0.3">
      <c r="A43" s="2" t="s">
        <v>13</v>
      </c>
      <c r="B43" s="3">
        <v>435</v>
      </c>
      <c r="C43" s="3">
        <v>54</v>
      </c>
      <c r="D43" s="3">
        <v>489</v>
      </c>
      <c r="F43" s="1" t="s">
        <v>287</v>
      </c>
      <c r="G43" t="s">
        <v>289</v>
      </c>
      <c r="I43" t="s">
        <v>291</v>
      </c>
    </row>
    <row r="44" spans="1:10" x14ac:dyDescent="0.3">
      <c r="A44" s="2" t="s">
        <v>275</v>
      </c>
      <c r="B44" s="3">
        <v>333.16666666666669</v>
      </c>
      <c r="C44" s="3">
        <v>124.66666666666667</v>
      </c>
      <c r="D44" s="3">
        <v>457.83333333333331</v>
      </c>
      <c r="I44" s="1" t="s">
        <v>287</v>
      </c>
      <c r="J44" t="s">
        <v>280</v>
      </c>
    </row>
    <row r="45" spans="1:10" x14ac:dyDescent="0.3">
      <c r="F45" s="1" t="s">
        <v>0</v>
      </c>
      <c r="G45" t="s">
        <v>278</v>
      </c>
    </row>
    <row r="46" spans="1:10" x14ac:dyDescent="0.3">
      <c r="F46" s="2" t="s">
        <v>12</v>
      </c>
      <c r="G46" s="11">
        <v>489</v>
      </c>
      <c r="I46" s="1" t="s">
        <v>274</v>
      </c>
      <c r="J46" t="s">
        <v>278</v>
      </c>
    </row>
    <row r="47" spans="1:10" x14ac:dyDescent="0.3">
      <c r="F47" s="2" t="s">
        <v>16</v>
      </c>
      <c r="G47" s="11">
        <v>439</v>
      </c>
      <c r="I47" s="2" t="s">
        <v>292</v>
      </c>
      <c r="J47" s="4">
        <v>533.92592592592598</v>
      </c>
    </row>
    <row r="48" spans="1:10" x14ac:dyDescent="0.3">
      <c r="F48" s="2" t="s">
        <v>275</v>
      </c>
      <c r="G48" s="11">
        <v>464</v>
      </c>
      <c r="I48" s="2" t="s">
        <v>282</v>
      </c>
      <c r="J48" s="4">
        <v>527.24324324324323</v>
      </c>
    </row>
    <row r="49" spans="9:10" x14ac:dyDescent="0.3">
      <c r="I49" s="2" t="s">
        <v>293</v>
      </c>
      <c r="J49" s="4">
        <v>546.9655172413793</v>
      </c>
    </row>
    <row r="50" spans="9:10" x14ac:dyDescent="0.3">
      <c r="I50" s="2" t="s">
        <v>275</v>
      </c>
      <c r="J50" s="4">
        <v>535.01666666666665</v>
      </c>
    </row>
    <row r="52" spans="9:10" x14ac:dyDescent="0.3">
      <c r="I52" s="2" t="s">
        <v>294</v>
      </c>
    </row>
    <row r="53" spans="9:10" x14ac:dyDescent="0.3">
      <c r="I53" s="1" t="s">
        <v>287</v>
      </c>
      <c r="J53" t="s">
        <v>280</v>
      </c>
    </row>
    <row r="55" spans="9:10" x14ac:dyDescent="0.3">
      <c r="I55" s="1" t="s">
        <v>274</v>
      </c>
      <c r="J55" t="s">
        <v>278</v>
      </c>
    </row>
    <row r="56" spans="9:10" x14ac:dyDescent="0.3">
      <c r="I56" s="2" t="s">
        <v>280</v>
      </c>
      <c r="J56" s="4">
        <v>527.83333333333337</v>
      </c>
    </row>
    <row r="57" spans="9:10" x14ac:dyDescent="0.3">
      <c r="I57" s="2" t="s">
        <v>281</v>
      </c>
      <c r="J57" s="4">
        <v>539.41666666666663</v>
      </c>
    </row>
    <row r="58" spans="9:10" x14ac:dyDescent="0.3">
      <c r="I58" s="2" t="s">
        <v>282</v>
      </c>
      <c r="J58" s="4">
        <v>537.10416666666663</v>
      </c>
    </row>
    <row r="59" spans="9:10" x14ac:dyDescent="0.3">
      <c r="I59" s="2" t="s">
        <v>275</v>
      </c>
      <c r="J59" s="4">
        <v>535.01666666666665</v>
      </c>
    </row>
    <row r="61" spans="9:10" x14ac:dyDescent="0.3">
      <c r="I61" s="2" t="s">
        <v>295</v>
      </c>
    </row>
    <row r="62" spans="9:10" x14ac:dyDescent="0.3">
      <c r="I62" s="1" t="s">
        <v>287</v>
      </c>
      <c r="J62" t="s">
        <v>289</v>
      </c>
    </row>
    <row r="64" spans="9:10" x14ac:dyDescent="0.3">
      <c r="I64" s="1" t="s">
        <v>274</v>
      </c>
      <c r="J64" t="s">
        <v>278</v>
      </c>
    </row>
    <row r="65" spans="9:10" x14ac:dyDescent="0.3">
      <c r="I65" s="2" t="s">
        <v>280</v>
      </c>
      <c r="J65" s="4">
        <v>429.44615384615383</v>
      </c>
    </row>
    <row r="66" spans="9:10" x14ac:dyDescent="0.3">
      <c r="I66" s="2" t="s">
        <v>281</v>
      </c>
      <c r="J66" s="4">
        <v>399.58974358974359</v>
      </c>
    </row>
    <row r="67" spans="9:10" x14ac:dyDescent="0.3">
      <c r="I67" s="2" t="s">
        <v>284</v>
      </c>
      <c r="J67" s="4">
        <v>428.87654320987656</v>
      </c>
    </row>
    <row r="68" spans="9:10" x14ac:dyDescent="0.3">
      <c r="I68" s="2" t="s">
        <v>275</v>
      </c>
      <c r="J68" s="4">
        <v>424.60399999999998</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95324-BCE0-4647-A340-8CB416B7E59F}">
  <sheetPr>
    <pageSetUpPr fitToPage="1"/>
  </sheetPr>
  <dimension ref="A1:AQ177"/>
  <sheetViews>
    <sheetView showGridLines="0" tabSelected="1" zoomScale="53" zoomScaleNormal="81" workbookViewId="0">
      <selection activeCell="X23" sqref="X23"/>
    </sheetView>
  </sheetViews>
  <sheetFormatPr defaultRowHeight="14.4" x14ac:dyDescent="0.3"/>
  <cols>
    <col min="1" max="1" width="36.109375" customWidth="1"/>
    <col min="3" max="3" width="11.6640625" customWidth="1"/>
    <col min="4" max="4" width="1.44140625" customWidth="1"/>
    <col min="6" max="6" width="5.21875" customWidth="1"/>
    <col min="7" max="7" width="11.88671875" customWidth="1"/>
    <col min="8" max="8" width="8.5546875" customWidth="1"/>
    <col min="9" max="9" width="4.6640625" customWidth="1"/>
    <col min="10" max="10" width="21.44140625" customWidth="1"/>
    <col min="11" max="11" width="3.88671875" customWidth="1"/>
    <col min="12" max="12" width="12.33203125" customWidth="1"/>
    <col min="13" max="13" width="13" customWidth="1"/>
    <col min="14" max="14" width="5.77734375" customWidth="1"/>
    <col min="15" max="15" width="13.6640625" customWidth="1"/>
    <col min="16" max="16" width="17.44140625" customWidth="1"/>
    <col min="17" max="17" width="8.88671875" customWidth="1"/>
  </cols>
  <sheetData>
    <row r="1" spans="1:43" ht="34.799999999999997" x14ac:dyDescent="0.55000000000000004">
      <c r="A1" s="12" t="s">
        <v>298</v>
      </c>
      <c r="B1" s="13"/>
      <c r="C1" s="13"/>
      <c r="D1" s="13"/>
      <c r="E1" s="13"/>
      <c r="F1" s="13"/>
      <c r="G1" s="13"/>
      <c r="H1" s="13"/>
      <c r="I1" s="13"/>
      <c r="J1" s="13"/>
      <c r="K1" s="13"/>
      <c r="L1" s="13"/>
      <c r="M1" s="13"/>
      <c r="N1" s="13"/>
      <c r="O1" s="13"/>
      <c r="P1" s="13"/>
      <c r="Q1" s="13"/>
      <c r="R1" s="13"/>
      <c r="S1" s="13"/>
      <c r="T1" s="13"/>
      <c r="U1" s="13"/>
      <c r="V1" s="14"/>
    </row>
    <row r="2" spans="1:43" x14ac:dyDescent="0.3">
      <c r="A2" s="5"/>
      <c r="B2" s="7"/>
      <c r="C2" s="7"/>
      <c r="D2" s="7"/>
      <c r="E2" s="7"/>
      <c r="F2" s="7"/>
      <c r="G2" s="7"/>
      <c r="H2" s="7"/>
      <c r="I2" s="7"/>
      <c r="J2" s="7"/>
      <c r="K2" s="7"/>
      <c r="L2" s="7"/>
      <c r="M2" s="7"/>
      <c r="N2" s="7"/>
      <c r="O2" s="7"/>
      <c r="P2" s="7"/>
      <c r="Q2" s="7"/>
      <c r="R2" s="7"/>
      <c r="S2" s="7"/>
      <c r="T2" s="7"/>
      <c r="U2" s="7"/>
      <c r="V2" s="6"/>
    </row>
    <row r="3" spans="1:43" ht="15.6" x14ac:dyDescent="0.3">
      <c r="A3" s="5"/>
      <c r="B3" s="7"/>
      <c r="C3" s="7"/>
      <c r="D3" s="7"/>
      <c r="E3" s="7"/>
      <c r="F3" s="7"/>
      <c r="G3" s="7"/>
      <c r="H3" s="7"/>
      <c r="I3" s="7"/>
      <c r="J3" s="7"/>
      <c r="K3" s="7"/>
      <c r="L3" s="7"/>
      <c r="M3" s="7"/>
      <c r="N3" s="7"/>
      <c r="O3" s="7"/>
      <c r="P3" s="7"/>
      <c r="Q3" s="7"/>
      <c r="R3" s="7"/>
      <c r="S3" s="7"/>
      <c r="T3" s="7"/>
      <c r="U3" s="7"/>
      <c r="V3" s="6"/>
      <c r="Y3" s="15"/>
      <c r="Z3" s="15"/>
      <c r="AA3" s="16"/>
      <c r="AB3" s="17"/>
      <c r="AC3" s="17"/>
      <c r="AD3" s="16"/>
      <c r="AE3" s="17"/>
      <c r="AF3" s="17"/>
      <c r="AG3" s="16"/>
      <c r="AH3" s="17"/>
      <c r="AI3" s="17"/>
      <c r="AJ3" s="16"/>
      <c r="AK3" s="18"/>
      <c r="AL3" s="18"/>
      <c r="AM3" s="18"/>
      <c r="AN3" s="18"/>
      <c r="AO3" s="18"/>
      <c r="AP3" s="18"/>
      <c r="AQ3" s="18"/>
    </row>
    <row r="4" spans="1:43" ht="18" x14ac:dyDescent="0.35">
      <c r="A4" s="5"/>
      <c r="B4" s="15"/>
      <c r="C4" s="39" t="s">
        <v>299</v>
      </c>
      <c r="D4" s="39"/>
      <c r="E4" s="39"/>
      <c r="F4" s="16"/>
      <c r="G4" s="38" t="s">
        <v>300</v>
      </c>
      <c r="H4" s="38"/>
      <c r="I4" s="17"/>
      <c r="J4" s="37" t="s">
        <v>301</v>
      </c>
      <c r="K4" s="17"/>
      <c r="L4" s="36" t="s">
        <v>302</v>
      </c>
      <c r="M4" s="36"/>
      <c r="N4" s="22"/>
      <c r="O4" s="35" t="s">
        <v>303</v>
      </c>
      <c r="P4" s="35"/>
      <c r="Q4" s="22"/>
      <c r="R4" s="22"/>
      <c r="S4" s="22"/>
      <c r="T4" s="22"/>
      <c r="U4" s="7"/>
      <c r="V4" s="6"/>
      <c r="Y4" s="19"/>
      <c r="Z4" s="19"/>
      <c r="AA4" s="16"/>
      <c r="AB4" s="19"/>
      <c r="AC4" s="19"/>
      <c r="AD4" s="16"/>
      <c r="AE4" s="19"/>
      <c r="AF4" s="19"/>
      <c r="AG4" s="16"/>
      <c r="AH4" s="19"/>
      <c r="AI4" s="19"/>
      <c r="AJ4" s="16"/>
      <c r="AK4" s="19"/>
      <c r="AL4" s="19"/>
      <c r="AM4" s="19"/>
      <c r="AN4" s="20"/>
      <c r="AO4" s="16"/>
      <c r="AP4" s="16"/>
      <c r="AQ4" s="16"/>
    </row>
    <row r="5" spans="1:43" ht="14.4" customHeight="1" x14ac:dyDescent="0.3">
      <c r="A5" s="5"/>
      <c r="B5" s="19"/>
      <c r="C5" s="33">
        <f>COUNTA(Table1[Household_ID])</f>
        <v>250</v>
      </c>
      <c r="D5" s="33"/>
      <c r="E5" s="33"/>
      <c r="F5" s="19"/>
      <c r="G5" s="26">
        <f>AVERAGE(Table1[Electricity_Usage (kWh)])</f>
        <v>301.33999999999997</v>
      </c>
      <c r="H5" s="26"/>
      <c r="I5" s="23"/>
      <c r="J5" s="32">
        <f>AVERAGE(Table1[Gas_Usage])</f>
        <v>123.264</v>
      </c>
      <c r="K5" s="19"/>
      <c r="L5" s="31">
        <f>AVERAGE(Table1[Total_Energy_Usage])</f>
        <v>424.60399999999998</v>
      </c>
      <c r="M5" s="31"/>
      <c r="N5" s="19"/>
      <c r="O5" s="30">
        <f>COUNTIF(Table1[Consumption_Level],"High")</f>
        <v>120</v>
      </c>
      <c r="P5" s="30"/>
      <c r="Q5" s="20"/>
      <c r="R5" s="34"/>
      <c r="S5" s="16"/>
      <c r="T5" s="16"/>
      <c r="U5" s="7"/>
      <c r="V5" s="6"/>
      <c r="Y5" s="16"/>
      <c r="Z5" s="16"/>
      <c r="AA5" s="16"/>
      <c r="AB5" s="16"/>
      <c r="AC5" s="16"/>
      <c r="AD5" s="16"/>
      <c r="AE5" s="16"/>
      <c r="AF5" s="16"/>
      <c r="AG5" s="16"/>
      <c r="AH5" s="16"/>
      <c r="AI5" s="16"/>
      <c r="AJ5" s="16"/>
      <c r="AK5" s="20"/>
      <c r="AL5" s="20"/>
      <c r="AM5" s="20"/>
      <c r="AN5" s="20"/>
      <c r="AO5" s="16"/>
      <c r="AP5" s="16"/>
      <c r="AQ5" s="16"/>
    </row>
    <row r="6" spans="1:43" ht="15" customHeight="1" x14ac:dyDescent="0.3">
      <c r="A6" s="5"/>
      <c r="B6" s="16"/>
      <c r="C6" s="24"/>
      <c r="D6" s="24"/>
      <c r="E6" s="24"/>
      <c r="F6" s="16"/>
      <c r="G6" s="25"/>
      <c r="H6" s="25"/>
      <c r="I6" s="16"/>
      <c r="J6" s="27"/>
      <c r="K6" s="16"/>
      <c r="L6" s="28"/>
      <c r="M6" s="28"/>
      <c r="N6" s="20"/>
      <c r="O6" s="29"/>
      <c r="P6" s="29"/>
      <c r="Q6" s="20"/>
      <c r="R6" s="16"/>
      <c r="S6" s="16"/>
      <c r="T6" s="21"/>
      <c r="U6" s="7"/>
      <c r="V6" s="6"/>
      <c r="Y6" s="21"/>
      <c r="Z6" s="21"/>
      <c r="AA6" s="21"/>
      <c r="AB6" s="21"/>
      <c r="AC6" s="21"/>
      <c r="AD6" s="21"/>
      <c r="AE6" s="21"/>
      <c r="AF6" s="21"/>
      <c r="AG6" s="21"/>
      <c r="AH6" s="21"/>
      <c r="AI6" s="21"/>
      <c r="AJ6" s="21"/>
      <c r="AK6" s="21"/>
      <c r="AL6" s="21"/>
      <c r="AM6" s="21"/>
      <c r="AN6" s="21"/>
      <c r="AO6" s="21"/>
      <c r="AP6" s="21"/>
      <c r="AQ6" s="21"/>
    </row>
    <row r="7" spans="1:43" x14ac:dyDescent="0.3">
      <c r="A7" s="5"/>
      <c r="B7" s="7"/>
      <c r="C7" s="7"/>
      <c r="D7" s="7"/>
      <c r="E7" s="7"/>
      <c r="F7" s="7"/>
      <c r="G7" s="7"/>
      <c r="H7" s="7"/>
      <c r="I7" s="7"/>
      <c r="J7" s="7"/>
      <c r="K7" s="7"/>
      <c r="L7" s="7"/>
      <c r="M7" s="7"/>
      <c r="N7" s="7"/>
      <c r="O7" s="7"/>
      <c r="P7" s="7"/>
      <c r="Q7" s="7"/>
      <c r="R7" s="7"/>
      <c r="S7" s="7"/>
      <c r="T7" s="7"/>
      <c r="U7" s="7"/>
      <c r="V7" s="6"/>
    </row>
    <row r="8" spans="1:43" x14ac:dyDescent="0.3">
      <c r="A8" s="5"/>
      <c r="B8" s="7"/>
      <c r="C8" s="7"/>
      <c r="D8" s="7"/>
      <c r="E8" s="7"/>
      <c r="F8" s="7"/>
      <c r="G8" s="7"/>
      <c r="H8" s="7"/>
      <c r="I8" s="7"/>
      <c r="J8" s="7"/>
      <c r="K8" s="7"/>
      <c r="L8" s="7"/>
      <c r="M8" s="7"/>
      <c r="N8" s="7"/>
      <c r="O8" s="7"/>
      <c r="P8" s="7"/>
      <c r="Q8" s="7"/>
      <c r="R8" s="7"/>
      <c r="S8" s="7"/>
      <c r="T8" s="7"/>
      <c r="U8" s="7"/>
      <c r="V8" s="6"/>
    </row>
    <row r="9" spans="1:43" x14ac:dyDescent="0.3">
      <c r="A9" s="5"/>
      <c r="B9" s="7"/>
      <c r="C9" s="7"/>
      <c r="D9" s="7"/>
      <c r="E9" s="7"/>
      <c r="F9" s="7"/>
      <c r="G9" s="7"/>
      <c r="H9" s="7"/>
      <c r="I9" s="7"/>
      <c r="J9" s="7"/>
      <c r="K9" s="7"/>
      <c r="L9" s="7"/>
      <c r="M9" s="7"/>
      <c r="N9" s="7"/>
      <c r="O9" s="7"/>
      <c r="P9" s="7"/>
      <c r="Q9" s="7"/>
      <c r="R9" s="7"/>
      <c r="S9" s="7"/>
      <c r="T9" s="7"/>
      <c r="U9" s="7"/>
      <c r="V9" s="6"/>
    </row>
    <row r="10" spans="1:43" x14ac:dyDescent="0.3">
      <c r="A10" s="5"/>
      <c r="B10" s="7"/>
      <c r="C10" s="7"/>
      <c r="D10" s="7"/>
      <c r="E10" s="7"/>
      <c r="F10" s="7"/>
      <c r="G10" s="7"/>
      <c r="H10" s="7"/>
      <c r="I10" s="7"/>
      <c r="J10" s="7"/>
      <c r="K10" s="7"/>
      <c r="L10" s="7"/>
      <c r="M10" s="7"/>
      <c r="N10" s="7"/>
      <c r="O10" s="7"/>
      <c r="P10" s="7"/>
      <c r="Q10" s="7"/>
      <c r="R10" s="7"/>
      <c r="S10" s="7"/>
      <c r="T10" s="7"/>
      <c r="U10" s="7"/>
      <c r="V10" s="6"/>
    </row>
    <row r="11" spans="1:43" x14ac:dyDescent="0.3">
      <c r="A11" s="5"/>
      <c r="B11" s="7"/>
      <c r="C11" s="7"/>
      <c r="D11" s="7"/>
      <c r="E11" s="7"/>
      <c r="F11" s="7"/>
      <c r="G11" s="7"/>
      <c r="H11" s="7"/>
      <c r="I11" s="7"/>
      <c r="J11" s="7"/>
      <c r="K11" s="7"/>
      <c r="L11" s="7"/>
      <c r="M11" s="7"/>
      <c r="N11" s="7"/>
      <c r="O11" s="7"/>
      <c r="P11" s="7"/>
      <c r="Q11" s="7"/>
      <c r="R11" s="7"/>
      <c r="S11" s="7"/>
      <c r="T11" s="7"/>
      <c r="U11" s="7"/>
      <c r="V11" s="6"/>
    </row>
    <row r="12" spans="1:43" x14ac:dyDescent="0.3">
      <c r="A12" s="5"/>
      <c r="B12" s="7"/>
      <c r="C12" s="7"/>
      <c r="D12" s="7"/>
      <c r="E12" s="7"/>
      <c r="F12" s="7"/>
      <c r="G12" s="7"/>
      <c r="H12" s="7"/>
      <c r="I12" s="7"/>
      <c r="J12" s="7"/>
      <c r="K12" s="7"/>
      <c r="L12" s="7"/>
      <c r="M12" s="7"/>
      <c r="N12" s="7"/>
      <c r="O12" s="7"/>
      <c r="P12" s="7"/>
      <c r="Q12" s="7"/>
      <c r="R12" s="7"/>
      <c r="S12" s="7"/>
      <c r="T12" s="7"/>
      <c r="U12" s="7"/>
      <c r="V12" s="6"/>
    </row>
    <row r="13" spans="1:43" x14ac:dyDescent="0.3">
      <c r="A13" s="5"/>
      <c r="B13" s="7"/>
      <c r="C13" s="7"/>
      <c r="D13" s="7"/>
      <c r="E13" s="7"/>
      <c r="F13" s="7"/>
      <c r="G13" s="7"/>
      <c r="H13" s="7"/>
      <c r="I13" s="7"/>
      <c r="J13" s="7"/>
      <c r="K13" s="7"/>
      <c r="L13" s="7"/>
      <c r="M13" s="7"/>
      <c r="N13" s="7"/>
      <c r="O13" s="7"/>
      <c r="P13" s="7"/>
      <c r="Q13" s="7"/>
      <c r="R13" s="7"/>
      <c r="S13" s="7"/>
      <c r="T13" s="7"/>
      <c r="U13" s="7"/>
      <c r="V13" s="6"/>
    </row>
    <row r="14" spans="1:43" x14ac:dyDescent="0.3">
      <c r="A14" s="5"/>
      <c r="B14" s="7"/>
      <c r="C14" s="7"/>
      <c r="D14" s="7"/>
      <c r="E14" s="7"/>
      <c r="F14" s="7"/>
      <c r="G14" s="7"/>
      <c r="H14" s="7"/>
      <c r="I14" s="7"/>
      <c r="J14" s="7"/>
      <c r="K14" s="7"/>
      <c r="L14" s="7"/>
      <c r="M14" s="7"/>
      <c r="N14" s="7"/>
      <c r="O14" s="7"/>
      <c r="P14" s="7"/>
      <c r="Q14" s="7"/>
      <c r="R14" s="7"/>
      <c r="S14" s="7"/>
      <c r="T14" s="7"/>
      <c r="U14" s="7"/>
      <c r="V14" s="6"/>
    </row>
    <row r="15" spans="1:43" x14ac:dyDescent="0.3">
      <c r="A15" s="5"/>
      <c r="B15" s="7"/>
      <c r="C15" s="7"/>
      <c r="D15" s="7"/>
      <c r="E15" s="7"/>
      <c r="F15" s="7"/>
      <c r="G15" s="7"/>
      <c r="H15" s="7"/>
      <c r="I15" s="7"/>
      <c r="J15" s="7"/>
      <c r="K15" s="7"/>
      <c r="L15" s="7"/>
      <c r="M15" s="7"/>
      <c r="N15" s="7"/>
      <c r="O15" s="7"/>
      <c r="P15" s="7"/>
      <c r="Q15" s="7"/>
      <c r="R15" s="7"/>
      <c r="S15" s="7"/>
      <c r="T15" s="7"/>
      <c r="U15" s="7"/>
      <c r="V15" s="6"/>
    </row>
    <row r="16" spans="1:43" x14ac:dyDescent="0.3">
      <c r="A16" s="5"/>
      <c r="B16" s="7"/>
      <c r="C16" s="7"/>
      <c r="D16" s="7"/>
      <c r="E16" s="7"/>
      <c r="F16" s="7"/>
      <c r="G16" s="7"/>
      <c r="H16" s="7"/>
      <c r="I16" s="7"/>
      <c r="J16" s="7"/>
      <c r="K16" s="7"/>
      <c r="L16" s="7"/>
      <c r="M16" s="7"/>
      <c r="N16" s="7"/>
      <c r="O16" s="7"/>
      <c r="P16" s="7"/>
      <c r="Q16" s="7"/>
      <c r="R16" s="7"/>
      <c r="S16" s="7"/>
      <c r="T16" s="7"/>
      <c r="U16" s="7"/>
      <c r="V16" s="6"/>
    </row>
    <row r="17" spans="1:22" x14ac:dyDescent="0.3">
      <c r="A17" s="5"/>
      <c r="B17" s="7"/>
      <c r="C17" s="7"/>
      <c r="D17" s="7"/>
      <c r="E17" s="7"/>
      <c r="F17" s="7"/>
      <c r="G17" s="7"/>
      <c r="H17" s="7"/>
      <c r="I17" s="7"/>
      <c r="J17" s="7"/>
      <c r="K17" s="7"/>
      <c r="L17" s="7"/>
      <c r="M17" s="7"/>
      <c r="N17" s="7"/>
      <c r="O17" s="7"/>
      <c r="P17" s="7"/>
      <c r="Q17" s="7"/>
      <c r="R17" s="7"/>
      <c r="S17" s="7"/>
      <c r="T17" s="7"/>
      <c r="U17" s="7"/>
      <c r="V17" s="6"/>
    </row>
    <row r="18" spans="1:22" x14ac:dyDescent="0.3">
      <c r="A18" s="5"/>
      <c r="B18" s="7"/>
      <c r="C18" s="7"/>
      <c r="D18" s="7"/>
      <c r="E18" s="7"/>
      <c r="F18" s="7"/>
      <c r="G18" s="7"/>
      <c r="H18" s="7"/>
      <c r="I18" s="7"/>
      <c r="J18" s="7"/>
      <c r="K18" s="7"/>
      <c r="L18" s="7"/>
      <c r="M18" s="7"/>
      <c r="N18" s="7"/>
      <c r="O18" s="7"/>
      <c r="P18" s="7"/>
      <c r="Q18" s="7"/>
      <c r="R18" s="7"/>
      <c r="S18" s="7"/>
      <c r="T18" s="7"/>
      <c r="U18" s="7"/>
      <c r="V18" s="6"/>
    </row>
    <row r="19" spans="1:22" x14ac:dyDescent="0.3">
      <c r="A19" s="5"/>
      <c r="B19" s="7"/>
      <c r="C19" s="7"/>
      <c r="D19" s="7"/>
      <c r="E19" s="7"/>
      <c r="F19" s="7"/>
      <c r="G19" s="7"/>
      <c r="H19" s="7"/>
      <c r="I19" s="7"/>
      <c r="J19" s="7"/>
      <c r="K19" s="7"/>
      <c r="L19" s="7"/>
      <c r="M19" s="7"/>
      <c r="N19" s="7"/>
      <c r="O19" s="7"/>
      <c r="P19" s="7"/>
      <c r="Q19" s="7"/>
      <c r="R19" s="7"/>
      <c r="S19" s="7"/>
      <c r="T19" s="7"/>
      <c r="U19" s="7"/>
      <c r="V19" s="6"/>
    </row>
    <row r="20" spans="1:22" x14ac:dyDescent="0.3">
      <c r="A20" s="5"/>
      <c r="B20" s="7"/>
      <c r="C20" s="7"/>
      <c r="D20" s="7"/>
      <c r="E20" s="7"/>
      <c r="F20" s="7"/>
      <c r="G20" s="7"/>
      <c r="H20" s="7"/>
      <c r="I20" s="7"/>
      <c r="J20" s="7"/>
      <c r="K20" s="7"/>
      <c r="L20" s="7"/>
      <c r="M20" s="7"/>
      <c r="N20" s="7"/>
      <c r="O20" s="7"/>
      <c r="P20" s="7"/>
      <c r="Q20" s="7"/>
      <c r="R20" s="7"/>
      <c r="S20" s="7"/>
      <c r="T20" s="7"/>
      <c r="U20" s="7"/>
      <c r="V20" s="6"/>
    </row>
    <row r="21" spans="1:22" x14ac:dyDescent="0.3">
      <c r="A21" s="5"/>
      <c r="B21" s="7"/>
      <c r="C21" s="7"/>
      <c r="D21" s="7"/>
      <c r="E21" s="7"/>
      <c r="F21" s="7"/>
      <c r="G21" s="7"/>
      <c r="H21" s="7"/>
      <c r="I21" s="7"/>
      <c r="J21" s="7"/>
      <c r="K21" s="7"/>
      <c r="L21" s="7"/>
      <c r="M21" s="7"/>
      <c r="N21" s="7"/>
      <c r="O21" s="7"/>
      <c r="P21" s="7"/>
      <c r="Q21" s="7"/>
      <c r="R21" s="7"/>
      <c r="S21" s="7"/>
      <c r="T21" s="7"/>
      <c r="U21" s="7"/>
      <c r="V21" s="6"/>
    </row>
    <row r="22" spans="1:22" x14ac:dyDescent="0.3">
      <c r="A22" s="5"/>
      <c r="B22" s="7"/>
      <c r="C22" s="7"/>
      <c r="D22" s="7"/>
      <c r="E22" s="7"/>
      <c r="F22" s="7"/>
      <c r="G22" s="7"/>
      <c r="H22" s="7"/>
      <c r="I22" s="7"/>
      <c r="J22" s="7"/>
      <c r="K22" s="7"/>
      <c r="L22" s="7"/>
      <c r="M22" s="7"/>
      <c r="N22" s="7"/>
      <c r="O22" s="7"/>
      <c r="P22" s="7"/>
      <c r="Q22" s="7"/>
      <c r="R22" s="7"/>
      <c r="S22" s="7"/>
      <c r="T22" s="7"/>
      <c r="U22" s="7"/>
      <c r="V22" s="6"/>
    </row>
    <row r="23" spans="1:22" x14ac:dyDescent="0.3">
      <c r="A23" s="5"/>
      <c r="B23" s="7"/>
      <c r="C23" s="7"/>
      <c r="D23" s="7"/>
      <c r="E23" s="7"/>
      <c r="F23" s="7"/>
      <c r="G23" s="7"/>
      <c r="H23" s="7"/>
      <c r="I23" s="7"/>
      <c r="J23" s="7"/>
      <c r="K23" s="7"/>
      <c r="L23" s="7"/>
      <c r="M23" s="7"/>
      <c r="N23" s="7"/>
      <c r="O23" s="7"/>
      <c r="P23" s="7"/>
      <c r="Q23" s="7"/>
      <c r="R23" s="7"/>
      <c r="S23" s="7"/>
      <c r="T23" s="7"/>
      <c r="U23" s="7"/>
      <c r="V23" s="6"/>
    </row>
    <row r="24" spans="1:22" x14ac:dyDescent="0.3">
      <c r="A24" s="5"/>
      <c r="B24" s="7"/>
      <c r="C24" s="7"/>
      <c r="D24" s="7"/>
      <c r="E24" s="7"/>
      <c r="F24" s="7"/>
      <c r="G24" s="7"/>
      <c r="H24" s="7"/>
      <c r="I24" s="7"/>
      <c r="J24" s="7"/>
      <c r="K24" s="7"/>
      <c r="L24" s="7"/>
      <c r="M24" s="7"/>
      <c r="N24" s="7"/>
      <c r="O24" s="7"/>
      <c r="P24" s="7"/>
      <c r="Q24" s="7"/>
      <c r="R24" s="7"/>
      <c r="S24" s="7"/>
      <c r="T24" s="7"/>
      <c r="U24" s="7"/>
      <c r="V24" s="6"/>
    </row>
    <row r="25" spans="1:22" x14ac:dyDescent="0.3">
      <c r="A25" s="5"/>
      <c r="B25" s="7"/>
      <c r="C25" s="7"/>
      <c r="D25" s="7"/>
      <c r="E25" s="7"/>
      <c r="F25" s="7"/>
      <c r="G25" s="7"/>
      <c r="H25" s="7"/>
      <c r="I25" s="7"/>
      <c r="J25" s="7"/>
      <c r="K25" s="7"/>
      <c r="L25" s="7"/>
      <c r="M25" s="7"/>
      <c r="N25" s="7"/>
      <c r="O25" s="7"/>
      <c r="P25" s="7"/>
      <c r="Q25" s="7"/>
      <c r="R25" s="7"/>
      <c r="S25" s="7"/>
      <c r="T25" s="7"/>
      <c r="U25" s="7"/>
      <c r="V25" s="6"/>
    </row>
    <row r="26" spans="1:22" x14ac:dyDescent="0.3">
      <c r="A26" s="5"/>
      <c r="B26" s="7"/>
      <c r="C26" s="7"/>
      <c r="D26" s="7"/>
      <c r="E26" s="7"/>
      <c r="F26" s="7"/>
      <c r="G26" s="7"/>
      <c r="H26" s="7"/>
      <c r="I26" s="7"/>
      <c r="J26" s="7"/>
      <c r="K26" s="7"/>
      <c r="L26" s="7"/>
      <c r="M26" s="7"/>
      <c r="N26" s="7"/>
      <c r="O26" s="7"/>
      <c r="P26" s="7"/>
      <c r="Q26" s="7"/>
      <c r="R26" s="7"/>
      <c r="S26" s="7"/>
      <c r="T26" s="7"/>
      <c r="U26" s="7"/>
      <c r="V26" s="6"/>
    </row>
    <row r="27" spans="1:22" x14ac:dyDescent="0.3">
      <c r="A27" s="5"/>
      <c r="B27" s="7"/>
      <c r="C27" s="7"/>
      <c r="D27" s="7"/>
      <c r="E27" s="7"/>
      <c r="F27" s="7"/>
      <c r="G27" s="7"/>
      <c r="H27" s="7"/>
      <c r="I27" s="7"/>
      <c r="J27" s="7"/>
      <c r="K27" s="7"/>
      <c r="L27" s="7"/>
      <c r="M27" s="7"/>
      <c r="N27" s="7"/>
      <c r="O27" s="7"/>
      <c r="P27" s="7"/>
      <c r="Q27" s="7"/>
      <c r="R27" s="7"/>
      <c r="S27" s="7"/>
      <c r="T27" s="7"/>
      <c r="U27" s="7"/>
      <c r="V27" s="6"/>
    </row>
    <row r="28" spans="1:22" x14ac:dyDescent="0.3">
      <c r="A28" s="5"/>
      <c r="B28" s="7"/>
      <c r="C28" s="7"/>
      <c r="D28" s="7"/>
      <c r="E28" s="7"/>
      <c r="F28" s="7"/>
      <c r="G28" s="7"/>
      <c r="H28" s="7"/>
      <c r="I28" s="7"/>
      <c r="J28" s="7"/>
      <c r="K28" s="7"/>
      <c r="L28" s="7"/>
      <c r="M28" s="7"/>
      <c r="N28" s="7"/>
      <c r="O28" s="7"/>
      <c r="P28" s="7"/>
      <c r="Q28" s="7"/>
      <c r="R28" s="7"/>
      <c r="S28" s="7"/>
      <c r="T28" s="7"/>
      <c r="U28" s="7"/>
      <c r="V28" s="6"/>
    </row>
    <row r="29" spans="1:22" x14ac:dyDescent="0.3">
      <c r="A29" s="5"/>
      <c r="B29" s="7"/>
      <c r="C29" s="7"/>
      <c r="D29" s="7"/>
      <c r="E29" s="7"/>
      <c r="F29" s="7"/>
      <c r="G29" s="7"/>
      <c r="H29" s="7"/>
      <c r="I29" s="7"/>
      <c r="J29" s="7"/>
      <c r="K29" s="7"/>
      <c r="L29" s="7"/>
      <c r="M29" s="7"/>
      <c r="N29" s="7"/>
      <c r="O29" s="7"/>
      <c r="P29" s="7"/>
      <c r="Q29" s="7"/>
      <c r="R29" s="7"/>
      <c r="S29" s="7"/>
      <c r="T29" s="7"/>
      <c r="U29" s="7"/>
      <c r="V29" s="6"/>
    </row>
    <row r="30" spans="1:22" x14ac:dyDescent="0.3">
      <c r="A30" s="5"/>
      <c r="B30" s="7"/>
      <c r="C30" s="7"/>
      <c r="D30" s="7"/>
      <c r="E30" s="7"/>
      <c r="F30" s="7"/>
      <c r="G30" s="7"/>
      <c r="H30" s="7"/>
      <c r="I30" s="7"/>
      <c r="J30" s="7"/>
      <c r="K30" s="7"/>
      <c r="L30" s="7"/>
      <c r="M30" s="7"/>
      <c r="N30" s="7"/>
      <c r="O30" s="7"/>
      <c r="P30" s="7"/>
      <c r="Q30" s="7"/>
      <c r="R30" s="7"/>
      <c r="S30" s="7"/>
      <c r="T30" s="7"/>
      <c r="U30" s="7"/>
      <c r="V30" s="6"/>
    </row>
    <row r="31" spans="1:22" x14ac:dyDescent="0.3">
      <c r="A31" s="5"/>
      <c r="B31" s="7"/>
      <c r="C31" s="7"/>
      <c r="D31" s="7"/>
      <c r="E31" s="7"/>
      <c r="F31" s="7"/>
      <c r="G31" s="7"/>
      <c r="H31" s="7"/>
      <c r="I31" s="7"/>
      <c r="J31" s="7"/>
      <c r="K31" s="7"/>
      <c r="L31" s="7"/>
      <c r="M31" s="7"/>
      <c r="N31" s="7"/>
      <c r="O31" s="7"/>
      <c r="P31" s="7"/>
      <c r="Q31" s="7"/>
      <c r="R31" s="7"/>
      <c r="S31" s="7"/>
      <c r="T31" s="7"/>
      <c r="U31" s="7"/>
      <c r="V31" s="6"/>
    </row>
    <row r="32" spans="1:22" x14ac:dyDescent="0.3">
      <c r="A32" s="5"/>
      <c r="B32" s="7"/>
      <c r="C32" s="7"/>
      <c r="D32" s="7"/>
      <c r="E32" s="7"/>
      <c r="F32" s="7"/>
      <c r="G32" s="7"/>
      <c r="H32" s="7"/>
      <c r="I32" s="7"/>
      <c r="J32" s="7"/>
      <c r="K32" s="7"/>
      <c r="L32" s="7"/>
      <c r="M32" s="7"/>
      <c r="N32" s="7"/>
      <c r="O32" s="7"/>
      <c r="P32" s="7"/>
      <c r="Q32" s="7"/>
      <c r="R32" s="7"/>
      <c r="S32" s="7"/>
      <c r="T32" s="7"/>
      <c r="U32" s="7"/>
      <c r="V32" s="6"/>
    </row>
    <row r="33" spans="1:22" x14ac:dyDescent="0.3">
      <c r="A33" s="5"/>
      <c r="B33" s="7"/>
      <c r="C33" s="7"/>
      <c r="D33" s="7"/>
      <c r="E33" s="7"/>
      <c r="F33" s="7"/>
      <c r="G33" s="7"/>
      <c r="H33" s="7"/>
      <c r="I33" s="7"/>
      <c r="J33" s="7"/>
      <c r="K33" s="7"/>
      <c r="L33" s="7"/>
      <c r="M33" s="7"/>
      <c r="N33" s="7"/>
      <c r="O33" s="7"/>
      <c r="P33" s="7"/>
      <c r="Q33" s="7"/>
      <c r="R33" s="7"/>
      <c r="S33" s="7"/>
      <c r="T33" s="7"/>
      <c r="U33" s="7"/>
      <c r="V33" s="6"/>
    </row>
    <row r="34" spans="1:22" x14ac:dyDescent="0.3">
      <c r="A34" s="5"/>
      <c r="B34" s="7"/>
      <c r="C34" s="7"/>
      <c r="D34" s="7"/>
      <c r="E34" s="7"/>
      <c r="F34" s="7"/>
      <c r="G34" s="7"/>
      <c r="H34" s="7"/>
      <c r="I34" s="7"/>
      <c r="J34" s="7"/>
      <c r="K34" s="7"/>
      <c r="L34" s="7"/>
      <c r="M34" s="7"/>
      <c r="N34" s="7"/>
      <c r="O34" s="7"/>
      <c r="P34" s="7"/>
      <c r="Q34" s="7"/>
      <c r="R34" s="7"/>
      <c r="S34" s="7"/>
      <c r="T34" s="7"/>
      <c r="U34" s="7"/>
      <c r="V34" s="6"/>
    </row>
    <row r="35" spans="1:22" x14ac:dyDescent="0.3">
      <c r="A35" s="5"/>
      <c r="B35" s="7"/>
      <c r="C35" s="7"/>
      <c r="D35" s="7"/>
      <c r="E35" s="7"/>
      <c r="F35" s="7"/>
      <c r="G35" s="7"/>
      <c r="H35" s="7"/>
      <c r="I35" s="7"/>
      <c r="J35" s="7"/>
      <c r="K35" s="7"/>
      <c r="L35" s="7"/>
      <c r="M35" s="7"/>
      <c r="N35" s="7"/>
      <c r="O35" s="7"/>
      <c r="P35" s="7"/>
      <c r="Q35" s="7"/>
      <c r="R35" s="7"/>
      <c r="S35" s="7"/>
      <c r="T35" s="7"/>
      <c r="U35" s="7"/>
      <c r="V35" s="6"/>
    </row>
    <row r="36" spans="1:22" x14ac:dyDescent="0.3">
      <c r="A36" s="5"/>
      <c r="B36" s="7"/>
      <c r="C36" s="7"/>
      <c r="D36" s="7"/>
      <c r="E36" s="7"/>
      <c r="F36" s="7"/>
      <c r="G36" s="7"/>
      <c r="H36" s="7"/>
      <c r="I36" s="7"/>
      <c r="J36" s="7"/>
      <c r="K36" s="7"/>
      <c r="L36" s="7"/>
      <c r="M36" s="7"/>
      <c r="N36" s="7"/>
      <c r="O36" s="7"/>
      <c r="P36" s="7"/>
      <c r="Q36" s="7"/>
      <c r="R36" s="7"/>
      <c r="S36" s="7"/>
      <c r="T36" s="7"/>
      <c r="U36" s="7"/>
      <c r="V36" s="6"/>
    </row>
    <row r="37" spans="1:22" x14ac:dyDescent="0.3">
      <c r="A37" s="5"/>
      <c r="B37" s="7"/>
      <c r="C37" s="7"/>
      <c r="D37" s="7"/>
      <c r="E37" s="7"/>
      <c r="F37" s="7"/>
      <c r="G37" s="7"/>
      <c r="H37" s="7"/>
      <c r="I37" s="7"/>
      <c r="J37" s="7"/>
      <c r="K37" s="7"/>
      <c r="L37" s="7"/>
      <c r="M37" s="7"/>
      <c r="N37" s="7"/>
      <c r="O37" s="7"/>
      <c r="P37" s="7"/>
      <c r="Q37" s="7"/>
      <c r="R37" s="7"/>
      <c r="S37" s="7"/>
      <c r="T37" s="7"/>
      <c r="U37" s="7"/>
      <c r="V37" s="6"/>
    </row>
    <row r="38" spans="1:22" x14ac:dyDescent="0.3">
      <c r="A38" s="5"/>
      <c r="B38" s="7"/>
      <c r="C38" s="7"/>
      <c r="D38" s="7"/>
      <c r="E38" s="7"/>
      <c r="F38" s="7"/>
      <c r="G38" s="7"/>
      <c r="H38" s="7"/>
      <c r="I38" s="7"/>
      <c r="J38" s="7"/>
      <c r="K38" s="7"/>
      <c r="L38" s="7"/>
      <c r="M38" s="7"/>
      <c r="N38" s="7"/>
      <c r="O38" s="7"/>
      <c r="P38" s="7"/>
      <c r="Q38" s="7"/>
      <c r="R38" s="7"/>
      <c r="S38" s="7"/>
      <c r="T38" s="7"/>
      <c r="U38" s="7"/>
      <c r="V38" s="6"/>
    </row>
    <row r="39" spans="1:22" x14ac:dyDescent="0.3">
      <c r="A39" s="5"/>
      <c r="B39" s="7"/>
      <c r="C39" s="7"/>
      <c r="D39" s="7"/>
      <c r="E39" s="7"/>
      <c r="F39" s="7"/>
      <c r="G39" s="7"/>
      <c r="H39" s="7"/>
      <c r="I39" s="7"/>
      <c r="J39" s="7"/>
      <c r="K39" s="7"/>
      <c r="L39" s="7"/>
      <c r="M39" s="7"/>
      <c r="N39" s="7"/>
      <c r="O39" s="7"/>
      <c r="P39" s="7"/>
      <c r="Q39" s="7"/>
      <c r="R39" s="7"/>
      <c r="S39" s="7"/>
      <c r="T39" s="7"/>
      <c r="U39" s="7"/>
      <c r="V39" s="6"/>
    </row>
    <row r="40" spans="1:22" x14ac:dyDescent="0.3">
      <c r="A40" s="5"/>
      <c r="B40" s="7"/>
      <c r="C40" s="7"/>
      <c r="D40" s="7"/>
      <c r="E40" s="7"/>
      <c r="F40" s="7"/>
      <c r="G40" s="7"/>
      <c r="H40" s="7"/>
      <c r="I40" s="7"/>
      <c r="J40" s="7"/>
      <c r="K40" s="7"/>
      <c r="L40" s="7"/>
      <c r="M40" s="7"/>
      <c r="N40" s="7"/>
      <c r="O40" s="7"/>
      <c r="P40" s="7"/>
      <c r="Q40" s="7"/>
      <c r="R40" s="7"/>
      <c r="S40" s="7"/>
      <c r="T40" s="7"/>
      <c r="U40" s="7"/>
      <c r="V40" s="6"/>
    </row>
    <row r="41" spans="1:22" x14ac:dyDescent="0.3">
      <c r="A41" s="5"/>
      <c r="B41" s="7"/>
      <c r="C41" s="7"/>
      <c r="D41" s="7"/>
      <c r="E41" s="7"/>
      <c r="F41" s="7"/>
      <c r="G41" s="7"/>
      <c r="H41" s="7"/>
      <c r="I41" s="7"/>
      <c r="J41" s="7"/>
      <c r="K41" s="7"/>
      <c r="L41" s="7"/>
      <c r="M41" s="7"/>
      <c r="N41" s="7"/>
      <c r="O41" s="7"/>
      <c r="P41" s="7"/>
      <c r="Q41" s="7"/>
      <c r="R41" s="7"/>
      <c r="S41" s="7"/>
      <c r="T41" s="7"/>
      <c r="U41" s="7"/>
      <c r="V41" s="6"/>
    </row>
    <row r="42" spans="1:22" x14ac:dyDescent="0.3">
      <c r="A42" s="5"/>
      <c r="B42" s="7"/>
      <c r="C42" s="7"/>
      <c r="D42" s="7"/>
      <c r="E42" s="7"/>
      <c r="F42" s="7"/>
      <c r="G42" s="7"/>
      <c r="H42" s="7"/>
      <c r="I42" s="7"/>
      <c r="J42" s="7"/>
      <c r="K42" s="7"/>
      <c r="L42" s="7"/>
      <c r="M42" s="7"/>
      <c r="N42" s="7"/>
      <c r="O42" s="7"/>
      <c r="P42" s="7"/>
      <c r="Q42" s="7"/>
      <c r="R42" s="7"/>
      <c r="S42" s="7"/>
      <c r="T42" s="7"/>
      <c r="U42" s="7"/>
      <c r="V42" s="6"/>
    </row>
    <row r="43" spans="1:22" x14ac:dyDescent="0.3">
      <c r="A43" s="5"/>
      <c r="B43" s="7"/>
      <c r="C43" s="7"/>
      <c r="D43" s="7"/>
      <c r="E43" s="7"/>
      <c r="F43" s="7"/>
      <c r="G43" s="7"/>
      <c r="H43" s="7"/>
      <c r="I43" s="7"/>
      <c r="J43" s="7"/>
      <c r="K43" s="7"/>
      <c r="L43" s="7"/>
      <c r="M43" s="7"/>
      <c r="N43" s="7"/>
      <c r="O43" s="7"/>
      <c r="P43" s="7"/>
      <c r="Q43" s="7"/>
      <c r="R43" s="7"/>
      <c r="S43" s="7"/>
      <c r="T43" s="7"/>
      <c r="U43" s="7"/>
      <c r="V43" s="6"/>
    </row>
    <row r="44" spans="1:22" x14ac:dyDescent="0.3">
      <c r="A44" s="5"/>
      <c r="B44" s="7"/>
      <c r="C44" s="7"/>
      <c r="D44" s="7"/>
      <c r="E44" s="7"/>
      <c r="F44" s="7"/>
      <c r="G44" s="7"/>
      <c r="H44" s="7"/>
      <c r="I44" s="7"/>
      <c r="J44" s="7"/>
      <c r="K44" s="7"/>
      <c r="L44" s="7"/>
      <c r="M44" s="7"/>
      <c r="N44" s="7"/>
      <c r="O44" s="7"/>
      <c r="P44" s="7"/>
      <c r="Q44" s="7"/>
      <c r="R44" s="7"/>
      <c r="S44" s="7"/>
      <c r="T44" s="7"/>
      <c r="U44" s="7"/>
      <c r="V44" s="6"/>
    </row>
    <row r="45" spans="1:22" x14ac:dyDescent="0.3">
      <c r="A45" s="5"/>
      <c r="B45" s="7"/>
      <c r="C45" s="7"/>
      <c r="D45" s="7"/>
      <c r="E45" s="7"/>
      <c r="F45" s="7"/>
      <c r="G45" s="7"/>
      <c r="H45" s="7"/>
      <c r="I45" s="7"/>
      <c r="J45" s="7"/>
      <c r="K45" s="7"/>
      <c r="L45" s="7"/>
      <c r="M45" s="7"/>
      <c r="N45" s="7"/>
      <c r="O45" s="7"/>
      <c r="P45" s="7"/>
      <c r="Q45" s="7"/>
      <c r="R45" s="7"/>
      <c r="S45" s="7"/>
      <c r="T45" s="7"/>
      <c r="U45" s="7"/>
      <c r="V45" s="6"/>
    </row>
    <row r="46" spans="1:22" x14ac:dyDescent="0.3">
      <c r="A46" s="5"/>
      <c r="B46" s="7"/>
      <c r="C46" s="7"/>
      <c r="D46" s="7"/>
      <c r="E46" s="7"/>
      <c r="F46" s="7"/>
      <c r="G46" s="7"/>
      <c r="H46" s="7"/>
      <c r="I46" s="7"/>
      <c r="J46" s="7"/>
      <c r="K46" s="7"/>
      <c r="L46" s="7"/>
      <c r="M46" s="7"/>
      <c r="N46" s="7"/>
      <c r="O46" s="7"/>
      <c r="P46" s="7"/>
      <c r="Q46" s="7"/>
      <c r="R46" s="7"/>
      <c r="S46" s="7"/>
      <c r="T46" s="7"/>
      <c r="U46" s="7"/>
      <c r="V46" s="6"/>
    </row>
    <row r="47" spans="1:22" x14ac:dyDescent="0.3">
      <c r="A47" s="5"/>
      <c r="B47" s="7"/>
      <c r="C47" s="7"/>
      <c r="D47" s="7"/>
      <c r="E47" s="7"/>
      <c r="F47" s="7"/>
      <c r="G47" s="7"/>
      <c r="H47" s="7"/>
      <c r="I47" s="7"/>
      <c r="J47" s="7"/>
      <c r="K47" s="7"/>
      <c r="L47" s="7"/>
      <c r="M47" s="7"/>
      <c r="N47" s="7"/>
      <c r="O47" s="7"/>
      <c r="P47" s="7"/>
      <c r="Q47" s="7"/>
      <c r="R47" s="7"/>
      <c r="S47" s="7"/>
      <c r="T47" s="7"/>
      <c r="U47" s="7"/>
      <c r="V47" s="6"/>
    </row>
    <row r="48" spans="1:22" x14ac:dyDescent="0.3">
      <c r="A48" s="5"/>
      <c r="B48" s="7"/>
      <c r="C48" s="7"/>
      <c r="D48" s="7"/>
      <c r="E48" s="7"/>
      <c r="F48" s="7"/>
      <c r="G48" s="7"/>
      <c r="H48" s="7"/>
      <c r="I48" s="7"/>
      <c r="J48" s="7"/>
      <c r="K48" s="7"/>
      <c r="L48" s="7"/>
      <c r="M48" s="7"/>
      <c r="N48" s="7"/>
      <c r="O48" s="7"/>
      <c r="P48" s="7"/>
      <c r="Q48" s="7"/>
      <c r="R48" s="7"/>
      <c r="S48" s="7"/>
      <c r="T48" s="7"/>
      <c r="U48" s="7"/>
      <c r="V48" s="6"/>
    </row>
    <row r="49" spans="1:22" x14ac:dyDescent="0.3">
      <c r="A49" s="5"/>
      <c r="B49" s="7"/>
      <c r="C49" s="7"/>
      <c r="D49" s="7"/>
      <c r="E49" s="7"/>
      <c r="F49" s="7"/>
      <c r="G49" s="7"/>
      <c r="H49" s="7"/>
      <c r="I49" s="7"/>
      <c r="J49" s="7"/>
      <c r="K49" s="7"/>
      <c r="L49" s="7"/>
      <c r="M49" s="7"/>
      <c r="N49" s="7"/>
      <c r="O49" s="7"/>
      <c r="P49" s="7"/>
      <c r="Q49" s="7"/>
      <c r="R49" s="7"/>
      <c r="S49" s="7"/>
      <c r="T49" s="7"/>
      <c r="U49" s="7"/>
      <c r="V49" s="6"/>
    </row>
    <row r="50" spans="1:22" x14ac:dyDescent="0.3">
      <c r="A50" s="5"/>
      <c r="B50" s="7"/>
      <c r="C50" s="7"/>
      <c r="D50" s="7"/>
      <c r="E50" s="7"/>
      <c r="F50" s="7"/>
      <c r="G50" s="7"/>
      <c r="H50" s="7"/>
      <c r="I50" s="7"/>
      <c r="J50" s="7"/>
      <c r="K50" s="7"/>
      <c r="L50" s="7"/>
      <c r="M50" s="7"/>
      <c r="N50" s="7"/>
      <c r="O50" s="7"/>
      <c r="P50" s="7"/>
      <c r="Q50" s="7"/>
      <c r="R50" s="7"/>
      <c r="S50" s="7"/>
      <c r="T50" s="7"/>
      <c r="U50" s="7"/>
      <c r="V50" s="6"/>
    </row>
    <row r="51" spans="1:22" x14ac:dyDescent="0.3">
      <c r="A51" s="5"/>
      <c r="B51" s="7"/>
      <c r="C51" s="7"/>
      <c r="D51" s="7"/>
      <c r="E51" s="7"/>
      <c r="F51" s="7"/>
      <c r="G51" s="7"/>
      <c r="H51" s="7"/>
      <c r="I51" s="7"/>
      <c r="J51" s="7"/>
      <c r="K51" s="7"/>
      <c r="L51" s="7"/>
      <c r="M51" s="7"/>
      <c r="N51" s="7"/>
      <c r="O51" s="7"/>
      <c r="P51" s="7"/>
      <c r="Q51" s="7"/>
      <c r="R51" s="7"/>
      <c r="S51" s="7"/>
      <c r="T51" s="7"/>
      <c r="U51" s="7"/>
      <c r="V51" s="6"/>
    </row>
    <row r="52" spans="1:22" x14ac:dyDescent="0.3">
      <c r="A52" s="5"/>
      <c r="B52" s="7"/>
      <c r="C52" s="7"/>
      <c r="D52" s="7"/>
      <c r="E52" s="7"/>
      <c r="F52" s="7"/>
      <c r="G52" s="7"/>
      <c r="H52" s="7"/>
      <c r="I52" s="7"/>
      <c r="J52" s="7"/>
      <c r="K52" s="7"/>
      <c r="L52" s="7"/>
      <c r="M52" s="7"/>
      <c r="N52" s="7"/>
      <c r="O52" s="7"/>
      <c r="P52" s="7"/>
      <c r="Q52" s="7"/>
      <c r="R52" s="7"/>
      <c r="S52" s="7"/>
      <c r="T52" s="7"/>
      <c r="U52" s="7"/>
      <c r="V52" s="6"/>
    </row>
    <row r="53" spans="1:22" x14ac:dyDescent="0.3">
      <c r="A53" s="5"/>
      <c r="B53" s="7"/>
      <c r="C53" s="7"/>
      <c r="D53" s="7"/>
      <c r="E53" s="7"/>
      <c r="F53" s="7"/>
      <c r="G53" s="7"/>
      <c r="H53" s="7"/>
      <c r="I53" s="7"/>
      <c r="J53" s="7"/>
      <c r="K53" s="7"/>
      <c r="L53" s="7"/>
      <c r="M53" s="7"/>
      <c r="N53" s="7"/>
      <c r="O53" s="7"/>
      <c r="P53" s="7"/>
      <c r="Q53" s="7"/>
      <c r="R53" s="7"/>
      <c r="S53" s="7"/>
      <c r="T53" s="7"/>
      <c r="U53" s="7"/>
      <c r="V53" s="6"/>
    </row>
    <row r="54" spans="1:22" x14ac:dyDescent="0.3">
      <c r="A54" s="5"/>
      <c r="B54" s="7"/>
      <c r="C54" s="7"/>
      <c r="D54" s="7"/>
      <c r="E54" s="7"/>
      <c r="F54" s="7"/>
      <c r="G54" s="7"/>
      <c r="H54" s="7"/>
      <c r="I54" s="7"/>
      <c r="J54" s="7"/>
      <c r="K54" s="7"/>
      <c r="L54" s="7"/>
      <c r="M54" s="7"/>
      <c r="N54" s="7"/>
      <c r="O54" s="7"/>
      <c r="P54" s="7"/>
      <c r="Q54" s="7"/>
      <c r="R54" s="7"/>
      <c r="S54" s="7"/>
      <c r="T54" s="7"/>
      <c r="U54" s="7"/>
      <c r="V54" s="6"/>
    </row>
    <row r="55" spans="1:22" x14ac:dyDescent="0.3">
      <c r="A55" s="5"/>
      <c r="B55" s="7"/>
      <c r="C55" s="7"/>
      <c r="D55" s="7"/>
      <c r="E55" s="7"/>
      <c r="F55" s="7"/>
      <c r="G55" s="7"/>
      <c r="H55" s="7"/>
      <c r="I55" s="7"/>
      <c r="J55" s="7"/>
      <c r="K55" s="7"/>
      <c r="L55" s="7"/>
      <c r="M55" s="7"/>
      <c r="N55" s="7"/>
      <c r="O55" s="7"/>
      <c r="P55" s="7"/>
      <c r="Q55" s="7"/>
      <c r="R55" s="7"/>
      <c r="S55" s="7"/>
      <c r="T55" s="7"/>
      <c r="U55" s="7"/>
      <c r="V55" s="6"/>
    </row>
    <row r="56" spans="1:22" x14ac:dyDescent="0.3">
      <c r="A56" s="5"/>
      <c r="B56" s="7"/>
      <c r="C56" s="7"/>
      <c r="D56" s="7"/>
      <c r="E56" s="7"/>
      <c r="F56" s="7"/>
      <c r="G56" s="7"/>
      <c r="H56" s="7"/>
      <c r="I56" s="7"/>
      <c r="J56" s="7"/>
      <c r="K56" s="7"/>
      <c r="L56" s="7"/>
      <c r="M56" s="7"/>
      <c r="N56" s="7"/>
      <c r="O56" s="7"/>
      <c r="P56" s="7"/>
      <c r="Q56" s="7"/>
      <c r="R56" s="7"/>
      <c r="S56" s="7"/>
      <c r="T56" s="7"/>
      <c r="U56" s="7"/>
      <c r="V56" s="6"/>
    </row>
    <row r="57" spans="1:22" x14ac:dyDescent="0.3">
      <c r="A57" s="5"/>
      <c r="B57" s="7"/>
      <c r="C57" s="7"/>
      <c r="D57" s="7"/>
      <c r="E57" s="7"/>
      <c r="F57" s="7"/>
      <c r="G57" s="7"/>
      <c r="H57" s="7"/>
      <c r="I57" s="7"/>
      <c r="J57" s="7"/>
      <c r="K57" s="7"/>
      <c r="L57" s="7"/>
      <c r="M57" s="7"/>
      <c r="N57" s="7"/>
      <c r="O57" s="7"/>
      <c r="P57" s="7"/>
      <c r="Q57" s="7"/>
      <c r="R57" s="7"/>
      <c r="S57" s="7"/>
      <c r="T57" s="7"/>
      <c r="U57" s="7"/>
      <c r="V57" s="6"/>
    </row>
    <row r="58" spans="1:22" x14ac:dyDescent="0.3">
      <c r="A58" s="5"/>
      <c r="B58" s="7"/>
      <c r="C58" s="7"/>
      <c r="D58" s="7"/>
      <c r="E58" s="7"/>
      <c r="F58" s="7"/>
      <c r="G58" s="7"/>
      <c r="H58" s="7"/>
      <c r="I58" s="7"/>
      <c r="J58" s="7"/>
      <c r="K58" s="7"/>
      <c r="L58" s="7"/>
      <c r="M58" s="7"/>
      <c r="N58" s="7"/>
      <c r="O58" s="7"/>
      <c r="P58" s="7"/>
      <c r="Q58" s="7"/>
      <c r="R58" s="7"/>
      <c r="S58" s="7"/>
      <c r="T58" s="7"/>
      <c r="U58" s="7"/>
      <c r="V58" s="6"/>
    </row>
    <row r="59" spans="1:22" x14ac:dyDescent="0.3">
      <c r="A59" s="5"/>
      <c r="B59" s="7"/>
      <c r="C59" s="7"/>
      <c r="D59" s="7"/>
      <c r="E59" s="7"/>
      <c r="F59" s="7"/>
      <c r="G59" s="7"/>
      <c r="H59" s="7"/>
      <c r="I59" s="7"/>
      <c r="J59" s="7"/>
      <c r="K59" s="7"/>
      <c r="L59" s="7"/>
      <c r="M59" s="7"/>
      <c r="N59" s="7"/>
      <c r="O59" s="7"/>
      <c r="P59" s="7"/>
      <c r="Q59" s="7"/>
      <c r="R59" s="7"/>
      <c r="S59" s="7"/>
      <c r="T59" s="7"/>
      <c r="U59" s="7"/>
      <c r="V59" s="6"/>
    </row>
    <row r="60" spans="1:22" x14ac:dyDescent="0.3">
      <c r="A60" s="5"/>
      <c r="B60" s="7"/>
      <c r="C60" s="7"/>
      <c r="D60" s="7"/>
      <c r="E60" s="7"/>
      <c r="F60" s="7"/>
      <c r="G60" s="7"/>
      <c r="H60" s="7"/>
      <c r="I60" s="7"/>
      <c r="J60" s="7"/>
      <c r="K60" s="7"/>
      <c r="L60" s="7"/>
      <c r="M60" s="7"/>
      <c r="N60" s="7"/>
      <c r="O60" s="7"/>
      <c r="P60" s="7"/>
      <c r="Q60" s="7"/>
      <c r="R60" s="7"/>
      <c r="S60" s="7"/>
      <c r="T60" s="7"/>
      <c r="U60" s="7"/>
      <c r="V60" s="6"/>
    </row>
    <row r="61" spans="1:22" x14ac:dyDescent="0.3">
      <c r="A61" s="5"/>
      <c r="B61" s="7"/>
      <c r="C61" s="7"/>
      <c r="D61" s="7"/>
      <c r="E61" s="7"/>
      <c r="F61" s="7"/>
      <c r="G61" s="7"/>
      <c r="H61" s="7"/>
      <c r="I61" s="7"/>
      <c r="J61" s="7"/>
      <c r="K61" s="7"/>
      <c r="L61" s="7"/>
      <c r="M61" s="7"/>
      <c r="N61" s="7"/>
      <c r="O61" s="7"/>
      <c r="P61" s="7"/>
      <c r="Q61" s="7"/>
      <c r="R61" s="7"/>
      <c r="S61" s="7"/>
      <c r="T61" s="7"/>
      <c r="U61" s="7"/>
      <c r="V61" s="6"/>
    </row>
    <row r="62" spans="1:22" x14ac:dyDescent="0.3">
      <c r="A62" s="5"/>
      <c r="B62" s="7"/>
      <c r="C62" s="7"/>
      <c r="D62" s="7"/>
      <c r="E62" s="7"/>
      <c r="F62" s="7"/>
      <c r="G62" s="7"/>
      <c r="H62" s="7"/>
      <c r="I62" s="7"/>
      <c r="J62" s="7"/>
      <c r="K62" s="7"/>
      <c r="L62" s="7"/>
      <c r="M62" s="7"/>
      <c r="N62" s="7"/>
      <c r="O62" s="7"/>
      <c r="P62" s="7"/>
      <c r="Q62" s="7"/>
      <c r="R62" s="7"/>
      <c r="S62" s="7"/>
      <c r="T62" s="7"/>
      <c r="U62" s="7"/>
      <c r="V62" s="6"/>
    </row>
    <row r="63" spans="1:22" x14ac:dyDescent="0.3">
      <c r="A63" s="5"/>
      <c r="B63" s="7"/>
      <c r="C63" s="7"/>
      <c r="D63" s="7"/>
      <c r="E63" s="7"/>
      <c r="F63" s="7"/>
      <c r="G63" s="7"/>
      <c r="H63" s="7"/>
      <c r="I63" s="7"/>
      <c r="J63" s="7"/>
      <c r="K63" s="7"/>
      <c r="L63" s="7"/>
      <c r="M63" s="7"/>
      <c r="N63" s="7"/>
      <c r="O63" s="7"/>
      <c r="P63" s="7"/>
      <c r="Q63" s="7"/>
      <c r="R63" s="7"/>
      <c r="S63" s="7"/>
      <c r="T63" s="7"/>
      <c r="U63" s="7"/>
      <c r="V63" s="6"/>
    </row>
    <row r="64" spans="1:22" x14ac:dyDescent="0.3">
      <c r="A64" s="5"/>
      <c r="B64" s="7"/>
      <c r="C64" s="7"/>
      <c r="D64" s="7"/>
      <c r="E64" s="7"/>
      <c r="F64" s="7"/>
      <c r="G64" s="7"/>
      <c r="H64" s="7"/>
      <c r="I64" s="7"/>
      <c r="J64" s="7"/>
      <c r="K64" s="7"/>
      <c r="L64" s="7"/>
      <c r="M64" s="7"/>
      <c r="N64" s="7"/>
      <c r="O64" s="7"/>
      <c r="P64" s="7"/>
      <c r="Q64" s="7"/>
      <c r="R64" s="7"/>
      <c r="S64" s="7"/>
      <c r="T64" s="7"/>
      <c r="U64" s="7"/>
      <c r="V64" s="6"/>
    </row>
    <row r="65" spans="1:22" x14ac:dyDescent="0.3">
      <c r="A65" s="5"/>
      <c r="B65" s="7"/>
      <c r="C65" s="7"/>
      <c r="D65" s="7"/>
      <c r="E65" s="7"/>
      <c r="F65" s="7"/>
      <c r="G65" s="7"/>
      <c r="H65" s="7"/>
      <c r="I65" s="7"/>
      <c r="J65" s="7"/>
      <c r="K65" s="7"/>
      <c r="L65" s="7"/>
      <c r="M65" s="7"/>
      <c r="N65" s="7"/>
      <c r="O65" s="7"/>
      <c r="P65" s="7"/>
      <c r="Q65" s="7"/>
      <c r="R65" s="7"/>
      <c r="S65" s="7"/>
      <c r="T65" s="7"/>
      <c r="U65" s="7"/>
      <c r="V65" s="6"/>
    </row>
    <row r="66" spans="1:22" x14ac:dyDescent="0.3">
      <c r="A66" s="5"/>
      <c r="B66" s="7"/>
      <c r="C66" s="7"/>
      <c r="D66" s="7"/>
      <c r="E66" s="7"/>
      <c r="F66" s="7"/>
      <c r="G66" s="7"/>
      <c r="H66" s="7"/>
      <c r="I66" s="7"/>
      <c r="J66" s="7"/>
      <c r="K66" s="7"/>
      <c r="L66" s="7"/>
      <c r="M66" s="7"/>
      <c r="N66" s="7"/>
      <c r="O66" s="7"/>
      <c r="P66" s="7"/>
      <c r="Q66" s="7"/>
      <c r="R66" s="7"/>
      <c r="S66" s="7"/>
      <c r="T66" s="7"/>
      <c r="U66" s="7"/>
      <c r="V66" s="6"/>
    </row>
    <row r="67" spans="1:22" x14ac:dyDescent="0.3">
      <c r="A67" s="5"/>
      <c r="B67" s="7"/>
      <c r="C67" s="7"/>
      <c r="D67" s="7"/>
      <c r="E67" s="7"/>
      <c r="F67" s="7"/>
      <c r="G67" s="7"/>
      <c r="H67" s="7"/>
      <c r="I67" s="7"/>
      <c r="J67" s="7"/>
      <c r="K67" s="7"/>
      <c r="L67" s="7"/>
      <c r="M67" s="7"/>
      <c r="N67" s="7"/>
      <c r="O67" s="7"/>
      <c r="P67" s="7"/>
      <c r="Q67" s="7"/>
      <c r="R67" s="7"/>
      <c r="S67" s="7"/>
      <c r="T67" s="7"/>
      <c r="U67" s="7"/>
      <c r="V67" s="6"/>
    </row>
    <row r="68" spans="1:22" x14ac:dyDescent="0.3">
      <c r="A68" s="5"/>
      <c r="B68" s="7"/>
      <c r="C68" s="7"/>
      <c r="D68" s="7"/>
      <c r="E68" s="7"/>
      <c r="F68" s="7"/>
      <c r="G68" s="7"/>
      <c r="H68" s="7"/>
      <c r="I68" s="7"/>
      <c r="J68" s="7"/>
      <c r="K68" s="7"/>
      <c r="L68" s="7"/>
      <c r="M68" s="7"/>
      <c r="N68" s="7"/>
      <c r="O68" s="7"/>
      <c r="P68" s="7"/>
      <c r="Q68" s="7"/>
      <c r="R68" s="7"/>
      <c r="S68" s="7"/>
      <c r="T68" s="7"/>
      <c r="U68" s="7"/>
      <c r="V68" s="6"/>
    </row>
    <row r="69" spans="1:22" ht="15" thickBot="1" x14ac:dyDescent="0.35">
      <c r="A69" s="8"/>
      <c r="B69" s="10"/>
      <c r="C69" s="10"/>
      <c r="D69" s="10"/>
      <c r="E69" s="10"/>
      <c r="F69" s="10"/>
      <c r="G69" s="10"/>
      <c r="H69" s="10"/>
      <c r="I69" s="10"/>
      <c r="J69" s="10"/>
      <c r="K69" s="10"/>
      <c r="L69" s="10"/>
      <c r="M69" s="10"/>
      <c r="N69" s="10"/>
      <c r="O69" s="10"/>
      <c r="P69" s="10"/>
      <c r="Q69" s="10"/>
      <c r="R69" s="10"/>
      <c r="S69" s="10"/>
      <c r="T69" s="10"/>
      <c r="U69" s="10"/>
      <c r="V69" s="9"/>
    </row>
    <row r="70" spans="1:22" x14ac:dyDescent="0.3">
      <c r="A70" s="7"/>
      <c r="B70" s="7"/>
      <c r="C70" s="7"/>
      <c r="D70" s="7"/>
      <c r="E70" s="7"/>
      <c r="F70" s="7"/>
      <c r="G70" s="7"/>
      <c r="H70" s="7"/>
      <c r="I70" s="7"/>
      <c r="J70" s="7"/>
      <c r="K70" s="7"/>
      <c r="L70" s="7"/>
      <c r="M70" s="7"/>
      <c r="N70" s="7"/>
      <c r="O70" s="7"/>
      <c r="P70" s="7"/>
      <c r="Q70" s="7"/>
    </row>
    <row r="71" spans="1:22" x14ac:dyDescent="0.3">
      <c r="A71" s="7"/>
      <c r="B71" s="7"/>
      <c r="C71" s="7"/>
      <c r="D71" s="7"/>
      <c r="E71" s="7"/>
      <c r="F71" s="7"/>
      <c r="G71" s="7"/>
      <c r="H71" s="7"/>
      <c r="I71" s="7"/>
      <c r="J71" s="7"/>
      <c r="K71" s="7"/>
      <c r="L71" s="7"/>
      <c r="M71" s="7"/>
      <c r="N71" s="7"/>
      <c r="O71" s="7"/>
      <c r="P71" s="7"/>
      <c r="Q71" s="7"/>
    </row>
    <row r="72" spans="1:22" x14ac:dyDescent="0.3">
      <c r="A72" s="7"/>
      <c r="B72" s="7"/>
      <c r="C72" s="7"/>
      <c r="D72" s="7"/>
      <c r="E72" s="7"/>
      <c r="F72" s="7"/>
      <c r="G72" s="7"/>
      <c r="H72" s="7"/>
      <c r="I72" s="7"/>
      <c r="J72" s="7"/>
      <c r="K72" s="7"/>
      <c r="L72" s="7"/>
      <c r="M72" s="7"/>
      <c r="N72" s="7"/>
      <c r="O72" s="7"/>
      <c r="P72" s="7"/>
      <c r="Q72" s="7"/>
    </row>
    <row r="73" spans="1:22" x14ac:dyDescent="0.3">
      <c r="A73" s="7"/>
      <c r="B73" s="7"/>
      <c r="C73" s="7"/>
      <c r="D73" s="7"/>
      <c r="E73" s="7"/>
      <c r="F73" s="7"/>
      <c r="G73" s="7"/>
      <c r="H73" s="7"/>
      <c r="I73" s="7"/>
      <c r="J73" s="7"/>
      <c r="K73" s="7"/>
      <c r="L73" s="7"/>
      <c r="M73" s="7"/>
      <c r="N73" s="7"/>
      <c r="O73" s="7"/>
      <c r="P73" s="7"/>
      <c r="Q73" s="7"/>
    </row>
    <row r="74" spans="1:22" x14ac:dyDescent="0.3">
      <c r="A74" s="7"/>
      <c r="B74" s="7"/>
      <c r="C74" s="7"/>
      <c r="D74" s="7"/>
      <c r="E74" s="7"/>
      <c r="F74" s="7"/>
      <c r="G74" s="7"/>
      <c r="H74" s="7"/>
      <c r="I74" s="7"/>
      <c r="J74" s="7"/>
      <c r="K74" s="7"/>
      <c r="L74" s="7"/>
      <c r="M74" s="7"/>
      <c r="N74" s="7"/>
      <c r="O74" s="7"/>
      <c r="P74" s="7"/>
      <c r="Q74" s="7"/>
    </row>
    <row r="75" spans="1:22" x14ac:dyDescent="0.3">
      <c r="A75" s="7"/>
      <c r="B75" s="7"/>
      <c r="C75" s="7"/>
      <c r="D75" s="7"/>
      <c r="E75" s="7"/>
      <c r="F75" s="7"/>
      <c r="G75" s="7"/>
      <c r="H75" s="7"/>
      <c r="I75" s="7"/>
      <c r="J75" s="7"/>
      <c r="K75" s="7"/>
      <c r="L75" s="7"/>
      <c r="M75" s="7"/>
      <c r="N75" s="7"/>
      <c r="O75" s="7"/>
      <c r="P75" s="7"/>
      <c r="Q75" s="7"/>
    </row>
    <row r="76" spans="1:22" x14ac:dyDescent="0.3">
      <c r="A76" s="7"/>
      <c r="B76" s="7"/>
      <c r="C76" s="7"/>
      <c r="D76" s="7"/>
      <c r="E76" s="7"/>
      <c r="F76" s="7"/>
      <c r="G76" s="7"/>
      <c r="H76" s="7"/>
      <c r="I76" s="7"/>
      <c r="J76" s="7"/>
      <c r="K76" s="7"/>
      <c r="L76" s="7"/>
      <c r="M76" s="7"/>
      <c r="N76" s="7"/>
      <c r="O76" s="7"/>
      <c r="P76" s="7"/>
      <c r="Q76" s="7"/>
    </row>
    <row r="77" spans="1:22" x14ac:dyDescent="0.3">
      <c r="A77" s="7"/>
      <c r="B77" s="7"/>
      <c r="C77" s="7"/>
      <c r="D77" s="7"/>
      <c r="E77" s="7"/>
      <c r="F77" s="7"/>
      <c r="G77" s="7"/>
      <c r="H77" s="7"/>
      <c r="I77" s="7"/>
      <c r="J77" s="7"/>
      <c r="K77" s="7"/>
      <c r="L77" s="7"/>
      <c r="M77" s="7"/>
      <c r="N77" s="7"/>
      <c r="O77" s="7"/>
      <c r="P77" s="7"/>
      <c r="Q77" s="7"/>
    </row>
    <row r="78" spans="1:22" x14ac:dyDescent="0.3">
      <c r="A78" s="7"/>
      <c r="B78" s="7"/>
      <c r="C78" s="7"/>
      <c r="D78" s="7"/>
      <c r="E78" s="7"/>
      <c r="F78" s="7"/>
      <c r="G78" s="7"/>
      <c r="H78" s="7"/>
      <c r="I78" s="7"/>
      <c r="J78" s="7"/>
      <c r="K78" s="7"/>
      <c r="L78" s="7"/>
      <c r="M78" s="7"/>
      <c r="N78" s="7"/>
      <c r="O78" s="7"/>
      <c r="P78" s="7"/>
      <c r="Q78" s="7"/>
    </row>
    <row r="79" spans="1:22" x14ac:dyDescent="0.3">
      <c r="A79" s="7"/>
      <c r="B79" s="7"/>
      <c r="C79" s="7"/>
      <c r="D79" s="7"/>
      <c r="E79" s="7"/>
      <c r="F79" s="7"/>
      <c r="G79" s="7"/>
      <c r="H79" s="7"/>
      <c r="I79" s="7"/>
      <c r="J79" s="7"/>
      <c r="K79" s="7"/>
      <c r="L79" s="7"/>
      <c r="M79" s="7"/>
      <c r="N79" s="7"/>
      <c r="O79" s="7"/>
      <c r="P79" s="7"/>
      <c r="Q79" s="7"/>
    </row>
    <row r="80" spans="1:22" x14ac:dyDescent="0.3">
      <c r="A80" s="7"/>
      <c r="B80" s="7"/>
      <c r="C80" s="7"/>
      <c r="D80" s="7"/>
      <c r="E80" s="7"/>
      <c r="F80" s="7"/>
      <c r="G80" s="7"/>
      <c r="H80" s="7"/>
      <c r="I80" s="7"/>
      <c r="J80" s="7"/>
      <c r="K80" s="7"/>
      <c r="L80" s="7"/>
      <c r="M80" s="7"/>
      <c r="N80" s="7"/>
      <c r="O80" s="7"/>
      <c r="P80" s="7"/>
      <c r="Q80" s="7"/>
    </row>
    <row r="81" spans="1:17" x14ac:dyDescent="0.3">
      <c r="A81" s="7"/>
      <c r="B81" s="7"/>
      <c r="C81" s="7"/>
      <c r="D81" s="7"/>
      <c r="E81" s="7"/>
      <c r="F81" s="7"/>
      <c r="G81" s="7"/>
      <c r="H81" s="7"/>
      <c r="I81" s="7"/>
      <c r="J81" s="7"/>
      <c r="K81" s="7"/>
      <c r="L81" s="7"/>
      <c r="M81" s="7"/>
      <c r="N81" s="7"/>
      <c r="O81" s="7"/>
      <c r="P81" s="7"/>
      <c r="Q81" s="7"/>
    </row>
    <row r="82" spans="1:17" x14ac:dyDescent="0.3">
      <c r="A82" s="7"/>
      <c r="B82" s="7"/>
      <c r="C82" s="7"/>
      <c r="D82" s="7"/>
      <c r="E82" s="7"/>
      <c r="F82" s="7"/>
      <c r="G82" s="7"/>
      <c r="H82" s="7"/>
      <c r="I82" s="7"/>
      <c r="J82" s="7"/>
      <c r="K82" s="7"/>
      <c r="L82" s="7"/>
      <c r="M82" s="7"/>
      <c r="N82" s="7"/>
      <c r="O82" s="7"/>
      <c r="P82" s="7"/>
      <c r="Q82" s="7"/>
    </row>
    <row r="83" spans="1:17" x14ac:dyDescent="0.3">
      <c r="A83" s="7"/>
      <c r="B83" s="7"/>
      <c r="C83" s="7"/>
      <c r="D83" s="7"/>
      <c r="E83" s="7"/>
      <c r="F83" s="7"/>
      <c r="G83" s="7"/>
      <c r="H83" s="7"/>
      <c r="I83" s="7"/>
      <c r="J83" s="7"/>
      <c r="K83" s="7"/>
      <c r="L83" s="7"/>
      <c r="M83" s="7"/>
      <c r="N83" s="7"/>
      <c r="O83" s="7"/>
      <c r="P83" s="7"/>
      <c r="Q83" s="7"/>
    </row>
    <row r="84" spans="1:17" x14ac:dyDescent="0.3">
      <c r="A84" s="7"/>
      <c r="B84" s="7"/>
      <c r="C84" s="7"/>
      <c r="D84" s="7"/>
      <c r="E84" s="7"/>
      <c r="F84" s="7"/>
      <c r="G84" s="7"/>
      <c r="H84" s="7"/>
      <c r="I84" s="7"/>
      <c r="J84" s="7"/>
      <c r="K84" s="7"/>
      <c r="L84" s="7"/>
      <c r="M84" s="7"/>
      <c r="N84" s="7"/>
      <c r="O84" s="7"/>
      <c r="P84" s="7"/>
      <c r="Q84" s="7"/>
    </row>
    <row r="85" spans="1:17" x14ac:dyDescent="0.3">
      <c r="A85" s="7"/>
      <c r="B85" s="7"/>
      <c r="C85" s="7"/>
      <c r="D85" s="7"/>
      <c r="E85" s="7"/>
      <c r="F85" s="7"/>
      <c r="G85" s="7"/>
      <c r="H85" s="7"/>
      <c r="I85" s="7"/>
      <c r="J85" s="7"/>
      <c r="K85" s="7"/>
      <c r="L85" s="7"/>
      <c r="M85" s="7"/>
      <c r="N85" s="7"/>
      <c r="O85" s="7"/>
      <c r="P85" s="7"/>
      <c r="Q85" s="7"/>
    </row>
    <row r="86" spans="1:17" x14ac:dyDescent="0.3">
      <c r="A86" s="7"/>
      <c r="B86" s="7"/>
      <c r="C86" s="7"/>
      <c r="D86" s="7"/>
      <c r="E86" s="7"/>
      <c r="F86" s="7"/>
      <c r="G86" s="7"/>
      <c r="H86" s="7"/>
      <c r="I86" s="7"/>
      <c r="J86" s="7"/>
      <c r="K86" s="7"/>
      <c r="L86" s="7"/>
      <c r="M86" s="7"/>
      <c r="N86" s="7"/>
      <c r="O86" s="7"/>
      <c r="P86" s="7"/>
      <c r="Q86" s="7"/>
    </row>
    <row r="87" spans="1:17" x14ac:dyDescent="0.3">
      <c r="A87" s="7"/>
      <c r="B87" s="7"/>
      <c r="C87" s="7"/>
      <c r="D87" s="7"/>
      <c r="E87" s="7"/>
      <c r="F87" s="7"/>
      <c r="G87" s="7"/>
      <c r="H87" s="7"/>
      <c r="I87" s="7"/>
      <c r="J87" s="7"/>
      <c r="K87" s="7"/>
      <c r="L87" s="7"/>
      <c r="M87" s="7"/>
      <c r="N87" s="7"/>
      <c r="O87" s="7"/>
      <c r="P87" s="7"/>
      <c r="Q87" s="7"/>
    </row>
    <row r="88" spans="1:17" x14ac:dyDescent="0.3">
      <c r="A88" s="7"/>
      <c r="B88" s="7"/>
      <c r="C88" s="7"/>
      <c r="D88" s="7"/>
      <c r="E88" s="7"/>
      <c r="F88" s="7"/>
      <c r="G88" s="7"/>
      <c r="H88" s="7"/>
      <c r="I88" s="7"/>
      <c r="J88" s="7"/>
      <c r="K88" s="7"/>
      <c r="L88" s="7"/>
      <c r="M88" s="7"/>
      <c r="N88" s="7"/>
      <c r="O88" s="7"/>
      <c r="P88" s="7"/>
      <c r="Q88" s="7"/>
    </row>
    <row r="89" spans="1:17" x14ac:dyDescent="0.3">
      <c r="A89" s="7"/>
      <c r="B89" s="7"/>
      <c r="C89" s="7"/>
      <c r="D89" s="7"/>
      <c r="E89" s="7"/>
      <c r="F89" s="7"/>
      <c r="G89" s="7"/>
      <c r="H89" s="7"/>
      <c r="I89" s="7"/>
      <c r="J89" s="7"/>
      <c r="K89" s="7"/>
      <c r="L89" s="7"/>
      <c r="M89" s="7"/>
      <c r="N89" s="7"/>
      <c r="O89" s="7"/>
      <c r="P89" s="7"/>
      <c r="Q89" s="7"/>
    </row>
    <row r="90" spans="1:17" x14ac:dyDescent="0.3">
      <c r="A90" s="7"/>
      <c r="B90" s="7"/>
      <c r="C90" s="7"/>
      <c r="D90" s="7"/>
      <c r="E90" s="7"/>
      <c r="F90" s="7"/>
      <c r="G90" s="7"/>
      <c r="H90" s="7"/>
      <c r="I90" s="7"/>
      <c r="J90" s="7"/>
      <c r="K90" s="7"/>
      <c r="L90" s="7"/>
      <c r="M90" s="7"/>
      <c r="N90" s="7"/>
      <c r="O90" s="7"/>
      <c r="P90" s="7"/>
      <c r="Q90" s="7"/>
    </row>
    <row r="91" spans="1:17" x14ac:dyDescent="0.3">
      <c r="A91" s="7"/>
      <c r="B91" s="7"/>
      <c r="C91" s="7"/>
      <c r="D91" s="7"/>
      <c r="E91" s="7"/>
      <c r="F91" s="7"/>
      <c r="G91" s="7"/>
      <c r="H91" s="7"/>
      <c r="I91" s="7"/>
      <c r="J91" s="7"/>
      <c r="K91" s="7"/>
      <c r="L91" s="7"/>
      <c r="M91" s="7"/>
      <c r="N91" s="7"/>
      <c r="O91" s="7"/>
      <c r="P91" s="7"/>
      <c r="Q91" s="7"/>
    </row>
    <row r="92" spans="1:17" x14ac:dyDescent="0.3">
      <c r="A92" s="7"/>
      <c r="B92" s="7"/>
      <c r="C92" s="7"/>
      <c r="D92" s="7"/>
      <c r="E92" s="7"/>
      <c r="F92" s="7"/>
      <c r="G92" s="7"/>
      <c r="H92" s="7"/>
      <c r="I92" s="7"/>
      <c r="J92" s="7"/>
      <c r="K92" s="7"/>
      <c r="L92" s="7"/>
      <c r="M92" s="7"/>
      <c r="N92" s="7"/>
      <c r="O92" s="7"/>
      <c r="P92" s="7"/>
      <c r="Q92" s="7"/>
    </row>
    <row r="93" spans="1:17" x14ac:dyDescent="0.3">
      <c r="A93" s="7"/>
      <c r="B93" s="7"/>
      <c r="C93" s="7"/>
      <c r="D93" s="7"/>
      <c r="E93" s="7"/>
      <c r="F93" s="7"/>
      <c r="G93" s="7"/>
      <c r="H93" s="7"/>
      <c r="I93" s="7"/>
      <c r="J93" s="7"/>
      <c r="K93" s="7"/>
      <c r="L93" s="7"/>
      <c r="M93" s="7"/>
      <c r="N93" s="7"/>
      <c r="O93" s="7"/>
      <c r="P93" s="7"/>
      <c r="Q93" s="7"/>
    </row>
    <row r="94" spans="1:17" x14ac:dyDescent="0.3">
      <c r="A94" s="7"/>
      <c r="B94" s="7"/>
      <c r="C94" s="7"/>
      <c r="D94" s="7"/>
      <c r="E94" s="7"/>
      <c r="F94" s="7"/>
      <c r="G94" s="7"/>
      <c r="H94" s="7"/>
      <c r="I94" s="7"/>
      <c r="J94" s="7"/>
      <c r="K94" s="7"/>
      <c r="L94" s="7"/>
      <c r="M94" s="7"/>
      <c r="N94" s="7"/>
      <c r="O94" s="7"/>
      <c r="P94" s="7"/>
      <c r="Q94" s="7"/>
    </row>
    <row r="95" spans="1:17" x14ac:dyDescent="0.3">
      <c r="A95" s="7"/>
      <c r="B95" s="7"/>
      <c r="C95" s="7"/>
      <c r="D95" s="7"/>
      <c r="E95" s="7"/>
      <c r="F95" s="7"/>
      <c r="G95" s="7"/>
      <c r="H95" s="7"/>
      <c r="I95" s="7"/>
      <c r="J95" s="7"/>
      <c r="K95" s="7"/>
      <c r="L95" s="7"/>
      <c r="M95" s="7"/>
      <c r="N95" s="7"/>
      <c r="O95" s="7"/>
      <c r="P95" s="7"/>
      <c r="Q95" s="7"/>
    </row>
    <row r="96" spans="1:17" x14ac:dyDescent="0.3">
      <c r="A96" s="7"/>
      <c r="B96" s="7"/>
      <c r="C96" s="7"/>
      <c r="D96" s="7"/>
      <c r="E96" s="7"/>
      <c r="F96" s="7"/>
      <c r="G96" s="7"/>
      <c r="H96" s="7"/>
      <c r="I96" s="7"/>
      <c r="J96" s="7"/>
      <c r="K96" s="7"/>
      <c r="L96" s="7"/>
      <c r="M96" s="7"/>
      <c r="N96" s="7"/>
      <c r="O96" s="7"/>
      <c r="P96" s="7"/>
      <c r="Q96" s="7"/>
    </row>
    <row r="97" spans="1:17" x14ac:dyDescent="0.3">
      <c r="A97" s="7"/>
      <c r="B97" s="7"/>
      <c r="C97" s="7"/>
      <c r="D97" s="7"/>
      <c r="E97" s="7"/>
      <c r="F97" s="7"/>
      <c r="G97" s="7"/>
      <c r="H97" s="7"/>
      <c r="I97" s="7"/>
      <c r="J97" s="7"/>
      <c r="K97" s="7"/>
      <c r="L97" s="7"/>
      <c r="M97" s="7"/>
      <c r="N97" s="7"/>
      <c r="O97" s="7"/>
      <c r="P97" s="7"/>
      <c r="Q97" s="7"/>
    </row>
    <row r="98" spans="1:17" x14ac:dyDescent="0.3">
      <c r="A98" s="7"/>
      <c r="B98" s="7"/>
      <c r="C98" s="7"/>
      <c r="D98" s="7"/>
      <c r="E98" s="7"/>
      <c r="F98" s="7"/>
      <c r="G98" s="7"/>
      <c r="H98" s="7"/>
      <c r="I98" s="7"/>
      <c r="J98" s="7"/>
      <c r="K98" s="7"/>
      <c r="L98" s="7"/>
      <c r="M98" s="7"/>
      <c r="N98" s="7"/>
      <c r="O98" s="7"/>
      <c r="P98" s="7"/>
      <c r="Q98" s="7"/>
    </row>
    <row r="99" spans="1:17" x14ac:dyDescent="0.3">
      <c r="A99" s="7"/>
      <c r="B99" s="7"/>
      <c r="C99" s="7"/>
      <c r="D99" s="7"/>
      <c r="E99" s="7"/>
      <c r="F99" s="7"/>
      <c r="G99" s="7"/>
      <c r="H99" s="7"/>
      <c r="I99" s="7"/>
      <c r="J99" s="7"/>
      <c r="K99" s="7"/>
      <c r="L99" s="7"/>
      <c r="M99" s="7"/>
      <c r="N99" s="7"/>
      <c r="O99" s="7"/>
      <c r="P99" s="7"/>
      <c r="Q99" s="7"/>
    </row>
    <row r="100" spans="1:17" x14ac:dyDescent="0.3">
      <c r="A100" s="7"/>
      <c r="B100" s="7"/>
      <c r="C100" s="7"/>
      <c r="D100" s="7"/>
      <c r="E100" s="7"/>
      <c r="F100" s="7"/>
      <c r="G100" s="7"/>
      <c r="H100" s="7"/>
      <c r="I100" s="7"/>
      <c r="J100" s="7"/>
      <c r="K100" s="7"/>
      <c r="L100" s="7"/>
      <c r="M100" s="7"/>
      <c r="N100" s="7"/>
      <c r="O100" s="7"/>
      <c r="P100" s="7"/>
      <c r="Q100" s="7"/>
    </row>
    <row r="101" spans="1:17" x14ac:dyDescent="0.3">
      <c r="A101" s="7"/>
      <c r="B101" s="7"/>
      <c r="C101" s="7"/>
      <c r="D101" s="7"/>
      <c r="E101" s="7"/>
      <c r="F101" s="7"/>
      <c r="G101" s="7"/>
      <c r="H101" s="7"/>
      <c r="I101" s="7"/>
      <c r="J101" s="7"/>
      <c r="K101" s="7"/>
      <c r="L101" s="7"/>
      <c r="M101" s="7"/>
      <c r="N101" s="7"/>
      <c r="O101" s="7"/>
      <c r="P101" s="7"/>
      <c r="Q101" s="7"/>
    </row>
    <row r="102" spans="1:17" x14ac:dyDescent="0.3">
      <c r="A102" s="7"/>
      <c r="B102" s="7"/>
      <c r="C102" s="7"/>
      <c r="D102" s="7"/>
      <c r="E102" s="7"/>
      <c r="F102" s="7"/>
      <c r="G102" s="7"/>
      <c r="H102" s="7"/>
      <c r="I102" s="7"/>
      <c r="J102" s="7"/>
      <c r="K102" s="7"/>
      <c r="L102" s="7"/>
      <c r="M102" s="7"/>
      <c r="N102" s="7"/>
      <c r="O102" s="7"/>
      <c r="P102" s="7"/>
      <c r="Q102" s="7"/>
    </row>
    <row r="103" spans="1:17" x14ac:dyDescent="0.3">
      <c r="A103" s="7"/>
      <c r="B103" s="7"/>
      <c r="C103" s="7"/>
      <c r="D103" s="7"/>
      <c r="E103" s="7"/>
      <c r="F103" s="7"/>
      <c r="G103" s="7"/>
      <c r="H103" s="7"/>
      <c r="I103" s="7"/>
      <c r="J103" s="7"/>
      <c r="K103" s="7"/>
      <c r="L103" s="7"/>
      <c r="M103" s="7"/>
      <c r="N103" s="7"/>
      <c r="O103" s="7"/>
      <c r="P103" s="7"/>
      <c r="Q103" s="7"/>
    </row>
    <row r="104" spans="1:17" x14ac:dyDescent="0.3">
      <c r="A104" s="7"/>
      <c r="B104" s="7"/>
      <c r="C104" s="7"/>
      <c r="D104" s="7"/>
      <c r="E104" s="7"/>
      <c r="F104" s="7"/>
      <c r="G104" s="7"/>
      <c r="H104" s="7"/>
      <c r="I104" s="7"/>
      <c r="J104" s="7"/>
      <c r="K104" s="7"/>
      <c r="L104" s="7"/>
      <c r="M104" s="7"/>
      <c r="N104" s="7"/>
      <c r="O104" s="7"/>
      <c r="P104" s="7"/>
      <c r="Q104" s="7"/>
    </row>
    <row r="105" spans="1:17" x14ac:dyDescent="0.3">
      <c r="A105" s="7"/>
      <c r="B105" s="7"/>
      <c r="C105" s="7"/>
      <c r="D105" s="7"/>
      <c r="E105" s="7"/>
      <c r="F105" s="7"/>
      <c r="G105" s="7"/>
      <c r="H105" s="7"/>
      <c r="I105" s="7"/>
      <c r="J105" s="7"/>
      <c r="K105" s="7"/>
      <c r="L105" s="7"/>
      <c r="M105" s="7"/>
      <c r="N105" s="7"/>
      <c r="O105" s="7"/>
      <c r="P105" s="7"/>
      <c r="Q105" s="7"/>
    </row>
    <row r="106" spans="1:17" x14ac:dyDescent="0.3">
      <c r="A106" s="7"/>
      <c r="B106" s="7"/>
      <c r="C106" s="7"/>
      <c r="D106" s="7"/>
      <c r="E106" s="7"/>
      <c r="F106" s="7"/>
      <c r="G106" s="7"/>
      <c r="H106" s="7"/>
      <c r="I106" s="7"/>
      <c r="J106" s="7"/>
      <c r="K106" s="7"/>
      <c r="L106" s="7"/>
      <c r="M106" s="7"/>
      <c r="N106" s="7"/>
      <c r="O106" s="7"/>
      <c r="P106" s="7"/>
      <c r="Q106" s="7"/>
    </row>
    <row r="107" spans="1:17" x14ac:dyDescent="0.3">
      <c r="A107" s="7"/>
      <c r="B107" s="7"/>
      <c r="C107" s="7"/>
      <c r="D107" s="7"/>
      <c r="E107" s="7"/>
      <c r="F107" s="7"/>
      <c r="G107" s="7"/>
      <c r="H107" s="7"/>
      <c r="I107" s="7"/>
      <c r="J107" s="7"/>
      <c r="K107" s="7"/>
      <c r="L107" s="7"/>
      <c r="M107" s="7"/>
      <c r="N107" s="7"/>
      <c r="O107" s="7"/>
      <c r="P107" s="7"/>
      <c r="Q107" s="7"/>
    </row>
    <row r="108" spans="1:17" x14ac:dyDescent="0.3">
      <c r="A108" s="7"/>
      <c r="B108" s="7"/>
      <c r="C108" s="7"/>
      <c r="D108" s="7"/>
      <c r="E108" s="7"/>
      <c r="F108" s="7"/>
      <c r="G108" s="7"/>
      <c r="H108" s="7"/>
      <c r="I108" s="7"/>
      <c r="J108" s="7"/>
      <c r="K108" s="7"/>
      <c r="L108" s="7"/>
      <c r="M108" s="7"/>
      <c r="N108" s="7"/>
      <c r="O108" s="7"/>
      <c r="P108" s="7"/>
      <c r="Q108" s="7"/>
    </row>
    <row r="109" spans="1:17" x14ac:dyDescent="0.3">
      <c r="A109" s="7"/>
      <c r="B109" s="7"/>
      <c r="C109" s="7"/>
      <c r="D109" s="7"/>
      <c r="E109" s="7"/>
      <c r="F109" s="7"/>
      <c r="G109" s="7"/>
      <c r="H109" s="7"/>
      <c r="I109" s="7"/>
      <c r="J109" s="7"/>
      <c r="K109" s="7"/>
      <c r="L109" s="7"/>
      <c r="M109" s="7"/>
      <c r="N109" s="7"/>
      <c r="O109" s="7"/>
      <c r="P109" s="7"/>
      <c r="Q109" s="7"/>
    </row>
    <row r="110" spans="1:17" x14ac:dyDescent="0.3">
      <c r="A110" s="7"/>
      <c r="B110" s="7"/>
      <c r="C110" s="7"/>
      <c r="D110" s="7"/>
      <c r="E110" s="7"/>
      <c r="F110" s="7"/>
      <c r="G110" s="7"/>
      <c r="H110" s="7"/>
      <c r="I110" s="7"/>
      <c r="J110" s="7"/>
      <c r="K110" s="7"/>
      <c r="L110" s="7"/>
      <c r="M110" s="7"/>
      <c r="N110" s="7"/>
      <c r="O110" s="7"/>
      <c r="P110" s="7"/>
      <c r="Q110" s="7"/>
    </row>
    <row r="111" spans="1:17" x14ac:dyDescent="0.3">
      <c r="A111" s="7"/>
      <c r="B111" s="7"/>
      <c r="C111" s="7"/>
      <c r="D111" s="7"/>
      <c r="E111" s="7"/>
      <c r="F111" s="7"/>
      <c r="G111" s="7"/>
      <c r="H111" s="7"/>
      <c r="I111" s="7"/>
      <c r="J111" s="7"/>
      <c r="K111" s="7"/>
      <c r="L111" s="7"/>
      <c r="M111" s="7"/>
      <c r="N111" s="7"/>
      <c r="O111" s="7"/>
      <c r="P111" s="7"/>
      <c r="Q111" s="7"/>
    </row>
    <row r="112" spans="1:17" x14ac:dyDescent="0.3">
      <c r="A112" s="7"/>
      <c r="B112" s="7"/>
      <c r="C112" s="7"/>
      <c r="D112" s="7"/>
      <c r="E112" s="7"/>
      <c r="F112" s="7"/>
      <c r="G112" s="7"/>
      <c r="H112" s="7"/>
      <c r="I112" s="7"/>
      <c r="J112" s="7"/>
      <c r="K112" s="7"/>
      <c r="L112" s="7"/>
      <c r="M112" s="7"/>
      <c r="N112" s="7"/>
      <c r="O112" s="7"/>
      <c r="P112" s="7"/>
      <c r="Q112" s="7"/>
    </row>
    <row r="113" spans="1:17" x14ac:dyDescent="0.3">
      <c r="A113" s="7"/>
      <c r="B113" s="7"/>
      <c r="C113" s="7"/>
      <c r="D113" s="7"/>
      <c r="E113" s="7"/>
      <c r="F113" s="7"/>
      <c r="G113" s="7"/>
      <c r="H113" s="7"/>
      <c r="I113" s="7"/>
      <c r="J113" s="7"/>
      <c r="K113" s="7"/>
      <c r="L113" s="7"/>
      <c r="M113" s="7"/>
      <c r="N113" s="7"/>
      <c r="O113" s="7"/>
      <c r="P113" s="7"/>
      <c r="Q113" s="7"/>
    </row>
    <row r="114" spans="1:17" x14ac:dyDescent="0.3">
      <c r="A114" s="7"/>
      <c r="B114" s="7"/>
      <c r="C114" s="7"/>
      <c r="D114" s="7"/>
      <c r="E114" s="7"/>
      <c r="F114" s="7"/>
      <c r="G114" s="7"/>
      <c r="H114" s="7"/>
      <c r="I114" s="7"/>
      <c r="J114" s="7"/>
      <c r="K114" s="7"/>
      <c r="L114" s="7"/>
      <c r="M114" s="7"/>
      <c r="N114" s="7"/>
      <c r="O114" s="7"/>
      <c r="P114" s="7"/>
      <c r="Q114" s="7"/>
    </row>
    <row r="115" spans="1:17" x14ac:dyDescent="0.3">
      <c r="A115" s="7"/>
      <c r="B115" s="7"/>
      <c r="C115" s="7"/>
      <c r="D115" s="7"/>
      <c r="E115" s="7"/>
      <c r="F115" s="7"/>
      <c r="G115" s="7"/>
      <c r="H115" s="7"/>
      <c r="I115" s="7"/>
      <c r="J115" s="7"/>
      <c r="K115" s="7"/>
      <c r="L115" s="7"/>
      <c r="M115" s="7"/>
      <c r="N115" s="7"/>
      <c r="O115" s="7"/>
      <c r="P115" s="7"/>
      <c r="Q115" s="7"/>
    </row>
    <row r="116" spans="1:17" x14ac:dyDescent="0.3">
      <c r="A116" s="7"/>
      <c r="B116" s="7"/>
      <c r="C116" s="7"/>
      <c r="D116" s="7"/>
      <c r="E116" s="7"/>
      <c r="F116" s="7"/>
      <c r="G116" s="7"/>
      <c r="H116" s="7"/>
      <c r="I116" s="7"/>
      <c r="J116" s="7"/>
      <c r="K116" s="7"/>
      <c r="L116" s="7"/>
      <c r="M116" s="7"/>
      <c r="N116" s="7"/>
      <c r="O116" s="7"/>
      <c r="P116" s="7"/>
      <c r="Q116" s="7"/>
    </row>
    <row r="117" spans="1:17" x14ac:dyDescent="0.3">
      <c r="A117" s="7"/>
      <c r="B117" s="7"/>
      <c r="C117" s="7"/>
      <c r="D117" s="7"/>
      <c r="E117" s="7"/>
      <c r="F117" s="7"/>
      <c r="G117" s="7"/>
      <c r="H117" s="7"/>
      <c r="I117" s="7"/>
      <c r="J117" s="7"/>
      <c r="K117" s="7"/>
      <c r="L117" s="7"/>
      <c r="M117" s="7"/>
      <c r="N117" s="7"/>
      <c r="O117" s="7"/>
      <c r="P117" s="7"/>
      <c r="Q117" s="7"/>
    </row>
    <row r="118" spans="1:17" x14ac:dyDescent="0.3">
      <c r="A118" s="7"/>
      <c r="B118" s="7"/>
      <c r="C118" s="7"/>
      <c r="D118" s="7"/>
      <c r="E118" s="7"/>
      <c r="F118" s="7"/>
      <c r="G118" s="7"/>
      <c r="H118" s="7"/>
      <c r="I118" s="7"/>
      <c r="J118" s="7"/>
      <c r="K118" s="7"/>
      <c r="L118" s="7"/>
      <c r="M118" s="7"/>
      <c r="N118" s="7"/>
      <c r="O118" s="7"/>
      <c r="P118" s="7"/>
      <c r="Q118" s="7"/>
    </row>
    <row r="119" spans="1:17" x14ac:dyDescent="0.3">
      <c r="A119" s="7"/>
      <c r="B119" s="7"/>
      <c r="C119" s="7"/>
      <c r="D119" s="7"/>
      <c r="E119" s="7"/>
      <c r="F119" s="7"/>
      <c r="G119" s="7"/>
      <c r="H119" s="7"/>
      <c r="I119" s="7"/>
      <c r="J119" s="7"/>
      <c r="K119" s="7"/>
      <c r="L119" s="7"/>
      <c r="M119" s="7"/>
      <c r="N119" s="7"/>
      <c r="O119" s="7"/>
      <c r="P119" s="7"/>
      <c r="Q119" s="7"/>
    </row>
    <row r="120" spans="1:17" x14ac:dyDescent="0.3">
      <c r="A120" s="7"/>
      <c r="B120" s="7"/>
      <c r="C120" s="7"/>
      <c r="D120" s="7"/>
      <c r="E120" s="7"/>
      <c r="F120" s="7"/>
      <c r="G120" s="7"/>
      <c r="H120" s="7"/>
      <c r="I120" s="7"/>
      <c r="J120" s="7"/>
      <c r="K120" s="7"/>
      <c r="L120" s="7"/>
      <c r="M120" s="7"/>
      <c r="N120" s="7"/>
      <c r="O120" s="7"/>
      <c r="P120" s="7"/>
      <c r="Q120" s="7"/>
    </row>
    <row r="121" spans="1:17" x14ac:dyDescent="0.3">
      <c r="A121" s="7"/>
      <c r="B121" s="7"/>
      <c r="C121" s="7"/>
      <c r="D121" s="7"/>
      <c r="E121" s="7"/>
      <c r="F121" s="7"/>
      <c r="G121" s="7"/>
      <c r="H121" s="7"/>
      <c r="I121" s="7"/>
      <c r="J121" s="7"/>
      <c r="K121" s="7"/>
      <c r="L121" s="7"/>
      <c r="M121" s="7"/>
      <c r="N121" s="7"/>
      <c r="O121" s="7"/>
      <c r="P121" s="7"/>
      <c r="Q121" s="7"/>
    </row>
    <row r="122" spans="1:17" x14ac:dyDescent="0.3">
      <c r="A122" s="7"/>
      <c r="B122" s="7"/>
      <c r="C122" s="7"/>
      <c r="D122" s="7"/>
      <c r="E122" s="7"/>
      <c r="F122" s="7"/>
      <c r="G122" s="7"/>
      <c r="H122" s="7"/>
      <c r="I122" s="7"/>
      <c r="J122" s="7"/>
      <c r="K122" s="7"/>
      <c r="L122" s="7"/>
      <c r="M122" s="7"/>
      <c r="N122" s="7"/>
      <c r="O122" s="7"/>
      <c r="P122" s="7"/>
      <c r="Q122" s="7"/>
    </row>
    <row r="123" spans="1:17" x14ac:dyDescent="0.3">
      <c r="A123" s="7"/>
      <c r="B123" s="7"/>
      <c r="C123" s="7"/>
      <c r="D123" s="7"/>
      <c r="E123" s="7"/>
      <c r="F123" s="7"/>
      <c r="G123" s="7"/>
      <c r="H123" s="7"/>
      <c r="I123" s="7"/>
      <c r="J123" s="7"/>
      <c r="K123" s="7"/>
      <c r="L123" s="7"/>
      <c r="M123" s="7"/>
      <c r="N123" s="7"/>
      <c r="O123" s="7"/>
      <c r="P123" s="7"/>
      <c r="Q123" s="7"/>
    </row>
    <row r="124" spans="1:17" x14ac:dyDescent="0.3">
      <c r="A124" s="7"/>
      <c r="B124" s="7"/>
      <c r="C124" s="7"/>
      <c r="D124" s="7"/>
      <c r="E124" s="7"/>
      <c r="F124" s="7"/>
      <c r="G124" s="7"/>
      <c r="H124" s="7"/>
      <c r="I124" s="7"/>
      <c r="J124" s="7"/>
      <c r="K124" s="7"/>
      <c r="L124" s="7"/>
      <c r="M124" s="7"/>
      <c r="N124" s="7"/>
      <c r="O124" s="7"/>
      <c r="P124" s="7"/>
      <c r="Q124" s="7"/>
    </row>
    <row r="125" spans="1:17" x14ac:dyDescent="0.3">
      <c r="A125" s="7"/>
      <c r="B125" s="7"/>
      <c r="C125" s="7"/>
      <c r="D125" s="7"/>
      <c r="E125" s="7"/>
      <c r="F125" s="7"/>
      <c r="G125" s="7"/>
      <c r="H125" s="7"/>
      <c r="I125" s="7"/>
      <c r="J125" s="7"/>
      <c r="K125" s="7"/>
      <c r="L125" s="7"/>
      <c r="M125" s="7"/>
      <c r="N125" s="7"/>
      <c r="O125" s="7"/>
      <c r="P125" s="7"/>
      <c r="Q125" s="7"/>
    </row>
    <row r="126" spans="1:17" x14ac:dyDescent="0.3">
      <c r="A126" s="7"/>
      <c r="B126" s="7"/>
      <c r="C126" s="7"/>
      <c r="D126" s="7"/>
      <c r="E126" s="7"/>
      <c r="F126" s="7"/>
      <c r="G126" s="7"/>
      <c r="H126" s="7"/>
      <c r="I126" s="7"/>
      <c r="J126" s="7"/>
      <c r="K126" s="7"/>
      <c r="L126" s="7"/>
      <c r="M126" s="7"/>
      <c r="N126" s="7"/>
      <c r="O126" s="7"/>
      <c r="P126" s="7"/>
      <c r="Q126" s="7"/>
    </row>
    <row r="127" spans="1:17" x14ac:dyDescent="0.3">
      <c r="A127" s="7"/>
      <c r="B127" s="7"/>
      <c r="C127" s="7"/>
      <c r="D127" s="7"/>
      <c r="E127" s="7"/>
      <c r="F127" s="7"/>
      <c r="G127" s="7"/>
      <c r="H127" s="7"/>
      <c r="I127" s="7"/>
      <c r="J127" s="7"/>
      <c r="K127" s="7"/>
      <c r="L127" s="7"/>
      <c r="M127" s="7"/>
      <c r="N127" s="7"/>
      <c r="O127" s="7"/>
      <c r="P127" s="7"/>
      <c r="Q127" s="7"/>
    </row>
    <row r="128" spans="1:17" x14ac:dyDescent="0.3">
      <c r="A128" s="7"/>
      <c r="B128" s="7"/>
      <c r="C128" s="7"/>
      <c r="D128" s="7"/>
      <c r="E128" s="7"/>
      <c r="F128" s="7"/>
      <c r="G128" s="7"/>
      <c r="H128" s="7"/>
      <c r="I128" s="7"/>
      <c r="J128" s="7"/>
      <c r="K128" s="7"/>
      <c r="L128" s="7"/>
      <c r="M128" s="7"/>
      <c r="N128" s="7"/>
      <c r="O128" s="7"/>
      <c r="P128" s="7"/>
      <c r="Q128" s="7"/>
    </row>
    <row r="129" spans="1:17" x14ac:dyDescent="0.3">
      <c r="A129" s="7"/>
      <c r="B129" s="7"/>
      <c r="C129" s="7"/>
      <c r="D129" s="7"/>
      <c r="E129" s="7"/>
      <c r="F129" s="7"/>
      <c r="G129" s="7"/>
      <c r="H129" s="7"/>
      <c r="I129" s="7"/>
      <c r="J129" s="7"/>
      <c r="K129" s="7"/>
      <c r="L129" s="7"/>
      <c r="M129" s="7"/>
      <c r="N129" s="7"/>
      <c r="O129" s="7"/>
      <c r="P129" s="7"/>
      <c r="Q129" s="7"/>
    </row>
    <row r="130" spans="1:17" x14ac:dyDescent="0.3">
      <c r="A130" s="7"/>
      <c r="B130" s="7"/>
      <c r="C130" s="7"/>
      <c r="D130" s="7"/>
      <c r="E130" s="7"/>
      <c r="F130" s="7"/>
      <c r="G130" s="7"/>
      <c r="H130" s="7"/>
      <c r="I130" s="7"/>
      <c r="J130" s="7"/>
      <c r="K130" s="7"/>
      <c r="L130" s="7"/>
      <c r="M130" s="7"/>
      <c r="N130" s="7"/>
      <c r="O130" s="7"/>
      <c r="P130" s="7"/>
      <c r="Q130" s="7"/>
    </row>
    <row r="131" spans="1:17" x14ac:dyDescent="0.3">
      <c r="A131" s="7"/>
      <c r="B131" s="7"/>
      <c r="C131" s="7"/>
      <c r="D131" s="7"/>
      <c r="E131" s="7"/>
      <c r="F131" s="7"/>
      <c r="G131" s="7"/>
      <c r="H131" s="7"/>
      <c r="I131" s="7"/>
      <c r="J131" s="7"/>
      <c r="K131" s="7"/>
      <c r="L131" s="7"/>
      <c r="M131" s="7"/>
      <c r="N131" s="7"/>
      <c r="O131" s="7"/>
      <c r="P131" s="7"/>
      <c r="Q131" s="7"/>
    </row>
    <row r="132" spans="1:17" x14ac:dyDescent="0.3">
      <c r="A132" s="7"/>
      <c r="B132" s="7"/>
      <c r="C132" s="7"/>
      <c r="D132" s="7"/>
      <c r="E132" s="7"/>
      <c r="F132" s="7"/>
      <c r="G132" s="7"/>
      <c r="H132" s="7"/>
      <c r="I132" s="7"/>
      <c r="J132" s="7"/>
      <c r="K132" s="7"/>
      <c r="L132" s="7"/>
      <c r="M132" s="7"/>
      <c r="N132" s="7"/>
      <c r="O132" s="7"/>
      <c r="P132" s="7"/>
      <c r="Q132" s="7"/>
    </row>
    <row r="133" spans="1:17" x14ac:dyDescent="0.3">
      <c r="A133" s="7"/>
      <c r="B133" s="7"/>
      <c r="C133" s="7"/>
      <c r="D133" s="7"/>
      <c r="E133" s="7"/>
      <c r="F133" s="7"/>
      <c r="G133" s="7"/>
      <c r="H133" s="7"/>
      <c r="I133" s="7"/>
      <c r="J133" s="7"/>
      <c r="K133" s="7"/>
      <c r="L133" s="7"/>
      <c r="M133" s="7"/>
      <c r="N133" s="7"/>
      <c r="O133" s="7"/>
      <c r="P133" s="7"/>
      <c r="Q133" s="7"/>
    </row>
    <row r="134" spans="1:17" x14ac:dyDescent="0.3">
      <c r="A134" s="7"/>
      <c r="B134" s="7"/>
      <c r="C134" s="7"/>
      <c r="D134" s="7"/>
      <c r="E134" s="7"/>
      <c r="F134" s="7"/>
      <c r="G134" s="7"/>
      <c r="H134" s="7"/>
      <c r="I134" s="7"/>
      <c r="J134" s="7"/>
      <c r="K134" s="7"/>
      <c r="L134" s="7"/>
      <c r="M134" s="7"/>
      <c r="N134" s="7"/>
      <c r="O134" s="7"/>
      <c r="P134" s="7"/>
      <c r="Q134" s="7"/>
    </row>
    <row r="135" spans="1:17" x14ac:dyDescent="0.3">
      <c r="A135" s="7"/>
      <c r="B135" s="7"/>
      <c r="C135" s="7"/>
      <c r="D135" s="7"/>
      <c r="E135" s="7"/>
      <c r="F135" s="7"/>
      <c r="G135" s="7"/>
      <c r="H135" s="7"/>
      <c r="I135" s="7"/>
      <c r="J135" s="7"/>
      <c r="K135" s="7"/>
      <c r="L135" s="7"/>
      <c r="M135" s="7"/>
      <c r="N135" s="7"/>
      <c r="O135" s="7"/>
      <c r="P135" s="7"/>
      <c r="Q135" s="7"/>
    </row>
    <row r="136" spans="1:17" x14ac:dyDescent="0.3">
      <c r="A136" s="7"/>
      <c r="B136" s="7"/>
      <c r="C136" s="7"/>
      <c r="D136" s="7"/>
      <c r="E136" s="7"/>
      <c r="F136" s="7"/>
      <c r="G136" s="7"/>
      <c r="H136" s="7"/>
      <c r="I136" s="7"/>
      <c r="J136" s="7"/>
      <c r="K136" s="7"/>
      <c r="L136" s="7"/>
      <c r="M136" s="7"/>
      <c r="N136" s="7"/>
      <c r="O136" s="7"/>
      <c r="P136" s="7"/>
      <c r="Q136" s="7"/>
    </row>
    <row r="137" spans="1:17" x14ac:dyDescent="0.3">
      <c r="A137" s="7"/>
      <c r="B137" s="7"/>
      <c r="C137" s="7"/>
      <c r="D137" s="7"/>
      <c r="E137" s="7"/>
      <c r="F137" s="7"/>
      <c r="G137" s="7"/>
      <c r="H137" s="7"/>
      <c r="I137" s="7"/>
      <c r="J137" s="7"/>
      <c r="K137" s="7"/>
      <c r="L137" s="7"/>
      <c r="M137" s="7"/>
      <c r="N137" s="7"/>
      <c r="O137" s="7"/>
      <c r="P137" s="7"/>
      <c r="Q137" s="7"/>
    </row>
    <row r="138" spans="1:17" x14ac:dyDescent="0.3">
      <c r="A138" s="7"/>
      <c r="B138" s="7"/>
      <c r="C138" s="7"/>
      <c r="D138" s="7"/>
      <c r="E138" s="7"/>
      <c r="F138" s="7"/>
      <c r="G138" s="7"/>
      <c r="H138" s="7"/>
      <c r="I138" s="7"/>
      <c r="J138" s="7"/>
      <c r="K138" s="7"/>
      <c r="L138" s="7"/>
      <c r="M138" s="7"/>
      <c r="N138" s="7"/>
      <c r="O138" s="7"/>
      <c r="P138" s="7"/>
      <c r="Q138" s="7"/>
    </row>
    <row r="139" spans="1:17" x14ac:dyDescent="0.3">
      <c r="A139" s="7"/>
      <c r="B139" s="7"/>
      <c r="C139" s="7"/>
      <c r="D139" s="7"/>
      <c r="E139" s="7"/>
      <c r="F139" s="7"/>
      <c r="G139" s="7"/>
      <c r="H139" s="7"/>
      <c r="I139" s="7"/>
      <c r="J139" s="7"/>
      <c r="K139" s="7"/>
      <c r="L139" s="7"/>
      <c r="M139" s="7"/>
      <c r="N139" s="7"/>
      <c r="O139" s="7"/>
      <c r="P139" s="7"/>
      <c r="Q139" s="7"/>
    </row>
    <row r="140" spans="1:17" x14ac:dyDescent="0.3">
      <c r="A140" s="7"/>
      <c r="B140" s="7"/>
      <c r="C140" s="7"/>
      <c r="D140" s="7"/>
      <c r="E140" s="7"/>
      <c r="F140" s="7"/>
      <c r="G140" s="7"/>
      <c r="H140" s="7"/>
      <c r="I140" s="7"/>
      <c r="J140" s="7"/>
      <c r="K140" s="7"/>
      <c r="L140" s="7"/>
      <c r="M140" s="7"/>
      <c r="N140" s="7"/>
      <c r="O140" s="7"/>
      <c r="P140" s="7"/>
      <c r="Q140" s="7"/>
    </row>
    <row r="141" spans="1:17" x14ac:dyDescent="0.3">
      <c r="A141" s="7"/>
      <c r="B141" s="7"/>
      <c r="C141" s="7"/>
      <c r="D141" s="7"/>
      <c r="E141" s="7"/>
      <c r="F141" s="7"/>
      <c r="G141" s="7"/>
      <c r="H141" s="7"/>
      <c r="I141" s="7"/>
      <c r="J141" s="7"/>
      <c r="K141" s="7"/>
      <c r="L141" s="7"/>
      <c r="M141" s="7"/>
      <c r="N141" s="7"/>
      <c r="O141" s="7"/>
      <c r="P141" s="7"/>
      <c r="Q141" s="7"/>
    </row>
    <row r="142" spans="1:17" x14ac:dyDescent="0.3">
      <c r="A142" s="7"/>
      <c r="B142" s="7"/>
      <c r="C142" s="7"/>
      <c r="D142" s="7"/>
      <c r="E142" s="7"/>
      <c r="F142" s="7"/>
      <c r="G142" s="7"/>
      <c r="H142" s="7"/>
      <c r="I142" s="7"/>
      <c r="J142" s="7"/>
      <c r="K142" s="7"/>
      <c r="L142" s="7"/>
      <c r="M142" s="7"/>
      <c r="N142" s="7"/>
      <c r="O142" s="7"/>
      <c r="P142" s="7"/>
      <c r="Q142" s="7"/>
    </row>
    <row r="143" spans="1:17" x14ac:dyDescent="0.3">
      <c r="A143" s="7"/>
      <c r="B143" s="7"/>
      <c r="C143" s="7"/>
      <c r="D143" s="7"/>
      <c r="E143" s="7"/>
      <c r="F143" s="7"/>
      <c r="G143" s="7"/>
      <c r="H143" s="7"/>
      <c r="I143" s="7"/>
      <c r="J143" s="7"/>
      <c r="K143" s="7"/>
      <c r="L143" s="7"/>
      <c r="M143" s="7"/>
      <c r="N143" s="7"/>
      <c r="O143" s="7"/>
      <c r="P143" s="7"/>
      <c r="Q143" s="7"/>
    </row>
    <row r="144" spans="1:17" x14ac:dyDescent="0.3">
      <c r="A144" s="7"/>
      <c r="B144" s="7"/>
      <c r="C144" s="7"/>
      <c r="D144" s="7"/>
      <c r="E144" s="7"/>
      <c r="F144" s="7"/>
      <c r="G144" s="7"/>
      <c r="H144" s="7"/>
      <c r="I144" s="7"/>
      <c r="J144" s="7"/>
      <c r="K144" s="7"/>
      <c r="L144" s="7"/>
      <c r="M144" s="7"/>
      <c r="N144" s="7"/>
      <c r="O144" s="7"/>
      <c r="P144" s="7"/>
      <c r="Q144" s="7"/>
    </row>
    <row r="145" spans="1:17" x14ac:dyDescent="0.3">
      <c r="A145" s="7"/>
      <c r="B145" s="7"/>
      <c r="C145" s="7"/>
      <c r="D145" s="7"/>
      <c r="E145" s="7"/>
      <c r="F145" s="7"/>
      <c r="G145" s="7"/>
      <c r="H145" s="7"/>
      <c r="I145" s="7"/>
      <c r="J145" s="7"/>
      <c r="K145" s="7"/>
      <c r="L145" s="7"/>
      <c r="M145" s="7"/>
      <c r="N145" s="7"/>
      <c r="O145" s="7"/>
      <c r="P145" s="7"/>
      <c r="Q145" s="7"/>
    </row>
    <row r="146" spans="1:17" x14ac:dyDescent="0.3">
      <c r="A146" s="7"/>
      <c r="B146" s="7"/>
      <c r="C146" s="7"/>
      <c r="D146" s="7"/>
      <c r="E146" s="7"/>
      <c r="F146" s="7"/>
      <c r="G146" s="7"/>
      <c r="H146" s="7"/>
      <c r="I146" s="7"/>
      <c r="J146" s="7"/>
      <c r="K146" s="7"/>
      <c r="L146" s="7"/>
      <c r="M146" s="7"/>
      <c r="N146" s="7"/>
      <c r="O146" s="7"/>
      <c r="P146" s="7"/>
      <c r="Q146" s="7"/>
    </row>
    <row r="147" spans="1:17" x14ac:dyDescent="0.3">
      <c r="A147" s="7"/>
      <c r="B147" s="7"/>
      <c r="C147" s="7"/>
      <c r="D147" s="7"/>
      <c r="E147" s="7"/>
      <c r="F147" s="7"/>
      <c r="G147" s="7"/>
      <c r="H147" s="7"/>
      <c r="I147" s="7"/>
      <c r="J147" s="7"/>
      <c r="K147" s="7"/>
      <c r="L147" s="7"/>
      <c r="M147" s="7"/>
      <c r="N147" s="7"/>
      <c r="O147" s="7"/>
      <c r="P147" s="7"/>
      <c r="Q147" s="7"/>
    </row>
    <row r="148" spans="1:17" x14ac:dyDescent="0.3">
      <c r="A148" s="7"/>
      <c r="B148" s="7"/>
      <c r="C148" s="7"/>
      <c r="D148" s="7"/>
      <c r="E148" s="7"/>
      <c r="F148" s="7"/>
      <c r="G148" s="7"/>
      <c r="H148" s="7"/>
      <c r="I148" s="7"/>
      <c r="J148" s="7"/>
      <c r="K148" s="7"/>
      <c r="L148" s="7"/>
      <c r="M148" s="7"/>
      <c r="N148" s="7"/>
      <c r="O148" s="7"/>
      <c r="P148" s="7"/>
      <c r="Q148" s="7"/>
    </row>
    <row r="149" spans="1:17" x14ac:dyDescent="0.3">
      <c r="A149" s="7"/>
      <c r="B149" s="7"/>
      <c r="C149" s="7"/>
      <c r="D149" s="7"/>
      <c r="E149" s="7"/>
      <c r="F149" s="7"/>
      <c r="G149" s="7"/>
      <c r="H149" s="7"/>
      <c r="I149" s="7"/>
      <c r="J149" s="7"/>
      <c r="K149" s="7"/>
      <c r="L149" s="7"/>
      <c r="M149" s="7"/>
      <c r="N149" s="7"/>
      <c r="O149" s="7"/>
      <c r="P149" s="7"/>
      <c r="Q149" s="7"/>
    </row>
    <row r="150" spans="1:17" x14ac:dyDescent="0.3">
      <c r="A150" s="7"/>
      <c r="B150" s="7"/>
      <c r="C150" s="7"/>
      <c r="D150" s="7"/>
      <c r="E150" s="7"/>
      <c r="F150" s="7"/>
      <c r="G150" s="7"/>
      <c r="H150" s="7"/>
      <c r="I150" s="7"/>
      <c r="J150" s="7"/>
      <c r="K150" s="7"/>
      <c r="L150" s="7"/>
      <c r="M150" s="7"/>
      <c r="N150" s="7"/>
      <c r="O150" s="7"/>
      <c r="P150" s="7"/>
      <c r="Q150" s="7"/>
    </row>
    <row r="151" spans="1:17" x14ac:dyDescent="0.3">
      <c r="A151" s="7"/>
      <c r="B151" s="7"/>
      <c r="C151" s="7"/>
      <c r="D151" s="7"/>
      <c r="E151" s="7"/>
      <c r="F151" s="7"/>
      <c r="G151" s="7"/>
      <c r="H151" s="7"/>
      <c r="I151" s="7"/>
      <c r="J151" s="7"/>
      <c r="K151" s="7"/>
      <c r="L151" s="7"/>
      <c r="M151" s="7"/>
      <c r="N151" s="7"/>
      <c r="O151" s="7"/>
      <c r="P151" s="7"/>
      <c r="Q151" s="7"/>
    </row>
    <row r="152" spans="1:17" x14ac:dyDescent="0.3">
      <c r="A152" s="7"/>
      <c r="B152" s="7"/>
      <c r="C152" s="7"/>
      <c r="D152" s="7"/>
      <c r="E152" s="7"/>
      <c r="F152" s="7"/>
      <c r="G152" s="7"/>
      <c r="H152" s="7"/>
      <c r="I152" s="7"/>
      <c r="J152" s="7"/>
      <c r="K152" s="7"/>
      <c r="L152" s="7"/>
      <c r="M152" s="7"/>
      <c r="N152" s="7"/>
      <c r="O152" s="7"/>
      <c r="P152" s="7"/>
      <c r="Q152" s="7"/>
    </row>
    <row r="153" spans="1:17" x14ac:dyDescent="0.3">
      <c r="A153" s="7"/>
      <c r="B153" s="7"/>
      <c r="C153" s="7"/>
      <c r="D153" s="7"/>
      <c r="E153" s="7"/>
      <c r="F153" s="7"/>
      <c r="G153" s="7"/>
      <c r="H153" s="7"/>
      <c r="I153" s="7"/>
      <c r="J153" s="7"/>
      <c r="K153" s="7"/>
      <c r="L153" s="7"/>
      <c r="M153" s="7"/>
      <c r="N153" s="7"/>
      <c r="O153" s="7"/>
      <c r="P153" s="7"/>
      <c r="Q153" s="7"/>
    </row>
    <row r="154" spans="1:17" x14ac:dyDescent="0.3">
      <c r="A154" s="7"/>
      <c r="B154" s="7"/>
      <c r="C154" s="7"/>
      <c r="D154" s="7"/>
      <c r="E154" s="7"/>
      <c r="F154" s="7"/>
      <c r="G154" s="7"/>
      <c r="H154" s="7"/>
      <c r="I154" s="7"/>
      <c r="J154" s="7"/>
      <c r="K154" s="7"/>
      <c r="L154" s="7"/>
      <c r="M154" s="7"/>
      <c r="N154" s="7"/>
      <c r="O154" s="7"/>
      <c r="P154" s="7"/>
      <c r="Q154" s="7"/>
    </row>
    <row r="155" spans="1:17" x14ac:dyDescent="0.3">
      <c r="A155" s="7"/>
      <c r="B155" s="7"/>
      <c r="C155" s="7"/>
      <c r="D155" s="7"/>
      <c r="E155" s="7"/>
      <c r="F155" s="7"/>
      <c r="G155" s="7"/>
      <c r="H155" s="7"/>
      <c r="I155" s="7"/>
      <c r="J155" s="7"/>
      <c r="K155" s="7"/>
      <c r="L155" s="7"/>
      <c r="M155" s="7"/>
      <c r="N155" s="7"/>
      <c r="O155" s="7"/>
      <c r="P155" s="7"/>
      <c r="Q155" s="7"/>
    </row>
    <row r="156" spans="1:17" x14ac:dyDescent="0.3">
      <c r="A156" s="7"/>
      <c r="B156" s="7"/>
      <c r="C156" s="7"/>
      <c r="D156" s="7"/>
      <c r="E156" s="7"/>
      <c r="F156" s="7"/>
      <c r="G156" s="7"/>
      <c r="H156" s="7"/>
      <c r="I156" s="7"/>
      <c r="J156" s="7"/>
      <c r="K156" s="7"/>
      <c r="L156" s="7"/>
      <c r="M156" s="7"/>
      <c r="N156" s="7"/>
      <c r="O156" s="7"/>
      <c r="P156" s="7"/>
      <c r="Q156" s="7"/>
    </row>
    <row r="157" spans="1:17" x14ac:dyDescent="0.3">
      <c r="A157" s="7"/>
      <c r="B157" s="7"/>
      <c r="C157" s="7"/>
      <c r="D157" s="7"/>
      <c r="E157" s="7"/>
      <c r="F157" s="7"/>
      <c r="G157" s="7"/>
      <c r="H157" s="7"/>
      <c r="I157" s="7"/>
      <c r="J157" s="7"/>
      <c r="K157" s="7"/>
      <c r="L157" s="7"/>
      <c r="M157" s="7"/>
      <c r="N157" s="7"/>
      <c r="O157" s="7"/>
      <c r="P157" s="7"/>
      <c r="Q157" s="7"/>
    </row>
    <row r="158" spans="1:17" x14ac:dyDescent="0.3">
      <c r="A158" s="7"/>
      <c r="B158" s="7"/>
      <c r="C158" s="7"/>
      <c r="D158" s="7"/>
      <c r="E158" s="7"/>
      <c r="F158" s="7"/>
      <c r="G158" s="7"/>
      <c r="H158" s="7"/>
      <c r="I158" s="7"/>
      <c r="J158" s="7"/>
      <c r="K158" s="7"/>
      <c r="L158" s="7"/>
      <c r="M158" s="7"/>
      <c r="N158" s="7"/>
      <c r="O158" s="7"/>
      <c r="P158" s="7"/>
      <c r="Q158" s="7"/>
    </row>
    <row r="159" spans="1:17" x14ac:dyDescent="0.3">
      <c r="A159" s="7"/>
      <c r="B159" s="7"/>
      <c r="C159" s="7"/>
      <c r="D159" s="7"/>
      <c r="E159" s="7"/>
      <c r="F159" s="7"/>
      <c r="G159" s="7"/>
      <c r="H159" s="7"/>
      <c r="I159" s="7"/>
      <c r="J159" s="7"/>
      <c r="K159" s="7"/>
      <c r="L159" s="7"/>
      <c r="M159" s="7"/>
      <c r="N159" s="7"/>
      <c r="O159" s="7"/>
      <c r="P159" s="7"/>
      <c r="Q159" s="7"/>
    </row>
    <row r="160" spans="1:17" x14ac:dyDescent="0.3">
      <c r="A160" s="7"/>
      <c r="B160" s="7"/>
      <c r="C160" s="7"/>
      <c r="D160" s="7"/>
      <c r="E160" s="7"/>
      <c r="F160" s="7"/>
      <c r="G160" s="7"/>
      <c r="H160" s="7"/>
      <c r="I160" s="7"/>
      <c r="J160" s="7"/>
      <c r="K160" s="7"/>
      <c r="L160" s="7"/>
      <c r="M160" s="7"/>
      <c r="N160" s="7"/>
      <c r="O160" s="7"/>
      <c r="P160" s="7"/>
      <c r="Q160" s="7"/>
    </row>
    <row r="161" spans="1:17" x14ac:dyDescent="0.3">
      <c r="A161" s="7"/>
      <c r="B161" s="7"/>
      <c r="C161" s="7"/>
      <c r="D161" s="7"/>
      <c r="E161" s="7"/>
      <c r="F161" s="7"/>
      <c r="G161" s="7"/>
      <c r="H161" s="7"/>
      <c r="I161" s="7"/>
      <c r="J161" s="7"/>
      <c r="K161" s="7"/>
      <c r="L161" s="7"/>
      <c r="M161" s="7"/>
      <c r="N161" s="7"/>
      <c r="O161" s="7"/>
      <c r="P161" s="7"/>
      <c r="Q161" s="7"/>
    </row>
    <row r="162" spans="1:17" x14ac:dyDescent="0.3">
      <c r="A162" s="7"/>
      <c r="B162" s="7"/>
      <c r="C162" s="7"/>
      <c r="D162" s="7"/>
      <c r="E162" s="7"/>
      <c r="F162" s="7"/>
      <c r="G162" s="7"/>
      <c r="H162" s="7"/>
      <c r="I162" s="7"/>
      <c r="J162" s="7"/>
      <c r="K162" s="7"/>
      <c r="L162" s="7"/>
      <c r="M162" s="7"/>
      <c r="N162" s="7"/>
      <c r="O162" s="7"/>
      <c r="P162" s="7"/>
      <c r="Q162" s="7"/>
    </row>
    <row r="163" spans="1:17" x14ac:dyDescent="0.3">
      <c r="A163" s="7"/>
      <c r="B163" s="7"/>
      <c r="C163" s="7"/>
      <c r="D163" s="7"/>
      <c r="E163" s="7"/>
      <c r="F163" s="7"/>
      <c r="G163" s="7"/>
      <c r="H163" s="7"/>
      <c r="I163" s="7"/>
      <c r="J163" s="7"/>
      <c r="K163" s="7"/>
      <c r="L163" s="7"/>
      <c r="M163" s="7"/>
      <c r="N163" s="7"/>
      <c r="O163" s="7"/>
      <c r="P163" s="7"/>
      <c r="Q163" s="7"/>
    </row>
    <row r="164" spans="1:17" x14ac:dyDescent="0.3">
      <c r="A164" s="7"/>
      <c r="B164" s="7"/>
      <c r="C164" s="7"/>
      <c r="D164" s="7"/>
      <c r="E164" s="7"/>
      <c r="F164" s="7"/>
      <c r="G164" s="7"/>
      <c r="H164" s="7"/>
      <c r="I164" s="7"/>
      <c r="J164" s="7"/>
      <c r="K164" s="7"/>
      <c r="L164" s="7"/>
      <c r="M164" s="7"/>
      <c r="N164" s="7"/>
      <c r="O164" s="7"/>
      <c r="P164" s="7"/>
      <c r="Q164" s="7"/>
    </row>
    <row r="165" spans="1:17" x14ac:dyDescent="0.3">
      <c r="A165" s="7"/>
      <c r="B165" s="7"/>
      <c r="C165" s="7"/>
      <c r="D165" s="7"/>
      <c r="E165" s="7"/>
      <c r="F165" s="7"/>
      <c r="G165" s="7"/>
      <c r="H165" s="7"/>
      <c r="I165" s="7"/>
      <c r="J165" s="7"/>
      <c r="K165" s="7"/>
      <c r="L165" s="7"/>
      <c r="M165" s="7"/>
      <c r="N165" s="7"/>
      <c r="O165" s="7"/>
      <c r="P165" s="7"/>
      <c r="Q165" s="7"/>
    </row>
    <row r="166" spans="1:17" x14ac:dyDescent="0.3">
      <c r="A166" s="7"/>
      <c r="B166" s="7"/>
      <c r="C166" s="7"/>
      <c r="D166" s="7"/>
      <c r="E166" s="7"/>
      <c r="F166" s="7"/>
      <c r="G166" s="7"/>
      <c r="H166" s="7"/>
      <c r="I166" s="7"/>
      <c r="J166" s="7"/>
      <c r="K166" s="7"/>
      <c r="L166" s="7"/>
      <c r="M166" s="7"/>
      <c r="N166" s="7"/>
      <c r="O166" s="7"/>
      <c r="P166" s="7"/>
      <c r="Q166" s="7"/>
    </row>
    <row r="167" spans="1:17" x14ac:dyDescent="0.3">
      <c r="A167" s="7"/>
      <c r="B167" s="7"/>
      <c r="C167" s="7"/>
      <c r="D167" s="7"/>
      <c r="E167" s="7"/>
      <c r="F167" s="7"/>
      <c r="G167" s="7"/>
      <c r="H167" s="7"/>
      <c r="I167" s="7"/>
      <c r="J167" s="7"/>
      <c r="K167" s="7"/>
      <c r="L167" s="7"/>
      <c r="M167" s="7"/>
      <c r="N167" s="7"/>
      <c r="O167" s="7"/>
      <c r="P167" s="7"/>
      <c r="Q167" s="7"/>
    </row>
    <row r="168" spans="1:17" x14ac:dyDescent="0.3">
      <c r="A168" s="7"/>
      <c r="B168" s="7"/>
      <c r="C168" s="7"/>
      <c r="D168" s="7"/>
      <c r="E168" s="7"/>
      <c r="F168" s="7"/>
      <c r="G168" s="7"/>
      <c r="H168" s="7"/>
      <c r="I168" s="7"/>
      <c r="J168" s="7"/>
      <c r="K168" s="7"/>
      <c r="L168" s="7"/>
      <c r="M168" s="7"/>
      <c r="N168" s="7"/>
      <c r="O168" s="7"/>
      <c r="P168" s="7"/>
      <c r="Q168" s="7"/>
    </row>
    <row r="169" spans="1:17" x14ac:dyDescent="0.3">
      <c r="A169" s="7"/>
      <c r="B169" s="7"/>
      <c r="C169" s="7"/>
      <c r="D169" s="7"/>
      <c r="E169" s="7"/>
      <c r="F169" s="7"/>
      <c r="G169" s="7"/>
      <c r="H169" s="7"/>
      <c r="I169" s="7"/>
      <c r="J169" s="7"/>
      <c r="K169" s="7"/>
      <c r="L169" s="7"/>
      <c r="M169" s="7"/>
      <c r="N169" s="7"/>
      <c r="O169" s="7"/>
      <c r="P169" s="7"/>
      <c r="Q169" s="7"/>
    </row>
    <row r="170" spans="1:17" x14ac:dyDescent="0.3">
      <c r="A170" s="7"/>
      <c r="B170" s="7"/>
      <c r="C170" s="7"/>
      <c r="D170" s="7"/>
      <c r="E170" s="7"/>
      <c r="F170" s="7"/>
      <c r="G170" s="7"/>
      <c r="H170" s="7"/>
      <c r="I170" s="7"/>
      <c r="J170" s="7"/>
      <c r="K170" s="7"/>
      <c r="L170" s="7"/>
      <c r="M170" s="7"/>
      <c r="N170" s="7"/>
      <c r="O170" s="7"/>
      <c r="P170" s="7"/>
      <c r="Q170" s="7"/>
    </row>
    <row r="171" spans="1:17" x14ac:dyDescent="0.3">
      <c r="A171" s="7"/>
      <c r="B171" s="7"/>
      <c r="C171" s="7"/>
      <c r="D171" s="7"/>
      <c r="E171" s="7"/>
      <c r="F171" s="7"/>
      <c r="G171" s="7"/>
      <c r="H171" s="7"/>
      <c r="I171" s="7"/>
      <c r="J171" s="7"/>
      <c r="K171" s="7"/>
      <c r="L171" s="7"/>
      <c r="M171" s="7"/>
      <c r="N171" s="7"/>
      <c r="O171" s="7"/>
      <c r="P171" s="7"/>
      <c r="Q171" s="7"/>
    </row>
    <row r="172" spans="1:17" x14ac:dyDescent="0.3">
      <c r="A172" s="7"/>
      <c r="B172" s="7"/>
      <c r="C172" s="7"/>
      <c r="D172" s="7"/>
      <c r="E172" s="7"/>
      <c r="F172" s="7"/>
      <c r="G172" s="7"/>
      <c r="H172" s="7"/>
      <c r="I172" s="7"/>
      <c r="J172" s="7"/>
      <c r="K172" s="7"/>
      <c r="L172" s="7"/>
      <c r="M172" s="7"/>
      <c r="N172" s="7"/>
      <c r="O172" s="7"/>
      <c r="P172" s="7"/>
      <c r="Q172" s="7"/>
    </row>
    <row r="173" spans="1:17" x14ac:dyDescent="0.3">
      <c r="A173" s="7"/>
      <c r="B173" s="7"/>
      <c r="C173" s="7"/>
      <c r="D173" s="7"/>
      <c r="E173" s="7"/>
      <c r="F173" s="7"/>
      <c r="G173" s="7"/>
      <c r="H173" s="7"/>
      <c r="I173" s="7"/>
      <c r="J173" s="7"/>
      <c r="K173" s="7"/>
      <c r="L173" s="7"/>
      <c r="M173" s="7"/>
      <c r="N173" s="7"/>
      <c r="O173" s="7"/>
      <c r="P173" s="7"/>
      <c r="Q173" s="7"/>
    </row>
    <row r="174" spans="1:17" x14ac:dyDescent="0.3">
      <c r="A174" s="7"/>
      <c r="B174" s="7"/>
      <c r="C174" s="7"/>
      <c r="D174" s="7"/>
      <c r="E174" s="7"/>
      <c r="F174" s="7"/>
      <c r="G174" s="7"/>
      <c r="H174" s="7"/>
      <c r="I174" s="7"/>
      <c r="J174" s="7"/>
      <c r="K174" s="7"/>
      <c r="L174" s="7"/>
      <c r="M174" s="7"/>
      <c r="N174" s="7"/>
      <c r="O174" s="7"/>
      <c r="P174" s="7"/>
      <c r="Q174" s="7"/>
    </row>
    <row r="175" spans="1:17" x14ac:dyDescent="0.3">
      <c r="A175" s="7"/>
      <c r="B175" s="7"/>
      <c r="C175" s="7"/>
      <c r="D175" s="7"/>
      <c r="E175" s="7"/>
      <c r="F175" s="7"/>
      <c r="G175" s="7"/>
      <c r="H175" s="7"/>
      <c r="I175" s="7"/>
      <c r="J175" s="7"/>
      <c r="K175" s="7"/>
      <c r="L175" s="7"/>
      <c r="M175" s="7"/>
      <c r="N175" s="7"/>
      <c r="O175" s="7"/>
      <c r="P175" s="7"/>
      <c r="Q175" s="7"/>
    </row>
    <row r="176" spans="1:17" x14ac:dyDescent="0.3">
      <c r="A176" s="7"/>
      <c r="B176" s="7"/>
      <c r="C176" s="7"/>
      <c r="D176" s="7"/>
      <c r="E176" s="7"/>
      <c r="F176" s="7"/>
      <c r="G176" s="7"/>
      <c r="H176" s="7"/>
      <c r="I176" s="7"/>
      <c r="J176" s="7"/>
      <c r="K176" s="7"/>
      <c r="L176" s="7"/>
      <c r="M176" s="7"/>
      <c r="N176" s="7"/>
      <c r="O176" s="7"/>
      <c r="P176" s="7"/>
      <c r="Q176" s="7"/>
    </row>
    <row r="177" spans="1:17" x14ac:dyDescent="0.3">
      <c r="A177" s="7"/>
      <c r="B177" s="7"/>
      <c r="C177" s="7"/>
      <c r="D177" s="7"/>
      <c r="E177" s="7"/>
      <c r="F177" s="7"/>
      <c r="G177" s="7"/>
      <c r="H177" s="7"/>
      <c r="I177" s="7"/>
      <c r="J177" s="7"/>
      <c r="K177" s="7"/>
      <c r="L177" s="7"/>
      <c r="M177" s="7"/>
      <c r="N177" s="7"/>
      <c r="O177" s="7"/>
      <c r="P177" s="7"/>
      <c r="Q177" s="7"/>
    </row>
  </sheetData>
  <mergeCells count="10">
    <mergeCell ref="AK3:AQ3"/>
    <mergeCell ref="C4:E4"/>
    <mergeCell ref="C5:E5"/>
    <mergeCell ref="G4:H4"/>
    <mergeCell ref="L4:M4"/>
    <mergeCell ref="O4:P4"/>
    <mergeCell ref="G5:H5"/>
    <mergeCell ref="L5:M5"/>
    <mergeCell ref="O5:P5"/>
    <mergeCell ref="A1:V1"/>
  </mergeCells>
  <pageMargins left="0.7" right="0.7" top="0.75" bottom="0.75" header="0.3" footer="0.3"/>
  <pageSetup paperSize="9" scale="46" fitToWidth="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Household_Energy</vt:lpstr>
      <vt:lpstr>cleaned_data</vt:lpstr>
      <vt:lpstr>Pivot Tables</vt:lpstr>
      <vt:lpstr>Dashboard</vt:lpstr>
      <vt:lpstr>Table2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 .DINESH REDDY</dc:creator>
  <cp:lastModifiedBy>B.Dinesh Reddy</cp:lastModifiedBy>
  <cp:lastPrinted>2026-09-19T14:25:26Z</cp:lastPrinted>
  <dcterms:created xsi:type="dcterms:W3CDTF">2026-09-19T01:31:51Z</dcterms:created>
  <dcterms:modified xsi:type="dcterms:W3CDTF">2026-09-19T14:57:55Z</dcterms:modified>
</cp:coreProperties>
</file>