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E043AC5A-BF2A-4CD5-A1A4-9C1EAB985D90}" xr6:coauthVersionLast="45" xr6:coauthVersionMax="45" xr10:uidLastSave="{00000000-0000-0000-0000-000000000000}"/>
  <bookViews>
    <workbookView xWindow="1125" yWindow="1125" windowWidth="26250" windowHeight="13305" activeTab="2" xr2:uid="{9A6EB0D1-EEFE-4EDA-A131-F09DC654863F}"/>
  </bookViews>
  <sheets>
    <sheet name="FY 2017 Site EUI " sheetId="1" r:id="rId1"/>
    <sheet name="FY 2018 Site EUI" sheetId="2" r:id="rId2"/>
    <sheet name="FY 2019 Site EUI" sheetId="3" r:id="rId3"/>
    <sheet name="FY 2017 Source EUI" sheetId="4" r:id="rId4"/>
    <sheet name="FY 2018 Source EUI" sheetId="5" r:id="rId5"/>
    <sheet name="FY 2019 Source EUI" sheetId="6" r:id="rId6"/>
    <sheet name="Regression Data" sheetId="7" r:id="rId7"/>
    <sheet name="Regression Numbers" sheetId="10" r:id="rId8"/>
    <sheet name="Regression Analysis" sheetId="11" r:id="rId9"/>
  </sheets>
  <calcPr calcId="191029"/>
  <pivotCaches>
    <pivotCache cacheId="10" r:id="rId10"/>
    <pivotCache cacheId="11" r:id="rId11"/>
    <pivotCache cacheId="12" r:id="rId12"/>
    <pivotCache cacheId="13" r:id="rId13"/>
    <pivotCache cacheId="14" r:id="rId14"/>
    <pivotCache cacheId="1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7" l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2" i="7"/>
  <c r="J3" i="6"/>
  <c r="J2" i="6"/>
  <c r="J2" i="5"/>
  <c r="J3" i="5"/>
  <c r="J3" i="4"/>
  <c r="J2" i="4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2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39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2" i="5"/>
  <c r="M42" i="5"/>
  <c r="M40" i="5"/>
  <c r="M41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39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39" i="4"/>
  <c r="K2" i="3"/>
  <c r="K1" i="3"/>
  <c r="K2" i="2"/>
  <c r="K1" i="2"/>
  <c r="L2" i="1"/>
  <c r="L1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<sst xmlns="http://schemas.openxmlformats.org/spreadsheetml/2006/main" count="1114" uniqueCount="140">
  <si>
    <t>name</t>
  </si>
  <si>
    <t>B00005</t>
  </si>
  <si>
    <t>DGS Public Building Maintenance Shop</t>
  </si>
  <si>
    <t>B00011</t>
  </si>
  <si>
    <t>First Mariner Arena</t>
  </si>
  <si>
    <t>B00022</t>
  </si>
  <si>
    <t>Baltimore City Mounted Police Unit</t>
  </si>
  <si>
    <t>B00026</t>
  </si>
  <si>
    <t>Baltimore City Police North Western District</t>
  </si>
  <si>
    <t>B00028</t>
  </si>
  <si>
    <t>Baltimore City Police Southern District</t>
  </si>
  <si>
    <t>B00029</t>
  </si>
  <si>
    <t>Baltimore City Police South Eastern District</t>
  </si>
  <si>
    <t>B00031</t>
  </si>
  <si>
    <t>Baltimore City Police Western District</t>
  </si>
  <si>
    <t>B00034</t>
  </si>
  <si>
    <t>Baltimore City Police K9 Unit</t>
  </si>
  <si>
    <t>B00035</t>
  </si>
  <si>
    <t>Baltimore City Police Northern District</t>
  </si>
  <si>
    <t>B00036</t>
  </si>
  <si>
    <t>Baltimore City Police Department Warrant Task Force</t>
  </si>
  <si>
    <t>B00048</t>
  </si>
  <si>
    <t>Health Department Headquarters</t>
  </si>
  <si>
    <t>B00051</t>
  </si>
  <si>
    <t>MECU Building</t>
  </si>
  <si>
    <t>B00073</t>
  </si>
  <si>
    <t>Fallsway Substation</t>
  </si>
  <si>
    <t>B00075</t>
  </si>
  <si>
    <t>Northeast DGS Fleet Substation</t>
  </si>
  <si>
    <t>B00076</t>
  </si>
  <si>
    <t>Northwest Substation</t>
  </si>
  <si>
    <t>B00100</t>
  </si>
  <si>
    <t>Eastern Health District Building</t>
  </si>
  <si>
    <t>B00101</t>
  </si>
  <si>
    <t>WIC Center/ Dunbar Child Care Academy</t>
  </si>
  <si>
    <t>B00102</t>
  </si>
  <si>
    <t>Druid Health District Building</t>
  </si>
  <si>
    <t>B00104</t>
  </si>
  <si>
    <t>2492 Giles Road</t>
  </si>
  <si>
    <t>B00120</t>
  </si>
  <si>
    <t>Waxter Senior Center</t>
  </si>
  <si>
    <t>B00163</t>
  </si>
  <si>
    <t>The Weinberg Housing and Resource Center</t>
  </si>
  <si>
    <t>B00167</t>
  </si>
  <si>
    <t>Parking Authority Offices</t>
  </si>
  <si>
    <t>B00181</t>
  </si>
  <si>
    <t>Northern Community Action Center</t>
  </si>
  <si>
    <t>B00182</t>
  </si>
  <si>
    <t>Lower Park Heights Multi Purpose Building</t>
  </si>
  <si>
    <t>B00183</t>
  </si>
  <si>
    <t>Reservoir Hill / Metro Delta Head Start</t>
  </si>
  <si>
    <t>B00220</t>
  </si>
  <si>
    <t>Peale Museum</t>
  </si>
  <si>
    <t>B00228</t>
  </si>
  <si>
    <t>Carroll Mansion Musuem</t>
  </si>
  <si>
    <t>B00229</t>
  </si>
  <si>
    <t>Jean and Lillian Hofmeister Museum Building,Star Spangled Banner Museum and Flag House</t>
  </si>
  <si>
    <t>B00230</t>
  </si>
  <si>
    <t>President's Street Station Civil War Museum</t>
  </si>
  <si>
    <t>B06043</t>
  </si>
  <si>
    <t>Fleet Central Garage Main Building</t>
  </si>
  <si>
    <t>B06107</t>
  </si>
  <si>
    <t>1812 Museum Flag House Building</t>
  </si>
  <si>
    <t>B08000</t>
  </si>
  <si>
    <t>Northeast DGS Fleet Substation Garage</t>
  </si>
  <si>
    <t>B08003</t>
  </si>
  <si>
    <t>Department of Transportation Main Impound Facility</t>
  </si>
  <si>
    <t>B08020</t>
  </si>
  <si>
    <t>Eastside Career Center</t>
  </si>
  <si>
    <t>sq_ft</t>
  </si>
  <si>
    <t>total BTU FY2017</t>
  </si>
  <si>
    <t>bl_id</t>
  </si>
  <si>
    <t>Site EUI</t>
  </si>
  <si>
    <t>BTU/sq ft</t>
  </si>
  <si>
    <t>Site EUI FY 2017</t>
  </si>
  <si>
    <t>Building name</t>
  </si>
  <si>
    <t>Site EUI FY 2018</t>
  </si>
  <si>
    <t>Buildings</t>
  </si>
  <si>
    <t>Site EUI FY 2019</t>
  </si>
  <si>
    <t>Median Site EUI:</t>
  </si>
  <si>
    <t xml:space="preserve">Average Site EUI: </t>
  </si>
  <si>
    <t>Source EUI</t>
  </si>
  <si>
    <t>Total KWH FY2017</t>
  </si>
  <si>
    <t>Total KWH FY2018</t>
  </si>
  <si>
    <t>Total KWH FY2019</t>
  </si>
  <si>
    <t>Total KWH FY2017 (*2.80)</t>
  </si>
  <si>
    <t>Total Therm FY2017</t>
  </si>
  <si>
    <t>Total Therm FY2017 (*1.05)</t>
  </si>
  <si>
    <t>Total BTU FY2017</t>
  </si>
  <si>
    <t>Source EUI FY 2017</t>
  </si>
  <si>
    <t>Total KWH FY2018 (*2.80)</t>
  </si>
  <si>
    <t>Total Therm FY2018</t>
  </si>
  <si>
    <t>Total Therm FY2018 (*1.05)</t>
  </si>
  <si>
    <t>Total BTU FY2018</t>
  </si>
  <si>
    <t>Source EUI FY 2018</t>
  </si>
  <si>
    <t>Total KWH FY2019 (*2.80)</t>
  </si>
  <si>
    <t>Total Therm FY2019</t>
  </si>
  <si>
    <t>Total Therm FY2019 (*1.05)</t>
  </si>
  <si>
    <t>Total BTU FY2019</t>
  </si>
  <si>
    <t>Source EUI FY2019</t>
  </si>
  <si>
    <t>FY 2017 Source EUI</t>
  </si>
  <si>
    <t>FY 2018 Source EUI</t>
  </si>
  <si>
    <t>FY 2019 Source EUI</t>
  </si>
  <si>
    <t>year built</t>
  </si>
  <si>
    <t xml:space="preserve">Average Source EUI: </t>
  </si>
  <si>
    <t>Median Source EUI:</t>
  </si>
  <si>
    <t>FY 2017-2019 Average Source EUI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</si>
  <si>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</si>
  <si>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</si>
  <si>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</si>
  <si>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</si>
  <si>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</si>
  <si>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</si>
  <si>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</si>
  <si>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</si>
  <si>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</si>
  <si>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</si>
  <si>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</si>
  <si>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</si>
  <si>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</si>
  <si>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</si>
  <si>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</si>
  <si>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</si>
  <si>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</si>
  <si>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</si>
  <si>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</si>
  <si>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</si>
  <si>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</si>
  <si>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</si>
  <si>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</si>
  <si>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</si>
  <si>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</si>
  <si>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</si>
  <si>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</si>
  <si>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</si>
  <si>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</si>
  <si>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</si>
  <si>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Missing data: Work only with given data</t>
  </si>
  <si>
    <t>on next sheed</t>
  </si>
  <si>
    <t xml:space="preserve">Baltimore City Police North Western District does not have a negative Source EUI. It is the result of using a logarithmic scale (normal scale displays miniscule bars for almost every building, outshadowed by buildings with much higher source EUI).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</si>
</sst>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 and Source EUI Data Analysis.xlsx]FY 2017 Site EUI 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  <a:r>
              <a:rPr lang="en-US" baseline="0"/>
              <a:t> EUI by DGS Building, FY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 2017 Site EUI '!$D$38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 2017 Site EUI '!$C$39:$C$72</c:f>
              <c:strCache>
                <c:ptCount val="34"/>
                <c:pt idx="0">
                  <c:v>Baltimore City Police North Western District</c:v>
                </c:pt>
                <c:pt idx="1">
                  <c:v>Health Department Headquarters</c:v>
                </c:pt>
                <c:pt idx="2">
                  <c:v>Carroll Mansion Musuem</c:v>
                </c:pt>
                <c:pt idx="3">
                  <c:v>Baltimore City Mounted Police Unit</c:v>
                </c:pt>
                <c:pt idx="4">
                  <c:v>First Mariner Arena</c:v>
                </c:pt>
                <c:pt idx="5">
                  <c:v>Baltimore City Police K9 Unit</c:v>
                </c:pt>
                <c:pt idx="6">
                  <c:v>President's Street Station Civil War Museum</c:v>
                </c:pt>
                <c:pt idx="7">
                  <c:v>WIC Center/ Dunbar Child Care Academy</c:v>
                </c:pt>
                <c:pt idx="8">
                  <c:v>Eastern Health District Building</c:v>
                </c:pt>
                <c:pt idx="9">
                  <c:v>1812 Museum Flag House Building</c:v>
                </c:pt>
                <c:pt idx="10">
                  <c:v>Northern Community Action Center</c:v>
                </c:pt>
                <c:pt idx="11">
                  <c:v>Baltimore City Police South Eastern District</c:v>
                </c:pt>
                <c:pt idx="12">
                  <c:v>Peale Museum</c:v>
                </c:pt>
                <c:pt idx="13">
                  <c:v>Reservoir Hill / Metro Delta Head Start</c:v>
                </c:pt>
                <c:pt idx="14">
                  <c:v>Baltimore City Police Department Warrant Task Force</c:v>
                </c:pt>
                <c:pt idx="15">
                  <c:v>Eastside Career Center</c:v>
                </c:pt>
                <c:pt idx="16">
                  <c:v>2492 Giles Road</c:v>
                </c:pt>
                <c:pt idx="17">
                  <c:v>Baltimore City Police Southern District</c:v>
                </c:pt>
                <c:pt idx="18">
                  <c:v>Northeast DGS Fleet Substation Garage</c:v>
                </c:pt>
                <c:pt idx="19">
                  <c:v>Lower Park Heights Multi Purpose Building</c:v>
                </c:pt>
                <c:pt idx="20">
                  <c:v>Jean and Lillian Hofmeister Museum Building,Star Spangled Banner Museum and Flag House</c:v>
                </c:pt>
                <c:pt idx="21">
                  <c:v>Druid Health District Building</c:v>
                </c:pt>
                <c:pt idx="22">
                  <c:v>Baltimore City Police Western District</c:v>
                </c:pt>
                <c:pt idx="23">
                  <c:v>Fleet Central Garage Main Building</c:v>
                </c:pt>
                <c:pt idx="24">
                  <c:v>Waxter Senior Center</c:v>
                </c:pt>
                <c:pt idx="25">
                  <c:v>DGS Public Building Maintenance Shop</c:v>
                </c:pt>
                <c:pt idx="26">
                  <c:v>Fallsway Substation</c:v>
                </c:pt>
                <c:pt idx="27">
                  <c:v>Baltimore City Police Northern District</c:v>
                </c:pt>
                <c:pt idx="28">
                  <c:v>MECU Building</c:v>
                </c:pt>
                <c:pt idx="29">
                  <c:v>The Weinberg Housing and Resource Center</c:v>
                </c:pt>
                <c:pt idx="30">
                  <c:v>Parking Authority Offices</c:v>
                </c:pt>
                <c:pt idx="31">
                  <c:v>Northeast DGS Fleet Substation</c:v>
                </c:pt>
                <c:pt idx="32">
                  <c:v>Northwest Substation</c:v>
                </c:pt>
                <c:pt idx="33">
                  <c:v>Department of Transportation Main Impound Facility</c:v>
                </c:pt>
              </c:strCache>
            </c:strRef>
          </c:cat>
          <c:val>
            <c:numRef>
              <c:f>'FY 2017 Site EUI '!$D$39:$D$72</c:f>
              <c:numCache>
                <c:formatCode>General</c:formatCode>
                <c:ptCount val="34"/>
                <c:pt idx="0">
                  <c:v>0.58187500889236676</c:v>
                </c:pt>
                <c:pt idx="1">
                  <c:v>6.0955952761933325</c:v>
                </c:pt>
                <c:pt idx="2">
                  <c:v>9.4566012010674374</c:v>
                </c:pt>
                <c:pt idx="3">
                  <c:v>11.05678371762259</c:v>
                </c:pt>
                <c:pt idx="4">
                  <c:v>11.186900490238237</c:v>
                </c:pt>
                <c:pt idx="5">
                  <c:v>18.853264927226189</c:v>
                </c:pt>
                <c:pt idx="6">
                  <c:v>18.925181806976457</c:v>
                </c:pt>
                <c:pt idx="7">
                  <c:v>22.157048394941633</c:v>
                </c:pt>
                <c:pt idx="8">
                  <c:v>22.869477558839627</c:v>
                </c:pt>
                <c:pt idx="9">
                  <c:v>25.874668421944651</c:v>
                </c:pt>
                <c:pt idx="10">
                  <c:v>26.003180145008368</c:v>
                </c:pt>
                <c:pt idx="11">
                  <c:v>27.515354700691443</c:v>
                </c:pt>
                <c:pt idx="12">
                  <c:v>31.570100832967999</c:v>
                </c:pt>
                <c:pt idx="13">
                  <c:v>31.580132309005549</c:v>
                </c:pt>
                <c:pt idx="14">
                  <c:v>33.397883328016192</c:v>
                </c:pt>
                <c:pt idx="15">
                  <c:v>33.671378000716587</c:v>
                </c:pt>
                <c:pt idx="16">
                  <c:v>34.415806697917169</c:v>
                </c:pt>
                <c:pt idx="17">
                  <c:v>36.31813795456096</c:v>
                </c:pt>
                <c:pt idx="18">
                  <c:v>37.00854647256439</c:v>
                </c:pt>
                <c:pt idx="19">
                  <c:v>37.062939330109472</c:v>
                </c:pt>
                <c:pt idx="20">
                  <c:v>38.194858521978567</c:v>
                </c:pt>
                <c:pt idx="21">
                  <c:v>40.6234733977563</c:v>
                </c:pt>
                <c:pt idx="22">
                  <c:v>54.384835173317164</c:v>
                </c:pt>
                <c:pt idx="23">
                  <c:v>56.377825556583645</c:v>
                </c:pt>
                <c:pt idx="24">
                  <c:v>58.161780590174658</c:v>
                </c:pt>
                <c:pt idx="25">
                  <c:v>64.786368165784836</c:v>
                </c:pt>
                <c:pt idx="26">
                  <c:v>67.671203983220295</c:v>
                </c:pt>
                <c:pt idx="27">
                  <c:v>70.136262190558668</c:v>
                </c:pt>
                <c:pt idx="28">
                  <c:v>75.046698980029134</c:v>
                </c:pt>
                <c:pt idx="29">
                  <c:v>79.254323963955159</c:v>
                </c:pt>
                <c:pt idx="30">
                  <c:v>86.595568413439409</c:v>
                </c:pt>
                <c:pt idx="31">
                  <c:v>90.293954659949634</c:v>
                </c:pt>
                <c:pt idx="32">
                  <c:v>127.98168094038623</c:v>
                </c:pt>
                <c:pt idx="33">
                  <c:v>1827.8202901960785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4-43C9-90AC-2CC7EB7F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695696"/>
        <c:axId val="445397696"/>
      </c:barChart>
      <c:catAx>
        <c:axId val="7526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97696"/>
        <c:crosses val="autoZero"/>
        <c:auto val="1"/>
        <c:lblAlgn val="ctr"/>
        <c:lblOffset val="100"/>
        <c:noMultiLvlLbl val="0"/>
      </c:catAx>
      <c:valAx>
        <c:axId val="44539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EUI (BTU/sq 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 and Source EUI Data Analysis.xlsx]FY 2018 Site EUI!PivotTable22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  <a:r>
              <a:rPr lang="en-US" baseline="0"/>
              <a:t> EUI by DGS Building, FY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 2018 Site EUI'!$D$38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 2018 Site EUI'!$C$39:$C$72</c:f>
              <c:strCache>
                <c:ptCount val="34"/>
                <c:pt idx="0">
                  <c:v>Baltimore City Police North Western District</c:v>
                </c:pt>
                <c:pt idx="1">
                  <c:v>Health Department Headquarters</c:v>
                </c:pt>
                <c:pt idx="2">
                  <c:v>First Mariner Arena</c:v>
                </c:pt>
                <c:pt idx="3">
                  <c:v>Carroll Mansion Musuem</c:v>
                </c:pt>
                <c:pt idx="4">
                  <c:v>Baltimore City Mounted Police Unit</c:v>
                </c:pt>
                <c:pt idx="5">
                  <c:v>Baltimore City Police K9 Unit</c:v>
                </c:pt>
                <c:pt idx="6">
                  <c:v>WIC Center/ Dunbar Child Care Academy</c:v>
                </c:pt>
                <c:pt idx="7">
                  <c:v>President's Street Station Civil War Museum</c:v>
                </c:pt>
                <c:pt idx="8">
                  <c:v>Northern Community Action Center</c:v>
                </c:pt>
                <c:pt idx="9">
                  <c:v>Eastern Health District Building</c:v>
                </c:pt>
                <c:pt idx="10">
                  <c:v>Baltimore City Police Department Warrant Task Force</c:v>
                </c:pt>
                <c:pt idx="11">
                  <c:v>Reservoir Hill / Metro Delta Head Start</c:v>
                </c:pt>
                <c:pt idx="12">
                  <c:v>2492 Giles Road</c:v>
                </c:pt>
                <c:pt idx="13">
                  <c:v>Baltimore City Police South Eastern District</c:v>
                </c:pt>
                <c:pt idx="14">
                  <c:v>Baltimore City Police Southern District</c:v>
                </c:pt>
                <c:pt idx="15">
                  <c:v>Eastside Career Center</c:v>
                </c:pt>
                <c:pt idx="16">
                  <c:v>Northeast DGS Fleet Substation Garage</c:v>
                </c:pt>
                <c:pt idx="17">
                  <c:v>Baltimore City Police Western District</c:v>
                </c:pt>
                <c:pt idx="18">
                  <c:v>Lower Park Heights Multi Purpose Building</c:v>
                </c:pt>
                <c:pt idx="19">
                  <c:v>Druid Health District Building</c:v>
                </c:pt>
                <c:pt idx="20">
                  <c:v>Jean and Lillian Hofmeister Museum Building,Star Spangled Banner Museum and Flag House</c:v>
                </c:pt>
                <c:pt idx="21">
                  <c:v>Peale Museum</c:v>
                </c:pt>
                <c:pt idx="22">
                  <c:v>Fleet Central Garage Main Building</c:v>
                </c:pt>
                <c:pt idx="23">
                  <c:v>Fallsway Substation</c:v>
                </c:pt>
                <c:pt idx="24">
                  <c:v>Waxter Senior Center</c:v>
                </c:pt>
                <c:pt idx="25">
                  <c:v>Baltimore City Police Northern District</c:v>
                </c:pt>
                <c:pt idx="26">
                  <c:v>1812 Museum Flag House Building</c:v>
                </c:pt>
                <c:pt idx="27">
                  <c:v>MECU Building</c:v>
                </c:pt>
                <c:pt idx="28">
                  <c:v>DGS Public Building Maintenance Shop</c:v>
                </c:pt>
                <c:pt idx="29">
                  <c:v>Northeast DGS Fleet Substation</c:v>
                </c:pt>
                <c:pt idx="30">
                  <c:v>Parking Authority Offices</c:v>
                </c:pt>
                <c:pt idx="31">
                  <c:v>The Weinberg Housing and Resource Center</c:v>
                </c:pt>
                <c:pt idx="32">
                  <c:v>Northwest Substation</c:v>
                </c:pt>
                <c:pt idx="33">
                  <c:v>Department of Transportation Main Impound Facility</c:v>
                </c:pt>
              </c:strCache>
            </c:strRef>
          </c:cat>
          <c:val>
            <c:numRef>
              <c:f>'FY 2018 Site EUI'!$D$39:$D$72</c:f>
              <c:numCache>
                <c:formatCode>General</c:formatCode>
                <c:ptCount val="34"/>
                <c:pt idx="0">
                  <c:v>4.5049346944582771</c:v>
                </c:pt>
                <c:pt idx="1">
                  <c:v>12.460677315022069</c:v>
                </c:pt>
                <c:pt idx="2">
                  <c:v>23.615634941658783</c:v>
                </c:pt>
                <c:pt idx="3">
                  <c:v>23.859192684073601</c:v>
                </c:pt>
                <c:pt idx="4">
                  <c:v>31.270387442006143</c:v>
                </c:pt>
                <c:pt idx="5">
                  <c:v>42.427438591129622</c:v>
                </c:pt>
                <c:pt idx="6">
                  <c:v>44.135904426070041</c:v>
                </c:pt>
                <c:pt idx="7">
                  <c:v>45.135056611082739</c:v>
                </c:pt>
                <c:pt idx="8">
                  <c:v>59.002894590072508</c:v>
                </c:pt>
                <c:pt idx="9">
                  <c:v>60.735706759715377</c:v>
                </c:pt>
                <c:pt idx="10">
                  <c:v>62.722307006844751</c:v>
                </c:pt>
                <c:pt idx="11">
                  <c:v>65.987110542040114</c:v>
                </c:pt>
                <c:pt idx="12">
                  <c:v>68.511238583095732</c:v>
                </c:pt>
                <c:pt idx="13">
                  <c:v>68.79449898766093</c:v>
                </c:pt>
                <c:pt idx="14">
                  <c:v>70.484227195196837</c:v>
                </c:pt>
                <c:pt idx="15">
                  <c:v>72.438532425653889</c:v>
                </c:pt>
                <c:pt idx="16">
                  <c:v>79.423565509518468</c:v>
                </c:pt>
                <c:pt idx="17">
                  <c:v>80.82950693881628</c:v>
                </c:pt>
                <c:pt idx="18">
                  <c:v>84.177533212685788</c:v>
                </c:pt>
                <c:pt idx="19">
                  <c:v>85.195527935132731</c:v>
                </c:pt>
                <c:pt idx="20">
                  <c:v>90.694181713416683</c:v>
                </c:pt>
                <c:pt idx="21">
                  <c:v>99.34867748063715</c:v>
                </c:pt>
                <c:pt idx="22">
                  <c:v>103.86512608342618</c:v>
                </c:pt>
                <c:pt idx="23">
                  <c:v>104.20008311443918</c:v>
                </c:pt>
                <c:pt idx="24">
                  <c:v>105.81937243432955</c:v>
                </c:pt>
                <c:pt idx="25">
                  <c:v>120.10945336980227</c:v>
                </c:pt>
                <c:pt idx="26">
                  <c:v>122.99962051310349</c:v>
                </c:pt>
                <c:pt idx="27">
                  <c:v>126.83321119396588</c:v>
                </c:pt>
                <c:pt idx="28">
                  <c:v>168.48230313051144</c:v>
                </c:pt>
                <c:pt idx="29">
                  <c:v>173.65835432409739</c:v>
                </c:pt>
                <c:pt idx="30">
                  <c:v>175.35041751594451</c:v>
                </c:pt>
                <c:pt idx="31">
                  <c:v>179.283927812645</c:v>
                </c:pt>
                <c:pt idx="32">
                  <c:v>215.88200419815283</c:v>
                </c:pt>
                <c:pt idx="33">
                  <c:v>3650.1222745098034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2-4AAF-9B60-72CF3573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941248"/>
        <c:axId val="1965249072"/>
      </c:barChart>
      <c:catAx>
        <c:axId val="19699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49072"/>
        <c:crosses val="autoZero"/>
        <c:auto val="1"/>
        <c:lblAlgn val="ctr"/>
        <c:lblOffset val="100"/>
        <c:noMultiLvlLbl val="0"/>
      </c:catAx>
      <c:valAx>
        <c:axId val="1965249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EUI (BTU/sq 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 and Source EUI Data Analysis.xlsx]FY 2019 Site EUI!PivotTable23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  <a:r>
              <a:rPr lang="en-US" baseline="0"/>
              <a:t> EUI by DGS Building, FY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 2019 Site EUI'!$E$38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 2019 Site EUI'!$D$39:$D$72</c:f>
              <c:strCache>
                <c:ptCount val="34"/>
                <c:pt idx="0">
                  <c:v>Baltimore City Police North Western District</c:v>
                </c:pt>
                <c:pt idx="1">
                  <c:v>2492 Giles Road</c:v>
                </c:pt>
                <c:pt idx="2">
                  <c:v>Health Department Headquarters</c:v>
                </c:pt>
                <c:pt idx="3">
                  <c:v>First Mariner Arena</c:v>
                </c:pt>
                <c:pt idx="4">
                  <c:v>Baltimore City Mounted Police Unit</c:v>
                </c:pt>
                <c:pt idx="5">
                  <c:v>President's Street Station Civil War Museum</c:v>
                </c:pt>
                <c:pt idx="6">
                  <c:v>WIC Center/ Dunbar Child Care Academy</c:v>
                </c:pt>
                <c:pt idx="7">
                  <c:v>Carroll Mansion Musuem</c:v>
                </c:pt>
                <c:pt idx="8">
                  <c:v>Baltimore City Police Southern District</c:v>
                </c:pt>
                <c:pt idx="9">
                  <c:v>Baltimore City Police K9 Unit</c:v>
                </c:pt>
                <c:pt idx="10">
                  <c:v>Reservoir Hill / Metro Delta Head Start</c:v>
                </c:pt>
                <c:pt idx="11">
                  <c:v>Baltimore City Police Department Warrant Task Force</c:v>
                </c:pt>
                <c:pt idx="12">
                  <c:v>Northern Community Action Center</c:v>
                </c:pt>
                <c:pt idx="13">
                  <c:v>Northeast DGS Fleet Substation Garage</c:v>
                </c:pt>
                <c:pt idx="14">
                  <c:v>Peale Museum</c:v>
                </c:pt>
                <c:pt idx="15">
                  <c:v>Jean and Lillian Hofmeister Museum Building,Star Spangled Banner Museum and Flag House</c:v>
                </c:pt>
                <c:pt idx="16">
                  <c:v>Eastside Career Center</c:v>
                </c:pt>
                <c:pt idx="17">
                  <c:v>Baltimore City Police Western District</c:v>
                </c:pt>
                <c:pt idx="18">
                  <c:v>Eastern Health District Building</c:v>
                </c:pt>
                <c:pt idx="19">
                  <c:v>Druid Health District Building</c:v>
                </c:pt>
                <c:pt idx="20">
                  <c:v>Lower Park Heights Multi Purpose Building</c:v>
                </c:pt>
                <c:pt idx="21">
                  <c:v>Baltimore City Police South Eastern District</c:v>
                </c:pt>
                <c:pt idx="22">
                  <c:v>Fallsway Substation</c:v>
                </c:pt>
                <c:pt idx="23">
                  <c:v>Waxter Senior Center</c:v>
                </c:pt>
                <c:pt idx="24">
                  <c:v>Fleet Central Garage Main Building</c:v>
                </c:pt>
                <c:pt idx="25">
                  <c:v>Baltimore City Police Northern District</c:v>
                </c:pt>
                <c:pt idx="26">
                  <c:v>1812 Museum Flag House Building</c:v>
                </c:pt>
                <c:pt idx="27">
                  <c:v>MECU Building</c:v>
                </c:pt>
                <c:pt idx="28">
                  <c:v>Northwest Substation</c:v>
                </c:pt>
                <c:pt idx="29">
                  <c:v>Parking Authority Offices</c:v>
                </c:pt>
                <c:pt idx="30">
                  <c:v>The Weinberg Housing and Resource Center</c:v>
                </c:pt>
                <c:pt idx="31">
                  <c:v>DGS Public Building Maintenance Shop</c:v>
                </c:pt>
                <c:pt idx="32">
                  <c:v>Northeast DGS Fleet Substation</c:v>
                </c:pt>
                <c:pt idx="33">
                  <c:v>Department of Transportation Main Impound Facility</c:v>
                </c:pt>
              </c:strCache>
            </c:strRef>
          </c:cat>
          <c:val>
            <c:numRef>
              <c:f>'FY 2019 Site EUI'!$E$39:$E$72</c:f>
              <c:numCache>
                <c:formatCode>General</c:formatCode>
                <c:ptCount val="34"/>
                <c:pt idx="0">
                  <c:v>7.3082384577079029</c:v>
                </c:pt>
                <c:pt idx="1">
                  <c:v>7.5356508964384084</c:v>
                </c:pt>
                <c:pt idx="2">
                  <c:v>12.554415233214559</c:v>
                </c:pt>
                <c:pt idx="3">
                  <c:v>18.477479951836241</c:v>
                </c:pt>
                <c:pt idx="4">
                  <c:v>27.077812962764149</c:v>
                </c:pt>
                <c:pt idx="5">
                  <c:v>38.751562747618458</c:v>
                </c:pt>
                <c:pt idx="6">
                  <c:v>40.619561284046689</c:v>
                </c:pt>
                <c:pt idx="7">
                  <c:v>46.419105960714248</c:v>
                </c:pt>
                <c:pt idx="8">
                  <c:v>55.206140274271682</c:v>
                </c:pt>
                <c:pt idx="9">
                  <c:v>57.691045421553277</c:v>
                </c:pt>
                <c:pt idx="10">
                  <c:v>61.020123772940671</c:v>
                </c:pt>
                <c:pt idx="11">
                  <c:v>63.098212880627656</c:v>
                </c:pt>
                <c:pt idx="12">
                  <c:v>66.15659174567763</c:v>
                </c:pt>
                <c:pt idx="13">
                  <c:v>68.950674132138857</c:v>
                </c:pt>
                <c:pt idx="14">
                  <c:v>69.878708168931752</c:v>
                </c:pt>
                <c:pt idx="15">
                  <c:v>70.601606770919432</c:v>
                </c:pt>
                <c:pt idx="16">
                  <c:v>72.802017914725894</c:v>
                </c:pt>
                <c:pt idx="17">
                  <c:v>73.966433064770598</c:v>
                </c:pt>
                <c:pt idx="18">
                  <c:v>75.850071018062394</c:v>
                </c:pt>
                <c:pt idx="19">
                  <c:v>79.036459069199154</c:v>
                </c:pt>
                <c:pt idx="20">
                  <c:v>81.778085620197587</c:v>
                </c:pt>
                <c:pt idx="21">
                  <c:v>85.168311112808951</c:v>
                </c:pt>
                <c:pt idx="22">
                  <c:v>96.302632845885441</c:v>
                </c:pt>
                <c:pt idx="23">
                  <c:v>97.341204816216433</c:v>
                </c:pt>
                <c:pt idx="24">
                  <c:v>103.44741118265762</c:v>
                </c:pt>
                <c:pt idx="25">
                  <c:v>108.71874244123619</c:v>
                </c:pt>
                <c:pt idx="26">
                  <c:v>117.3911113038063</c:v>
                </c:pt>
                <c:pt idx="27">
                  <c:v>120.71540190280278</c:v>
                </c:pt>
                <c:pt idx="28">
                  <c:v>152.56640386230058</c:v>
                </c:pt>
                <c:pt idx="29">
                  <c:v>164.35838884870802</c:v>
                </c:pt>
                <c:pt idx="30">
                  <c:v>178.80443634765197</c:v>
                </c:pt>
                <c:pt idx="31">
                  <c:v>191.98217261904762</c:v>
                </c:pt>
                <c:pt idx="32">
                  <c:v>203.53803526448363</c:v>
                </c:pt>
                <c:pt idx="33">
                  <c:v>3958.9274588235294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795-AB32-404FBEE4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54272"/>
        <c:axId val="673229312"/>
      </c:barChart>
      <c:catAx>
        <c:axId val="7562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29312"/>
        <c:crosses val="autoZero"/>
        <c:auto val="1"/>
        <c:lblAlgn val="ctr"/>
        <c:lblOffset val="100"/>
        <c:noMultiLvlLbl val="0"/>
      </c:catAx>
      <c:valAx>
        <c:axId val="67322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EUI (BTU/sq 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 and Source EUI Data Analysis.xlsx]FY 2017 Source EUI!PivotTable24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EUI by Building, FY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 2017 Source EUI'!$P$1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 2017 Source EUI'!$O$2:$O$35</c:f>
              <c:strCache>
                <c:ptCount val="34"/>
                <c:pt idx="0">
                  <c:v>Baltimore City Police North Western District</c:v>
                </c:pt>
                <c:pt idx="1">
                  <c:v>Health Department Headquarters</c:v>
                </c:pt>
                <c:pt idx="2">
                  <c:v>Reservoir Hill / Metro Delta Head Start</c:v>
                </c:pt>
                <c:pt idx="3">
                  <c:v>Fallsway Substation</c:v>
                </c:pt>
                <c:pt idx="4">
                  <c:v>Carroll Mansion Musuem</c:v>
                </c:pt>
                <c:pt idx="5">
                  <c:v>Eastside Career Center</c:v>
                </c:pt>
                <c:pt idx="6">
                  <c:v>Peale Museum</c:v>
                </c:pt>
                <c:pt idx="7">
                  <c:v>First Mariner Arena</c:v>
                </c:pt>
                <c:pt idx="8">
                  <c:v>Baltimore City Mounted Police Unit</c:v>
                </c:pt>
                <c:pt idx="9">
                  <c:v>Fleet Central Garage Main Building</c:v>
                </c:pt>
                <c:pt idx="10">
                  <c:v>Northern Community Action Center</c:v>
                </c:pt>
                <c:pt idx="11">
                  <c:v>Baltimore City Police South Eastern District</c:v>
                </c:pt>
                <c:pt idx="12">
                  <c:v>Lower Park Heights Multi Purpose Building</c:v>
                </c:pt>
                <c:pt idx="13">
                  <c:v>Eastern Health District Building</c:v>
                </c:pt>
                <c:pt idx="14">
                  <c:v>Baltimore City Police K9 Unit</c:v>
                </c:pt>
                <c:pt idx="15">
                  <c:v>Druid Health District Building</c:v>
                </c:pt>
                <c:pt idx="16">
                  <c:v>President's Street Station Civil War Museum</c:v>
                </c:pt>
                <c:pt idx="17">
                  <c:v>Waxter Senior Center</c:v>
                </c:pt>
                <c:pt idx="18">
                  <c:v>Baltimore City Police Southern District</c:v>
                </c:pt>
                <c:pt idx="19">
                  <c:v>Baltimore City Police Department Warrant Task Force</c:v>
                </c:pt>
                <c:pt idx="20">
                  <c:v>WIC Center/ Dunbar Child Care Academy</c:v>
                </c:pt>
                <c:pt idx="21">
                  <c:v>Jean and Lillian Hofmeister Museum Building,Star Spangled Banner Museum and Flag House</c:v>
                </c:pt>
                <c:pt idx="22">
                  <c:v>Baltimore City Police Western District</c:v>
                </c:pt>
                <c:pt idx="23">
                  <c:v>Northeast DGS Fleet Substation</c:v>
                </c:pt>
                <c:pt idx="24">
                  <c:v>Northwest Substation</c:v>
                </c:pt>
                <c:pt idx="25">
                  <c:v>1812 Museum Flag House Building</c:v>
                </c:pt>
                <c:pt idx="26">
                  <c:v>2492 Giles Road</c:v>
                </c:pt>
                <c:pt idx="27">
                  <c:v>DGS Public Building Maintenance Shop</c:v>
                </c:pt>
                <c:pt idx="28">
                  <c:v>Northeast DGS Fleet Substation Garage</c:v>
                </c:pt>
                <c:pt idx="29">
                  <c:v>Baltimore City Police Northern District</c:v>
                </c:pt>
                <c:pt idx="30">
                  <c:v>The Weinberg Housing and Resource Center</c:v>
                </c:pt>
                <c:pt idx="31">
                  <c:v>MECU Building</c:v>
                </c:pt>
                <c:pt idx="32">
                  <c:v>Parking Authority Offices</c:v>
                </c:pt>
                <c:pt idx="33">
                  <c:v>Department of Transportation Main Impound Facility</c:v>
                </c:pt>
              </c:strCache>
            </c:strRef>
          </c:cat>
          <c:val>
            <c:numRef>
              <c:f>'FY 2017 Source EUI'!$P$2:$P$35</c:f>
              <c:numCache>
                <c:formatCode>General</c:formatCode>
                <c:ptCount val="34"/>
                <c:pt idx="0">
                  <c:v>0.47750586896208291</c:v>
                </c:pt>
                <c:pt idx="1">
                  <c:v>4.1702715191800737</c:v>
                </c:pt>
                <c:pt idx="2">
                  <c:v>5.7142392232180965</c:v>
                </c:pt>
                <c:pt idx="3">
                  <c:v>6.6654369388795232</c:v>
                </c:pt>
                <c:pt idx="4">
                  <c:v>7.7603995788361155</c:v>
                </c:pt>
                <c:pt idx="5">
                  <c:v>8.2449641705481902</c:v>
                </c:pt>
                <c:pt idx="6">
                  <c:v>8.5517024696770427</c:v>
                </c:pt>
                <c:pt idx="7">
                  <c:v>8.6500993377483439</c:v>
                </c:pt>
                <c:pt idx="8">
                  <c:v>9.0735622536176006</c:v>
                </c:pt>
                <c:pt idx="9">
                  <c:v>12.814264875276166</c:v>
                </c:pt>
                <c:pt idx="10">
                  <c:v>13.737011991076407</c:v>
                </c:pt>
                <c:pt idx="11">
                  <c:v>14.029000649425068</c:v>
                </c:pt>
                <c:pt idx="12">
                  <c:v>14.831061797252795</c:v>
                </c:pt>
                <c:pt idx="13">
                  <c:v>15.314295977011492</c:v>
                </c:pt>
                <c:pt idx="14">
                  <c:v>15.47161248424189</c:v>
                </c:pt>
                <c:pt idx="15">
                  <c:v>15.526725813617682</c:v>
                </c:pt>
                <c:pt idx="16">
                  <c:v>15.53062985332183</c:v>
                </c:pt>
                <c:pt idx="17">
                  <c:v>17.67413712895771</c:v>
                </c:pt>
                <c:pt idx="18">
                  <c:v>17.925745377635256</c:v>
                </c:pt>
                <c:pt idx="19">
                  <c:v>17.993965185334989</c:v>
                </c:pt>
                <c:pt idx="20">
                  <c:v>18.182806420233462</c:v>
                </c:pt>
                <c:pt idx="21">
                  <c:v>18.372896485601874</c:v>
                </c:pt>
                <c:pt idx="22">
                  <c:v>18.716358716256558</c:v>
                </c:pt>
                <c:pt idx="23">
                  <c:v>19.341099916036942</c:v>
                </c:pt>
                <c:pt idx="24">
                  <c:v>19.965428211586904</c:v>
                </c:pt>
                <c:pt idx="25">
                  <c:v>21.233608318125743</c:v>
                </c:pt>
                <c:pt idx="26">
                  <c:v>28.242748755617839</c:v>
                </c:pt>
                <c:pt idx="27">
                  <c:v>29.233333333333331</c:v>
                </c:pt>
                <c:pt idx="28">
                  <c:v>30.370436730123181</c:v>
                </c:pt>
                <c:pt idx="29">
                  <c:v>34.832302760612457</c:v>
                </c:pt>
                <c:pt idx="30">
                  <c:v>35.297502991526038</c:v>
                </c:pt>
                <c:pt idx="31">
                  <c:v>56.567171295105844</c:v>
                </c:pt>
                <c:pt idx="32">
                  <c:v>71.063186271286739</c:v>
                </c:pt>
                <c:pt idx="33">
                  <c:v>994.66911764705867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1-4AED-976F-FAE91248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135712"/>
        <c:axId val="759886272"/>
      </c:barChart>
      <c:catAx>
        <c:axId val="7631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86272"/>
        <c:crosses val="autoZero"/>
        <c:auto val="1"/>
        <c:lblAlgn val="ctr"/>
        <c:lblOffset val="100"/>
        <c:noMultiLvlLbl val="0"/>
      </c:catAx>
      <c:valAx>
        <c:axId val="75988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EUI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 and Source EUI Data Analysis.xlsx]FY 2018 Source EUI!PivotTable25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EUI by Building, FY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 2018 Source EUI'!$P$1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 2018 Source EUI'!$O$2:$O$35</c:f>
              <c:strCache>
                <c:ptCount val="34"/>
                <c:pt idx="0">
                  <c:v>Baltimore City Police North Western District</c:v>
                </c:pt>
                <c:pt idx="1">
                  <c:v>Health Department Headquarters</c:v>
                </c:pt>
                <c:pt idx="2">
                  <c:v>Carroll Mansion Musuem</c:v>
                </c:pt>
                <c:pt idx="3">
                  <c:v>Reservoir Hill / Metro Delta Head Start</c:v>
                </c:pt>
                <c:pt idx="4">
                  <c:v>Eastside Career Center</c:v>
                </c:pt>
                <c:pt idx="5">
                  <c:v>First Mariner Arena</c:v>
                </c:pt>
                <c:pt idx="6">
                  <c:v>Fallsway Substation</c:v>
                </c:pt>
                <c:pt idx="7">
                  <c:v>Baltimore City Mounted Police Unit</c:v>
                </c:pt>
                <c:pt idx="8">
                  <c:v>Northern Community Action Center</c:v>
                </c:pt>
                <c:pt idx="9">
                  <c:v>Fleet Central Garage Main Building</c:v>
                </c:pt>
                <c:pt idx="10">
                  <c:v>Baltimore City Police South Eastern District</c:v>
                </c:pt>
                <c:pt idx="11">
                  <c:v>Baltimore City Police Southern District</c:v>
                </c:pt>
                <c:pt idx="12">
                  <c:v>Lower Park Heights Multi Purpose Building</c:v>
                </c:pt>
                <c:pt idx="13">
                  <c:v>Peale Museum</c:v>
                </c:pt>
                <c:pt idx="14">
                  <c:v>Baltimore City Police K9 Unit</c:v>
                </c:pt>
                <c:pt idx="15">
                  <c:v>Eastern Health District Building</c:v>
                </c:pt>
                <c:pt idx="16">
                  <c:v>Baltimore City Police Department Warrant Task Force</c:v>
                </c:pt>
                <c:pt idx="17">
                  <c:v>Baltimore City Police Western District</c:v>
                </c:pt>
                <c:pt idx="18">
                  <c:v>WIC Center/ Dunbar Child Care Academy</c:v>
                </c:pt>
                <c:pt idx="19">
                  <c:v>Druid Health District Building</c:v>
                </c:pt>
                <c:pt idx="20">
                  <c:v>President's Street Station Civil War Museum</c:v>
                </c:pt>
                <c:pt idx="21">
                  <c:v>Northeast DGS Fleet Substation</c:v>
                </c:pt>
                <c:pt idx="22">
                  <c:v>Northwest Substation</c:v>
                </c:pt>
                <c:pt idx="23">
                  <c:v>Waxter Senior Center</c:v>
                </c:pt>
                <c:pt idx="24">
                  <c:v>Jean and Lillian Hofmeister Museum Building,Star Spangled Banner Museum and Flag House</c:v>
                </c:pt>
                <c:pt idx="25">
                  <c:v>2492 Giles Road</c:v>
                </c:pt>
                <c:pt idx="26">
                  <c:v>Baltimore City Police Northern District</c:v>
                </c:pt>
                <c:pt idx="27">
                  <c:v>Northeast DGS Fleet Substation Garage</c:v>
                </c:pt>
                <c:pt idx="28">
                  <c:v>DGS Public Building Maintenance Shop</c:v>
                </c:pt>
                <c:pt idx="29">
                  <c:v>The Weinberg Housing and Resource Center</c:v>
                </c:pt>
                <c:pt idx="30">
                  <c:v>1812 Museum Flag House Building</c:v>
                </c:pt>
                <c:pt idx="31">
                  <c:v>MECU Building</c:v>
                </c:pt>
                <c:pt idx="32">
                  <c:v>Parking Authority Offices</c:v>
                </c:pt>
                <c:pt idx="33">
                  <c:v>Department of Transportation Main Impound Facility</c:v>
                </c:pt>
              </c:strCache>
            </c:strRef>
          </c:cat>
          <c:val>
            <c:numRef>
              <c:f>'FY 2018 Source EUI'!$P$2:$P$35</c:f>
              <c:numCache>
                <c:formatCode>General</c:formatCode>
                <c:ptCount val="34"/>
                <c:pt idx="0">
                  <c:v>3.6968983424628297</c:v>
                </c:pt>
                <c:pt idx="1">
                  <c:v>8.3849564199428848</c:v>
                </c:pt>
                <c:pt idx="2">
                  <c:v>13.869283534455851</c:v>
                </c:pt>
                <c:pt idx="3">
                  <c:v>13.994640951771233</c:v>
                </c:pt>
                <c:pt idx="4">
                  <c:v>16.86630060910068</c:v>
                </c:pt>
                <c:pt idx="5">
                  <c:v>18.311275837848687</c:v>
                </c:pt>
                <c:pt idx="6">
                  <c:v>24.280781746187323</c:v>
                </c:pt>
                <c:pt idx="7">
                  <c:v>25.661513727320393</c:v>
                </c:pt>
                <c:pt idx="8">
                  <c:v>27.494300752928055</c:v>
                </c:pt>
                <c:pt idx="9">
                  <c:v>28.365825575466886</c:v>
                </c:pt>
                <c:pt idx="10">
                  <c:v>31.640711311456624</c:v>
                </c:pt>
                <c:pt idx="11">
                  <c:v>33.621157126287777</c:v>
                </c:pt>
                <c:pt idx="12">
                  <c:v>34.053296051265306</c:v>
                </c:pt>
                <c:pt idx="13">
                  <c:v>34.469348239076425</c:v>
                </c:pt>
                <c:pt idx="14">
                  <c:v>34.817358750047752</c:v>
                </c:pt>
                <c:pt idx="15">
                  <c:v>35.508093869731795</c:v>
                </c:pt>
                <c:pt idx="16">
                  <c:v>35.574453849602726</c:v>
                </c:pt>
                <c:pt idx="17">
                  <c:v>35.588120583073966</c:v>
                </c:pt>
                <c:pt idx="18">
                  <c:v>36.219382295719839</c:v>
                </c:pt>
                <c:pt idx="19">
                  <c:v>36.874101688326114</c:v>
                </c:pt>
                <c:pt idx="20">
                  <c:v>37.039319610501664</c:v>
                </c:pt>
                <c:pt idx="21">
                  <c:v>37.042842149454245</c:v>
                </c:pt>
                <c:pt idx="22">
                  <c:v>44.297407640638113</c:v>
                </c:pt>
                <c:pt idx="23">
                  <c:v>44.379051189169147</c:v>
                </c:pt>
                <c:pt idx="24">
                  <c:v>44.696498826329886</c:v>
                </c:pt>
                <c:pt idx="25">
                  <c:v>56.222587348378681</c:v>
                </c:pt>
                <c:pt idx="26">
                  <c:v>63.58601280280628</c:v>
                </c:pt>
                <c:pt idx="27">
                  <c:v>65.177603583426645</c:v>
                </c:pt>
                <c:pt idx="28">
                  <c:v>70.608179012345687</c:v>
                </c:pt>
                <c:pt idx="29">
                  <c:v>83.198433417177469</c:v>
                </c:pt>
                <c:pt idx="30">
                  <c:v>100.93755493455151</c:v>
                </c:pt>
                <c:pt idx="31">
                  <c:v>104.08352618496615</c:v>
                </c:pt>
                <c:pt idx="32">
                  <c:v>143.89834966138471</c:v>
                </c:pt>
                <c:pt idx="33">
                  <c:v>1962.5707843137252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0-455C-89CA-8ED1AD9A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28848"/>
        <c:axId val="276516624"/>
      </c:barChart>
      <c:catAx>
        <c:axId val="4021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16624"/>
        <c:crosses val="autoZero"/>
        <c:auto val="1"/>
        <c:lblAlgn val="ctr"/>
        <c:lblOffset val="100"/>
        <c:noMultiLvlLbl val="0"/>
      </c:catAx>
      <c:valAx>
        <c:axId val="2765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</a:t>
                </a:r>
                <a:r>
                  <a:rPr lang="en-US" baseline="0"/>
                  <a:t> EUI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 and Source EUI Data Analysis.xlsx]FY 2019 Source EUI!PivotTable26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EUI by Building</a:t>
            </a:r>
            <a:r>
              <a:rPr lang="en-US" baseline="0"/>
              <a:t>, FY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 2019 Source EUI'!$P$38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 2019 Source EUI'!$O$39:$O$72</c:f>
              <c:strCache>
                <c:ptCount val="34"/>
                <c:pt idx="0">
                  <c:v>Baltimore City Police North Western District</c:v>
                </c:pt>
                <c:pt idx="1">
                  <c:v>2492 Giles Road</c:v>
                </c:pt>
                <c:pt idx="2">
                  <c:v>Health Department Headquarters</c:v>
                </c:pt>
                <c:pt idx="3">
                  <c:v>Reservoir Hill / Metro Delta Head Start</c:v>
                </c:pt>
                <c:pt idx="4">
                  <c:v>First Mariner Arena</c:v>
                </c:pt>
                <c:pt idx="5">
                  <c:v>Carroll Mansion Musuem</c:v>
                </c:pt>
                <c:pt idx="6">
                  <c:v>Fallsway Substation</c:v>
                </c:pt>
                <c:pt idx="7">
                  <c:v>Eastside Career Center</c:v>
                </c:pt>
                <c:pt idx="8">
                  <c:v>Peale Museum</c:v>
                </c:pt>
                <c:pt idx="9">
                  <c:v>Baltimore City Mounted Police Unit</c:v>
                </c:pt>
                <c:pt idx="10">
                  <c:v>Fleet Central Garage Main Building</c:v>
                </c:pt>
                <c:pt idx="11">
                  <c:v>Baltimore City Police Southern District</c:v>
                </c:pt>
                <c:pt idx="12">
                  <c:v>President's Street Station Civil War Museum</c:v>
                </c:pt>
                <c:pt idx="13">
                  <c:v>Jean and Lillian Hofmeister Museum Building,Star Spangled Banner Museum and Flag House</c:v>
                </c:pt>
                <c:pt idx="14">
                  <c:v>WIC Center/ Dunbar Child Care Academy</c:v>
                </c:pt>
                <c:pt idx="15">
                  <c:v>Baltimore City Police Western District</c:v>
                </c:pt>
                <c:pt idx="16">
                  <c:v>Northern Community Action Center</c:v>
                </c:pt>
                <c:pt idx="17">
                  <c:v>Baltimore City Police South Eastern District</c:v>
                </c:pt>
                <c:pt idx="18">
                  <c:v>Baltimore City Police Department Warrant Task Force</c:v>
                </c:pt>
                <c:pt idx="19">
                  <c:v>Northeast DGS Fleet Substation</c:v>
                </c:pt>
                <c:pt idx="20">
                  <c:v>Lower Park Heights Multi Purpose Building</c:v>
                </c:pt>
                <c:pt idx="21">
                  <c:v>Waxter Senior Center</c:v>
                </c:pt>
                <c:pt idx="22">
                  <c:v>Druid Health District Building</c:v>
                </c:pt>
                <c:pt idx="23">
                  <c:v>Eastern Health District Building</c:v>
                </c:pt>
                <c:pt idx="24">
                  <c:v>Northwest Substation</c:v>
                </c:pt>
                <c:pt idx="25">
                  <c:v>Baltimore City Police K9 Unit</c:v>
                </c:pt>
                <c:pt idx="26">
                  <c:v>Baltimore City Police Northern District</c:v>
                </c:pt>
                <c:pt idx="27">
                  <c:v>Northeast DGS Fleet Substation Garage</c:v>
                </c:pt>
                <c:pt idx="28">
                  <c:v>DGS Public Building Maintenance Shop</c:v>
                </c:pt>
                <c:pt idx="29">
                  <c:v>The Weinberg Housing and Resource Center</c:v>
                </c:pt>
                <c:pt idx="30">
                  <c:v>1812 Museum Flag House Building</c:v>
                </c:pt>
                <c:pt idx="31">
                  <c:v>MECU Building</c:v>
                </c:pt>
                <c:pt idx="32">
                  <c:v>Parking Authority Offices</c:v>
                </c:pt>
                <c:pt idx="33">
                  <c:v>Department of Transportation Main Impound Facility</c:v>
                </c:pt>
              </c:strCache>
            </c:strRef>
          </c:cat>
          <c:val>
            <c:numRef>
              <c:f>'FY 2019 Source EUI'!$P$39:$P$72</c:f>
              <c:numCache>
                <c:formatCode>General</c:formatCode>
                <c:ptCount val="34"/>
                <c:pt idx="0">
                  <c:v>5.9973820872163337</c:v>
                </c:pt>
                <c:pt idx="1">
                  <c:v>6.1840042526458214</c:v>
                </c:pt>
                <c:pt idx="2">
                  <c:v>8.1180482899089288</c:v>
                </c:pt>
                <c:pt idx="3">
                  <c:v>9.5036465002134012</c:v>
                </c:pt>
                <c:pt idx="4">
                  <c:v>14.643093016255266</c:v>
                </c:pt>
                <c:pt idx="5">
                  <c:v>15.730175721770005</c:v>
                </c:pt>
                <c:pt idx="6">
                  <c:v>15.840206609950208</c:v>
                </c:pt>
                <c:pt idx="7">
                  <c:v>17.933794338946612</c:v>
                </c:pt>
                <c:pt idx="8">
                  <c:v>21.940672950460325</c:v>
                </c:pt>
                <c:pt idx="9">
                  <c:v>22.22094850402685</c:v>
                </c:pt>
                <c:pt idx="10">
                  <c:v>28.312166002605885</c:v>
                </c:pt>
                <c:pt idx="11">
                  <c:v>28.951533397011662</c:v>
                </c:pt>
                <c:pt idx="12">
                  <c:v>31.800813509182795</c:v>
                </c:pt>
                <c:pt idx="13">
                  <c:v>31.842827387840117</c:v>
                </c:pt>
                <c:pt idx="14">
                  <c:v>33.333754863813226</c:v>
                </c:pt>
                <c:pt idx="15">
                  <c:v>33.457798421314301</c:v>
                </c:pt>
                <c:pt idx="16">
                  <c:v>33.675494980479641</c:v>
                </c:pt>
                <c:pt idx="17">
                  <c:v>33.759817778966266</c:v>
                </c:pt>
                <c:pt idx="18">
                  <c:v>35.853534335462719</c:v>
                </c:pt>
                <c:pt idx="19">
                  <c:v>36.718335432409738</c:v>
                </c:pt>
                <c:pt idx="20">
                  <c:v>36.917580917910222</c:v>
                </c:pt>
                <c:pt idx="21">
                  <c:v>36.971391509302897</c:v>
                </c:pt>
                <c:pt idx="22">
                  <c:v>37.488807897367543</c:v>
                </c:pt>
                <c:pt idx="23">
                  <c:v>38.707650862068959</c:v>
                </c:pt>
                <c:pt idx="24">
                  <c:v>40.174475230898402</c:v>
                </c:pt>
                <c:pt idx="25">
                  <c:v>47.34317912671429</c:v>
                </c:pt>
                <c:pt idx="26">
                  <c:v>51.510288543374017</c:v>
                </c:pt>
                <c:pt idx="27">
                  <c:v>56.583202687569987</c:v>
                </c:pt>
                <c:pt idx="28">
                  <c:v>70.845177469135791</c:v>
                </c:pt>
                <c:pt idx="29">
                  <c:v>86.132607633886039</c:v>
                </c:pt>
                <c:pt idx="30">
                  <c:v>96.335026861271274</c:v>
                </c:pt>
                <c:pt idx="31">
                  <c:v>99.063049627153504</c:v>
                </c:pt>
                <c:pt idx="32">
                  <c:v>134.87792754290223</c:v>
                </c:pt>
                <c:pt idx="33">
                  <c:v>1823.4691176470587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C-4048-984E-F22B2A73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159712"/>
        <c:axId val="759870880"/>
      </c:barChart>
      <c:catAx>
        <c:axId val="76315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70880"/>
        <c:crosses val="autoZero"/>
        <c:auto val="1"/>
        <c:lblAlgn val="ctr"/>
        <c:lblOffset val="100"/>
        <c:noMultiLvlLbl val="0"/>
      </c:catAx>
      <c:valAx>
        <c:axId val="759870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</a:t>
                </a:r>
                <a:r>
                  <a:rPr lang="en-US" baseline="0"/>
                  <a:t> EUI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404811</xdr:colOff>
      <xdr:row>37</xdr:row>
      <xdr:rowOff>66675</xdr:rowOff>
    </xdr:from>
    <xdr:to>
      <xdr:col>23</xdr:col>
      <xdr:colOff>66675</xdr:colOff>
      <xdr:row>67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07872-1445-4E8B-B393-22748ED0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37</xdr:row>
      <xdr:rowOff>90486</xdr:rowOff>
    </xdr:from>
    <xdr:to>
      <xdr:col>28</xdr:col>
      <xdr:colOff>228600</xdr:colOff>
      <xdr:row>72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8499B-6260-4CDA-8D18-348C6C239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36</xdr:row>
      <xdr:rowOff>128587</xdr:rowOff>
    </xdr:from>
    <xdr:to>
      <xdr:col>24</xdr:col>
      <xdr:colOff>152400</xdr:colOff>
      <xdr:row>67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9EA56-BFC6-4590-8A1C-3B542C7E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476249</xdr:colOff>
      <xdr:row>0</xdr:row>
      <xdr:rowOff>0</xdr:rowOff>
    </xdr:from>
    <xdr:to>
      <xdr:col>36</xdr:col>
      <xdr:colOff>542924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5C9B2-1F93-453B-863D-297E70C2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133349</xdr:colOff>
      <xdr:row>0</xdr:row>
      <xdr:rowOff>109536</xdr:rowOff>
    </xdr:from>
    <xdr:to>
      <xdr:col>37</xdr:col>
      <xdr:colOff>66674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C207C-586E-44DF-AA66-9BE64CC2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695325</xdr:colOff>
      <xdr:row>0</xdr:row>
      <xdr:rowOff>119062</xdr:rowOff>
    </xdr:from>
    <xdr:to>
      <xdr:col>23</xdr:col>
      <xdr:colOff>581025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B5A8F-B060-4C02-A49C-CC1D3523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54699421299" createdVersion="6" refreshedVersion="6" minRefreshableVersion="3" recordCount="34" xr:uid="{F545AA38-001E-4C36-B632-A240C44DF0CF}">
  <cacheSource type="worksheet">
    <worksheetSource ref="A38:B72" sheet="FY 2017 Site EUI 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ite EUI" numFmtId="0">
      <sharedItems containsSemiMixedTypes="0" containsString="0" containsNumber="1" minValue="0.58187500889236676" maxValue="1827.8202901960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57864814813" createdVersion="6" refreshedVersion="6" minRefreshableVersion="3" recordCount="34" xr:uid="{27E40031-4849-4F54-942D-694085CC5F91}">
  <cacheSource type="worksheet">
    <worksheetSource ref="A38:B72" sheet="FY 2018 Site EUI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ite EUI" numFmtId="0">
      <sharedItems containsSemiMixedTypes="0" containsString="0" containsNumber="1" minValue="4.5049346944582771" maxValue="3650.1222745098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5939108796" createdVersion="6" refreshedVersion="6" minRefreshableVersion="3" recordCount="34" xr:uid="{BCCE878B-B639-49C6-A566-83342DDB9655}">
  <cacheSource type="worksheet">
    <worksheetSource ref="A38:B72" sheet="FY 2019 Site EUI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ite EUI" numFmtId="0">
      <sharedItems containsSemiMixedTypes="0" containsString="0" containsNumber="1" minValue="7.3082384577079029" maxValue="3958.9274588235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76558680556" createdVersion="6" refreshedVersion="6" minRefreshableVersion="3" recordCount="34" xr:uid="{E5C5209D-E0D6-442D-BFDD-FF6718237B11}">
  <cacheSource type="worksheet">
    <worksheetSource ref="M1:N35" sheet="FY 2017 Source EUI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ource EUI" numFmtId="0">
      <sharedItems containsSemiMixedTypes="0" containsString="0" containsNumber="1" minValue="0.47750586896208291" maxValue="994.66911764705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80348379632" createdVersion="6" refreshedVersion="6" minRefreshableVersion="3" recordCount="34" xr:uid="{40D743AF-25A2-4D92-A996-9B817784E8C5}">
  <cacheSource type="worksheet">
    <worksheetSource ref="M1:N35" sheet="FY 2018 Source EUI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ource EUI" numFmtId="0">
      <sharedItems containsSemiMixedTypes="0" containsString="0" containsNumber="1" minValue="3.6968983424628297" maxValue="1962.5707843137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843792708336" createdVersion="6" refreshedVersion="6" minRefreshableVersion="3" recordCount="34" xr:uid="{32D1DBB5-99DB-4E80-8A4E-6F704715F1DA}">
  <cacheSource type="worksheet">
    <worksheetSource ref="M1:N35" sheet="FY 2019 Source EUI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ource EUI" numFmtId="0">
      <sharedItems containsSemiMixedTypes="0" containsString="0" containsNumber="1" minValue="5.9973820872163337" maxValue="1823.46911764705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64.786368165784836"/>
  </r>
  <r>
    <x v="1"/>
    <n v="11.186900490238237"/>
  </r>
  <r>
    <x v="2"/>
    <n v="11.05678371762259"/>
  </r>
  <r>
    <x v="3"/>
    <n v="0.58187500889236676"/>
  </r>
  <r>
    <x v="4"/>
    <n v="36.31813795456096"/>
  </r>
  <r>
    <x v="5"/>
    <n v="27.515354700691443"/>
  </r>
  <r>
    <x v="6"/>
    <n v="54.384835173317164"/>
  </r>
  <r>
    <x v="7"/>
    <n v="18.853264927226189"/>
  </r>
  <r>
    <x v="8"/>
    <n v="70.136262190558668"/>
  </r>
  <r>
    <x v="9"/>
    <n v="33.397883328016192"/>
  </r>
  <r>
    <x v="10"/>
    <n v="6.0955952761933325"/>
  </r>
  <r>
    <x v="11"/>
    <n v="75.046698980029134"/>
  </r>
  <r>
    <x v="12"/>
    <n v="67.671203983220295"/>
  </r>
  <r>
    <x v="13"/>
    <n v="90.293954659949634"/>
  </r>
  <r>
    <x v="14"/>
    <n v="127.98168094038623"/>
  </r>
  <r>
    <x v="15"/>
    <n v="22.869477558839627"/>
  </r>
  <r>
    <x v="16"/>
    <n v="22.157048394941633"/>
  </r>
  <r>
    <x v="17"/>
    <n v="40.6234733977563"/>
  </r>
  <r>
    <x v="18"/>
    <n v="34.415806697917169"/>
  </r>
  <r>
    <x v="19"/>
    <n v="58.161780590174658"/>
  </r>
  <r>
    <x v="20"/>
    <n v="79.254323963955159"/>
  </r>
  <r>
    <x v="21"/>
    <n v="86.595568413439409"/>
  </r>
  <r>
    <x v="22"/>
    <n v="26.003180145008368"/>
  </r>
  <r>
    <x v="23"/>
    <n v="37.062939330109472"/>
  </r>
  <r>
    <x v="24"/>
    <n v="31.580132309005549"/>
  </r>
  <r>
    <x v="25"/>
    <n v="31.570100832967999"/>
  </r>
  <r>
    <x v="26"/>
    <n v="9.4566012010674374"/>
  </r>
  <r>
    <x v="27"/>
    <n v="38.194858521978567"/>
  </r>
  <r>
    <x v="28"/>
    <n v="18.925181806976457"/>
  </r>
  <r>
    <x v="29"/>
    <n v="56.377825556583645"/>
  </r>
  <r>
    <x v="30"/>
    <n v="25.874668421944651"/>
  </r>
  <r>
    <x v="31"/>
    <n v="37.00854647256439"/>
  </r>
  <r>
    <x v="32"/>
    <n v="1827.8202901960785"/>
  </r>
  <r>
    <x v="33"/>
    <n v="33.6713780007165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68.48230313051144"/>
  </r>
  <r>
    <x v="1"/>
    <n v="23.615634941658783"/>
  </r>
  <r>
    <x v="2"/>
    <n v="31.270387442006143"/>
  </r>
  <r>
    <x v="3"/>
    <n v="4.5049346944582771"/>
  </r>
  <r>
    <x v="4"/>
    <n v="70.484227195196837"/>
  </r>
  <r>
    <x v="5"/>
    <n v="68.79449898766093"/>
  </r>
  <r>
    <x v="6"/>
    <n v="80.82950693881628"/>
  </r>
  <r>
    <x v="7"/>
    <n v="42.427438591129622"/>
  </r>
  <r>
    <x v="8"/>
    <n v="120.10945336980227"/>
  </r>
  <r>
    <x v="9"/>
    <n v="62.722307006844751"/>
  </r>
  <r>
    <x v="10"/>
    <n v="12.460677315022069"/>
  </r>
  <r>
    <x v="11"/>
    <n v="126.83321119396588"/>
  </r>
  <r>
    <x v="12"/>
    <n v="104.20008311443918"/>
  </r>
  <r>
    <x v="13"/>
    <n v="173.65835432409739"/>
  </r>
  <r>
    <x v="14"/>
    <n v="215.88200419815283"/>
  </r>
  <r>
    <x v="15"/>
    <n v="60.735706759715377"/>
  </r>
  <r>
    <x v="16"/>
    <n v="44.135904426070041"/>
  </r>
  <r>
    <x v="17"/>
    <n v="85.195527935132731"/>
  </r>
  <r>
    <x v="18"/>
    <n v="68.511238583095732"/>
  </r>
  <r>
    <x v="19"/>
    <n v="105.81937243432955"/>
  </r>
  <r>
    <x v="20"/>
    <n v="179.283927812645"/>
  </r>
  <r>
    <x v="21"/>
    <n v="175.35041751594451"/>
  </r>
  <r>
    <x v="22"/>
    <n v="59.002894590072508"/>
  </r>
  <r>
    <x v="23"/>
    <n v="84.177533212685788"/>
  </r>
  <r>
    <x v="24"/>
    <n v="65.987110542040114"/>
  </r>
  <r>
    <x v="25"/>
    <n v="99.34867748063715"/>
  </r>
  <r>
    <x v="26"/>
    <n v="23.859192684073601"/>
  </r>
  <r>
    <x v="27"/>
    <n v="90.694181713416683"/>
  </r>
  <r>
    <x v="28"/>
    <n v="45.135056611082739"/>
  </r>
  <r>
    <x v="29"/>
    <n v="103.86512608342618"/>
  </r>
  <r>
    <x v="30"/>
    <n v="122.99962051310349"/>
  </r>
  <r>
    <x v="31"/>
    <n v="79.423565509518468"/>
  </r>
  <r>
    <x v="32"/>
    <n v="3650.1222745098034"/>
  </r>
  <r>
    <x v="33"/>
    <n v="72.43853242565388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91.98217261904762"/>
  </r>
  <r>
    <x v="1"/>
    <n v="18.477479951836241"/>
  </r>
  <r>
    <x v="2"/>
    <n v="27.077812962764149"/>
  </r>
  <r>
    <x v="3"/>
    <n v="7.3082384577079029"/>
  </r>
  <r>
    <x v="4"/>
    <n v="55.206140274271682"/>
  </r>
  <r>
    <x v="5"/>
    <n v="85.168311112808951"/>
  </r>
  <r>
    <x v="6"/>
    <n v="73.966433064770598"/>
  </r>
  <r>
    <x v="7"/>
    <n v="57.691045421553277"/>
  </r>
  <r>
    <x v="8"/>
    <n v="108.71874244123619"/>
  </r>
  <r>
    <x v="9"/>
    <n v="63.098212880627656"/>
  </r>
  <r>
    <x v="10"/>
    <n v="12.554415233214559"/>
  </r>
  <r>
    <x v="11"/>
    <n v="120.71540190280278"/>
  </r>
  <r>
    <x v="12"/>
    <n v="96.302632845885441"/>
  </r>
  <r>
    <x v="13"/>
    <n v="203.53803526448363"/>
  </r>
  <r>
    <x v="14"/>
    <n v="152.56640386230058"/>
  </r>
  <r>
    <x v="15"/>
    <n v="75.850071018062394"/>
  </r>
  <r>
    <x v="16"/>
    <n v="40.619561284046689"/>
  </r>
  <r>
    <x v="17"/>
    <n v="79.036459069199154"/>
  </r>
  <r>
    <x v="18"/>
    <n v="7.5356508964384084"/>
  </r>
  <r>
    <x v="19"/>
    <n v="97.341204816216433"/>
  </r>
  <r>
    <x v="20"/>
    <n v="178.80443634765197"/>
  </r>
  <r>
    <x v="21"/>
    <n v="164.35838884870802"/>
  </r>
  <r>
    <x v="22"/>
    <n v="66.15659174567763"/>
  </r>
  <r>
    <x v="23"/>
    <n v="81.778085620197587"/>
  </r>
  <r>
    <x v="24"/>
    <n v="61.020123772940671"/>
  </r>
  <r>
    <x v="25"/>
    <n v="69.878708168931752"/>
  </r>
  <r>
    <x v="26"/>
    <n v="46.419105960714248"/>
  </r>
  <r>
    <x v="27"/>
    <n v="70.601606770919432"/>
  </r>
  <r>
    <x v="28"/>
    <n v="38.751562747618458"/>
  </r>
  <r>
    <x v="29"/>
    <n v="103.44741118265762"/>
  </r>
  <r>
    <x v="30"/>
    <n v="117.3911113038063"/>
  </r>
  <r>
    <x v="31"/>
    <n v="68.950674132138857"/>
  </r>
  <r>
    <x v="32"/>
    <n v="3958.9274588235294"/>
  </r>
  <r>
    <x v="33"/>
    <n v="72.8020179147258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29.233333333333331"/>
  </r>
  <r>
    <x v="1"/>
    <n v="8.6500993377483439"/>
  </r>
  <r>
    <x v="2"/>
    <n v="9.0735622536176006"/>
  </r>
  <r>
    <x v="3"/>
    <n v="0.47750586896208291"/>
  </r>
  <r>
    <x v="4"/>
    <n v="17.925745377635256"/>
  </r>
  <r>
    <x v="5"/>
    <n v="14.029000649425068"/>
  </r>
  <r>
    <x v="6"/>
    <n v="18.716358716256558"/>
  </r>
  <r>
    <x v="7"/>
    <n v="15.47161248424189"/>
  </r>
  <r>
    <x v="8"/>
    <n v="34.832302760612457"/>
  </r>
  <r>
    <x v="9"/>
    <n v="17.993965185334989"/>
  </r>
  <r>
    <x v="10"/>
    <n v="4.1702715191800737"/>
  </r>
  <r>
    <x v="11"/>
    <n v="56.567171295105844"/>
  </r>
  <r>
    <x v="12"/>
    <n v="6.6654369388795232"/>
  </r>
  <r>
    <x v="13"/>
    <n v="19.341099916036942"/>
  </r>
  <r>
    <x v="14"/>
    <n v="19.965428211586904"/>
  </r>
  <r>
    <x v="15"/>
    <n v="15.314295977011492"/>
  </r>
  <r>
    <x v="16"/>
    <n v="18.182806420233462"/>
  </r>
  <r>
    <x v="17"/>
    <n v="15.526725813617682"/>
  </r>
  <r>
    <x v="18"/>
    <n v="28.242748755617839"/>
  </r>
  <r>
    <x v="19"/>
    <n v="17.67413712895771"/>
  </r>
  <r>
    <x v="20"/>
    <n v="35.297502991526038"/>
  </r>
  <r>
    <x v="21"/>
    <n v="71.063186271286739"/>
  </r>
  <r>
    <x v="22"/>
    <n v="13.737011991076407"/>
  </r>
  <r>
    <x v="23"/>
    <n v="14.831061797252795"/>
  </r>
  <r>
    <x v="24"/>
    <n v="5.7142392232180965"/>
  </r>
  <r>
    <x v="25"/>
    <n v="8.5517024696770427"/>
  </r>
  <r>
    <x v="26"/>
    <n v="7.7603995788361155"/>
  </r>
  <r>
    <x v="27"/>
    <n v="18.372896485601874"/>
  </r>
  <r>
    <x v="28"/>
    <n v="15.53062985332183"/>
  </r>
  <r>
    <x v="29"/>
    <n v="12.814264875276166"/>
  </r>
  <r>
    <x v="30"/>
    <n v="21.233608318125743"/>
  </r>
  <r>
    <x v="31"/>
    <n v="30.370436730123181"/>
  </r>
  <r>
    <x v="32"/>
    <n v="994.66911764705867"/>
  </r>
  <r>
    <x v="33"/>
    <n v="8.244964170548190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70.608179012345687"/>
  </r>
  <r>
    <x v="1"/>
    <n v="18.311275837848687"/>
  </r>
  <r>
    <x v="2"/>
    <n v="25.661513727320393"/>
  </r>
  <r>
    <x v="3"/>
    <n v="3.6968983424628297"/>
  </r>
  <r>
    <x v="4"/>
    <n v="33.621157126287777"/>
  </r>
  <r>
    <x v="5"/>
    <n v="31.640711311456624"/>
  </r>
  <r>
    <x v="6"/>
    <n v="35.588120583073966"/>
  </r>
  <r>
    <x v="7"/>
    <n v="34.817358750047752"/>
  </r>
  <r>
    <x v="8"/>
    <n v="63.58601280280628"/>
  </r>
  <r>
    <x v="9"/>
    <n v="35.574453849602726"/>
  </r>
  <r>
    <x v="10"/>
    <n v="8.3849564199428848"/>
  </r>
  <r>
    <x v="11"/>
    <n v="104.08352618496615"/>
  </r>
  <r>
    <x v="12"/>
    <n v="24.280781746187323"/>
  </r>
  <r>
    <x v="13"/>
    <n v="37.042842149454245"/>
  </r>
  <r>
    <x v="14"/>
    <n v="44.297407640638113"/>
  </r>
  <r>
    <x v="15"/>
    <n v="35.508093869731795"/>
  </r>
  <r>
    <x v="16"/>
    <n v="36.219382295719839"/>
  </r>
  <r>
    <x v="17"/>
    <n v="36.874101688326114"/>
  </r>
  <r>
    <x v="18"/>
    <n v="56.222587348378681"/>
  </r>
  <r>
    <x v="19"/>
    <n v="44.379051189169147"/>
  </r>
  <r>
    <x v="20"/>
    <n v="83.198433417177469"/>
  </r>
  <r>
    <x v="21"/>
    <n v="143.89834966138471"/>
  </r>
  <r>
    <x v="22"/>
    <n v="27.494300752928055"/>
  </r>
  <r>
    <x v="23"/>
    <n v="34.053296051265306"/>
  </r>
  <r>
    <x v="24"/>
    <n v="13.994640951771233"/>
  </r>
  <r>
    <x v="25"/>
    <n v="34.469348239076425"/>
  </r>
  <r>
    <x v="26"/>
    <n v="13.869283534455851"/>
  </r>
  <r>
    <x v="27"/>
    <n v="44.696498826329886"/>
  </r>
  <r>
    <x v="28"/>
    <n v="37.039319610501664"/>
  </r>
  <r>
    <x v="29"/>
    <n v="28.365825575466886"/>
  </r>
  <r>
    <x v="30"/>
    <n v="100.93755493455151"/>
  </r>
  <r>
    <x v="31"/>
    <n v="65.177603583426645"/>
  </r>
  <r>
    <x v="32"/>
    <n v="1962.5707843137252"/>
  </r>
  <r>
    <x v="33"/>
    <n v="16.8663006091006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70.845177469135791"/>
  </r>
  <r>
    <x v="1"/>
    <n v="14.643093016255266"/>
  </r>
  <r>
    <x v="2"/>
    <n v="22.22094850402685"/>
  </r>
  <r>
    <x v="3"/>
    <n v="5.9973820872163337"/>
  </r>
  <r>
    <x v="4"/>
    <n v="28.951533397011662"/>
  </r>
  <r>
    <x v="5"/>
    <n v="33.759817778966266"/>
  </r>
  <r>
    <x v="6"/>
    <n v="33.457798421314301"/>
  </r>
  <r>
    <x v="7"/>
    <n v="47.34317912671429"/>
  </r>
  <r>
    <x v="8"/>
    <n v="51.510288543374017"/>
  </r>
  <r>
    <x v="9"/>
    <n v="35.853534335462719"/>
  </r>
  <r>
    <x v="10"/>
    <n v="8.1180482899089288"/>
  </r>
  <r>
    <x v="11"/>
    <n v="99.063049627153504"/>
  </r>
  <r>
    <x v="12"/>
    <n v="15.840206609950208"/>
  </r>
  <r>
    <x v="13"/>
    <n v="36.718335432409738"/>
  </r>
  <r>
    <x v="14"/>
    <n v="40.174475230898402"/>
  </r>
  <r>
    <x v="15"/>
    <n v="38.707650862068959"/>
  </r>
  <r>
    <x v="16"/>
    <n v="33.333754863813226"/>
  </r>
  <r>
    <x v="17"/>
    <n v="37.488807897367543"/>
  </r>
  <r>
    <x v="18"/>
    <n v="6.1840042526458214"/>
  </r>
  <r>
    <x v="19"/>
    <n v="36.971391509302897"/>
  </r>
  <r>
    <x v="20"/>
    <n v="86.132607633886039"/>
  </r>
  <r>
    <x v="21"/>
    <n v="134.87792754290223"/>
  </r>
  <r>
    <x v="22"/>
    <n v="33.675494980479641"/>
  </r>
  <r>
    <x v="23"/>
    <n v="36.917580917910222"/>
  </r>
  <r>
    <x v="24"/>
    <n v="9.5036465002134012"/>
  </r>
  <r>
    <x v="25"/>
    <n v="21.940672950460325"/>
  </r>
  <r>
    <x v="26"/>
    <n v="15.730175721770005"/>
  </r>
  <r>
    <x v="27"/>
    <n v="31.842827387840117"/>
  </r>
  <r>
    <x v="28"/>
    <n v="31.800813509182795"/>
  </r>
  <r>
    <x v="29"/>
    <n v="28.312166002605885"/>
  </r>
  <r>
    <x v="30"/>
    <n v="96.335026861271274"/>
  </r>
  <r>
    <x v="31"/>
    <n v="56.583202687569987"/>
  </r>
  <r>
    <x v="32"/>
    <n v="1823.4691176470587"/>
  </r>
  <r>
    <x v="33"/>
    <n v="17.933794338946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68838-33F1-4038-9510-A29C1FBC1AAF}" name="PivotTable20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uilding name">
  <location ref="C38:D72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4">
    <i>
      <x v="5"/>
    </i>
    <i>
      <x v="19"/>
    </i>
    <i>
      <x v="10"/>
    </i>
    <i>
      <x v="2"/>
    </i>
    <i>
      <x v="17"/>
    </i>
    <i>
      <x v="4"/>
    </i>
    <i>
      <x v="29"/>
    </i>
    <i>
      <x v="33"/>
    </i>
    <i>
      <x v="14"/>
    </i>
    <i>
      <x/>
    </i>
    <i>
      <x v="25"/>
    </i>
    <i>
      <x v="7"/>
    </i>
    <i>
      <x v="28"/>
    </i>
    <i>
      <x v="30"/>
    </i>
    <i>
      <x v="3"/>
    </i>
    <i>
      <x v="15"/>
    </i>
    <i>
      <x v="1"/>
    </i>
    <i>
      <x v="8"/>
    </i>
    <i>
      <x v="24"/>
    </i>
    <i>
      <x v="21"/>
    </i>
    <i>
      <x v="20"/>
    </i>
    <i>
      <x v="13"/>
    </i>
    <i>
      <x v="9"/>
    </i>
    <i>
      <x v="18"/>
    </i>
    <i>
      <x v="32"/>
    </i>
    <i>
      <x v="12"/>
    </i>
    <i>
      <x v="16"/>
    </i>
    <i>
      <x v="6"/>
    </i>
    <i>
      <x v="22"/>
    </i>
    <i>
      <x v="31"/>
    </i>
    <i>
      <x v="27"/>
    </i>
    <i>
      <x v="23"/>
    </i>
    <i>
      <x v="26"/>
    </i>
    <i>
      <x v="11"/>
    </i>
  </rowItems>
  <colItems count="1">
    <i/>
  </colItems>
  <dataFields count="1">
    <dataField name="Site EUI FY 2017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07F4C-70CD-4322-82DE-F3FC189EB29C}" name="PivotTable22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uildings">
  <location ref="C38:D72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4">
    <i>
      <x v="5"/>
    </i>
    <i>
      <x v="19"/>
    </i>
    <i>
      <x v="17"/>
    </i>
    <i>
      <x v="10"/>
    </i>
    <i>
      <x v="2"/>
    </i>
    <i>
      <x v="4"/>
    </i>
    <i>
      <x v="33"/>
    </i>
    <i>
      <x v="29"/>
    </i>
    <i>
      <x v="25"/>
    </i>
    <i>
      <x v="14"/>
    </i>
    <i>
      <x v="3"/>
    </i>
    <i>
      <x v="30"/>
    </i>
    <i>
      <x v="1"/>
    </i>
    <i>
      <x v="7"/>
    </i>
    <i>
      <x v="8"/>
    </i>
    <i>
      <x v="15"/>
    </i>
    <i>
      <x v="24"/>
    </i>
    <i>
      <x v="9"/>
    </i>
    <i>
      <x v="21"/>
    </i>
    <i>
      <x v="13"/>
    </i>
    <i>
      <x v="20"/>
    </i>
    <i>
      <x v="28"/>
    </i>
    <i>
      <x v="18"/>
    </i>
    <i>
      <x v="16"/>
    </i>
    <i>
      <x v="32"/>
    </i>
    <i>
      <x v="6"/>
    </i>
    <i>
      <x/>
    </i>
    <i>
      <x v="22"/>
    </i>
    <i>
      <x v="12"/>
    </i>
    <i>
      <x v="23"/>
    </i>
    <i>
      <x v="27"/>
    </i>
    <i>
      <x v="31"/>
    </i>
    <i>
      <x v="26"/>
    </i>
    <i>
      <x v="11"/>
    </i>
  </rowItems>
  <colItems count="1">
    <i/>
  </colItems>
  <dataFields count="1">
    <dataField name="Site EUI FY 2018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904C6-F182-4FCA-A6F7-C3430FC2116C}" name="PivotTable23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uildings">
  <location ref="D38:E72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4">
    <i>
      <x v="5"/>
    </i>
    <i>
      <x v="1"/>
    </i>
    <i>
      <x v="19"/>
    </i>
    <i>
      <x v="17"/>
    </i>
    <i>
      <x v="2"/>
    </i>
    <i>
      <x v="29"/>
    </i>
    <i>
      <x v="33"/>
    </i>
    <i>
      <x v="10"/>
    </i>
    <i>
      <x v="8"/>
    </i>
    <i>
      <x v="4"/>
    </i>
    <i>
      <x v="30"/>
    </i>
    <i>
      <x v="3"/>
    </i>
    <i>
      <x v="25"/>
    </i>
    <i>
      <x v="24"/>
    </i>
    <i>
      <x v="28"/>
    </i>
    <i>
      <x v="20"/>
    </i>
    <i>
      <x v="15"/>
    </i>
    <i>
      <x v="9"/>
    </i>
    <i>
      <x v="14"/>
    </i>
    <i>
      <x v="13"/>
    </i>
    <i>
      <x v="21"/>
    </i>
    <i>
      <x v="7"/>
    </i>
    <i>
      <x v="16"/>
    </i>
    <i>
      <x v="32"/>
    </i>
    <i>
      <x v="18"/>
    </i>
    <i>
      <x v="6"/>
    </i>
    <i>
      <x/>
    </i>
    <i>
      <x v="22"/>
    </i>
    <i>
      <x v="26"/>
    </i>
    <i>
      <x v="27"/>
    </i>
    <i>
      <x v="31"/>
    </i>
    <i>
      <x v="12"/>
    </i>
    <i>
      <x v="23"/>
    </i>
    <i>
      <x v="11"/>
    </i>
  </rowItems>
  <colItems count="1">
    <i/>
  </colItems>
  <dataFields count="1">
    <dataField name="Site EUI FY 2019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6C7CA-A092-4579-B99C-957E000BF790}" name="PivotTable24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uildings">
  <location ref="O1:P35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4">
    <i>
      <x v="5"/>
    </i>
    <i>
      <x v="19"/>
    </i>
    <i>
      <x v="30"/>
    </i>
    <i>
      <x v="16"/>
    </i>
    <i>
      <x v="10"/>
    </i>
    <i>
      <x v="15"/>
    </i>
    <i>
      <x v="28"/>
    </i>
    <i>
      <x v="17"/>
    </i>
    <i>
      <x v="2"/>
    </i>
    <i>
      <x v="18"/>
    </i>
    <i>
      <x v="25"/>
    </i>
    <i>
      <x v="7"/>
    </i>
    <i>
      <x v="21"/>
    </i>
    <i>
      <x v="14"/>
    </i>
    <i>
      <x v="4"/>
    </i>
    <i>
      <x v="13"/>
    </i>
    <i>
      <x v="29"/>
    </i>
    <i>
      <x v="32"/>
    </i>
    <i>
      <x v="8"/>
    </i>
    <i>
      <x v="3"/>
    </i>
    <i>
      <x v="33"/>
    </i>
    <i>
      <x v="20"/>
    </i>
    <i>
      <x v="9"/>
    </i>
    <i>
      <x v="23"/>
    </i>
    <i>
      <x v="26"/>
    </i>
    <i>
      <x/>
    </i>
    <i>
      <x v="1"/>
    </i>
    <i>
      <x v="12"/>
    </i>
    <i>
      <x v="24"/>
    </i>
    <i>
      <x v="6"/>
    </i>
    <i>
      <x v="31"/>
    </i>
    <i>
      <x v="22"/>
    </i>
    <i>
      <x v="27"/>
    </i>
    <i>
      <x v="11"/>
    </i>
  </rowItems>
  <colItems count="1">
    <i/>
  </colItems>
  <dataFields count="1">
    <dataField name="Source EUI FY 2017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AAE48-06FA-41E3-9808-1438752FC058}" name="PivotTable25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uildings">
  <location ref="O1:P35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4">
    <i>
      <x v="5"/>
    </i>
    <i>
      <x v="19"/>
    </i>
    <i>
      <x v="10"/>
    </i>
    <i>
      <x v="30"/>
    </i>
    <i>
      <x v="15"/>
    </i>
    <i>
      <x v="17"/>
    </i>
    <i>
      <x v="16"/>
    </i>
    <i>
      <x v="2"/>
    </i>
    <i>
      <x v="25"/>
    </i>
    <i>
      <x v="18"/>
    </i>
    <i>
      <x v="7"/>
    </i>
    <i>
      <x v="8"/>
    </i>
    <i>
      <x v="21"/>
    </i>
    <i>
      <x v="28"/>
    </i>
    <i>
      <x v="4"/>
    </i>
    <i>
      <x v="14"/>
    </i>
    <i>
      <x v="3"/>
    </i>
    <i>
      <x v="9"/>
    </i>
    <i>
      <x v="33"/>
    </i>
    <i>
      <x v="13"/>
    </i>
    <i>
      <x v="29"/>
    </i>
    <i>
      <x v="23"/>
    </i>
    <i>
      <x v="26"/>
    </i>
    <i>
      <x v="32"/>
    </i>
    <i>
      <x v="20"/>
    </i>
    <i>
      <x v="1"/>
    </i>
    <i>
      <x v="6"/>
    </i>
    <i>
      <x v="24"/>
    </i>
    <i>
      <x v="12"/>
    </i>
    <i>
      <x v="31"/>
    </i>
    <i>
      <x/>
    </i>
    <i>
      <x v="22"/>
    </i>
    <i>
      <x v="27"/>
    </i>
    <i>
      <x v="11"/>
    </i>
  </rowItems>
  <colItems count="1">
    <i/>
  </colItems>
  <dataFields count="1">
    <dataField name="Source EUI FY 2018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A9381-1356-4CE6-8329-6BE2DF7D47E0}" name="PivotTable26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uildings">
  <location ref="O38:P72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4">
    <i>
      <x v="5"/>
    </i>
    <i>
      <x v="1"/>
    </i>
    <i>
      <x v="19"/>
    </i>
    <i>
      <x v="30"/>
    </i>
    <i>
      <x v="17"/>
    </i>
    <i>
      <x v="10"/>
    </i>
    <i>
      <x v="16"/>
    </i>
    <i>
      <x v="15"/>
    </i>
    <i>
      <x v="28"/>
    </i>
    <i>
      <x v="2"/>
    </i>
    <i>
      <x v="18"/>
    </i>
    <i>
      <x v="8"/>
    </i>
    <i>
      <x v="29"/>
    </i>
    <i>
      <x v="20"/>
    </i>
    <i>
      <x v="33"/>
    </i>
    <i>
      <x v="9"/>
    </i>
    <i>
      <x v="25"/>
    </i>
    <i>
      <x v="7"/>
    </i>
    <i>
      <x v="3"/>
    </i>
    <i>
      <x v="23"/>
    </i>
    <i>
      <x v="21"/>
    </i>
    <i>
      <x v="32"/>
    </i>
    <i>
      <x v="13"/>
    </i>
    <i>
      <x v="14"/>
    </i>
    <i>
      <x v="26"/>
    </i>
    <i>
      <x v="4"/>
    </i>
    <i>
      <x v="6"/>
    </i>
    <i>
      <x v="24"/>
    </i>
    <i>
      <x v="12"/>
    </i>
    <i>
      <x v="31"/>
    </i>
    <i>
      <x/>
    </i>
    <i>
      <x v="22"/>
    </i>
    <i>
      <x v="27"/>
    </i>
    <i>
      <x v="11"/>
    </i>
  </rowItems>
  <colItems count="1">
    <i/>
  </colItems>
  <dataFields count="1">
    <dataField name="Source EUI FY2019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6D23-DC15-4AC3-A758-9B51E4EA4126}">
  <dimension ref="A1:L72"/>
  <sheetViews>
    <sheetView topLeftCell="A49" workbookViewId="0">
      <selection activeCell="D72" sqref="D72"/>
    </sheetView>
  </sheetViews>
  <sheetFormatPr defaultRowHeight="15" x14ac:dyDescent="0.25"/>
  <cols>
    <col min="3" max="3" width="84.42578125" bestFit="1" customWidth="1"/>
    <col min="4" max="4" width="15" bestFit="1" customWidth="1"/>
  </cols>
  <sheetData>
    <row r="1" spans="1:12" x14ac:dyDescent="0.25">
      <c r="A1" s="3" t="s">
        <v>71</v>
      </c>
      <c r="B1" s="3" t="s">
        <v>0</v>
      </c>
      <c r="C1" s="8" t="s">
        <v>70</v>
      </c>
      <c r="D1" s="8" t="s">
        <v>69</v>
      </c>
      <c r="F1" s="3" t="s">
        <v>72</v>
      </c>
      <c r="J1" s="7" t="s">
        <v>80</v>
      </c>
      <c r="K1" s="7"/>
      <c r="L1" s="7">
        <f>AVERAGE(D39:D72)</f>
        <v>94.497940626726844</v>
      </c>
    </row>
    <row r="2" spans="1:12" x14ac:dyDescent="0.25">
      <c r="A2" t="s">
        <v>1</v>
      </c>
      <c r="B2" t="s">
        <v>2</v>
      </c>
      <c r="C2" s="1">
        <v>1175483.8640000001</v>
      </c>
      <c r="D2" s="1">
        <v>18144</v>
      </c>
      <c r="F2">
        <f>C2/D2</f>
        <v>64.786368165784836</v>
      </c>
      <c r="G2" t="s">
        <v>73</v>
      </c>
      <c r="J2" s="7" t="s">
        <v>79</v>
      </c>
      <c r="K2" s="7"/>
      <c r="L2" s="7">
        <f>MEDIAN(D39:D72)</f>
        <v>35.366972326239065</v>
      </c>
    </row>
    <row r="3" spans="1:12" x14ac:dyDescent="0.25">
      <c r="A3" t="s">
        <v>3</v>
      </c>
      <c r="B3" t="s">
        <v>4</v>
      </c>
      <c r="C3" s="1">
        <v>7804205.5199999996</v>
      </c>
      <c r="D3" s="1">
        <v>697620</v>
      </c>
      <c r="F3">
        <f t="shared" ref="F3:F35" si="0">C3/D3</f>
        <v>11.186900490238237</v>
      </c>
      <c r="G3" t="s">
        <v>73</v>
      </c>
    </row>
    <row r="4" spans="1:12" x14ac:dyDescent="0.25">
      <c r="A4" t="s">
        <v>5</v>
      </c>
      <c r="B4" t="s">
        <v>6</v>
      </c>
      <c r="C4" s="1">
        <v>124616.476</v>
      </c>
      <c r="D4" s="1">
        <v>11270.59</v>
      </c>
      <c r="F4">
        <f t="shared" si="0"/>
        <v>11.05678371762259</v>
      </c>
      <c r="G4" t="s">
        <v>73</v>
      </c>
    </row>
    <row r="5" spans="1:12" x14ac:dyDescent="0.25">
      <c r="A5" t="s">
        <v>7</v>
      </c>
      <c r="B5" t="s">
        <v>8</v>
      </c>
      <c r="C5" s="1">
        <v>32717.667999999998</v>
      </c>
      <c r="D5" s="1">
        <v>56228</v>
      </c>
      <c r="F5">
        <f t="shared" si="0"/>
        <v>0.58187500889236676</v>
      </c>
      <c r="G5" t="s">
        <v>73</v>
      </c>
    </row>
    <row r="6" spans="1:12" x14ac:dyDescent="0.25">
      <c r="A6" t="s">
        <v>9</v>
      </c>
      <c r="B6" t="s">
        <v>10</v>
      </c>
      <c r="C6" s="1">
        <v>1064629.8959999999</v>
      </c>
      <c r="D6" s="1">
        <v>29314</v>
      </c>
      <c r="F6">
        <f t="shared" si="0"/>
        <v>36.31813795456096</v>
      </c>
      <c r="G6" t="s">
        <v>73</v>
      </c>
    </row>
    <row r="7" spans="1:12" x14ac:dyDescent="0.25">
      <c r="A7" t="s">
        <v>11</v>
      </c>
      <c r="B7" t="s">
        <v>12</v>
      </c>
      <c r="C7" s="1">
        <v>720269.44</v>
      </c>
      <c r="D7" s="1">
        <v>26177</v>
      </c>
      <c r="F7">
        <f t="shared" si="0"/>
        <v>27.515354700691443</v>
      </c>
      <c r="G7" t="s">
        <v>73</v>
      </c>
    </row>
    <row r="8" spans="1:12" x14ac:dyDescent="0.25">
      <c r="A8" t="s">
        <v>13</v>
      </c>
      <c r="B8" t="s">
        <v>14</v>
      </c>
      <c r="C8" s="1">
        <v>1197806.96</v>
      </c>
      <c r="D8" s="1">
        <v>22024.65</v>
      </c>
      <c r="F8">
        <f t="shared" si="0"/>
        <v>54.384835173317164</v>
      </c>
      <c r="G8" t="s">
        <v>73</v>
      </c>
    </row>
    <row r="9" spans="1:12" x14ac:dyDescent="0.25">
      <c r="A9" t="s">
        <v>15</v>
      </c>
      <c r="B9" t="s">
        <v>16</v>
      </c>
      <c r="C9" s="1">
        <v>493521.91599999997</v>
      </c>
      <c r="D9" s="1">
        <v>26177</v>
      </c>
      <c r="F9">
        <f t="shared" si="0"/>
        <v>18.853264927226189</v>
      </c>
      <c r="G9" t="s">
        <v>73</v>
      </c>
    </row>
    <row r="10" spans="1:12" x14ac:dyDescent="0.25">
      <c r="A10" t="s">
        <v>17</v>
      </c>
      <c r="B10" t="s">
        <v>18</v>
      </c>
      <c r="C10" s="1">
        <v>1789068.74</v>
      </c>
      <c r="D10" s="1">
        <v>25508.47</v>
      </c>
      <c r="F10">
        <f t="shared" si="0"/>
        <v>70.136262190558668</v>
      </c>
      <c r="G10" t="s">
        <v>73</v>
      </c>
    </row>
    <row r="11" spans="1:12" x14ac:dyDescent="0.25">
      <c r="A11" t="s">
        <v>19</v>
      </c>
      <c r="B11" t="s">
        <v>20</v>
      </c>
      <c r="C11" s="1">
        <v>1012316.228</v>
      </c>
      <c r="D11" s="1">
        <v>30310.79</v>
      </c>
      <c r="F11">
        <f t="shared" si="0"/>
        <v>33.397883328016192</v>
      </c>
      <c r="G11" t="s">
        <v>73</v>
      </c>
    </row>
    <row r="12" spans="1:12" x14ac:dyDescent="0.25">
      <c r="A12" t="s">
        <v>21</v>
      </c>
      <c r="B12" t="s">
        <v>22</v>
      </c>
      <c r="C12" s="1">
        <v>1690448.4639999999</v>
      </c>
      <c r="D12" s="1">
        <v>277322.95</v>
      </c>
      <c r="F12">
        <f t="shared" si="0"/>
        <v>6.0955952761933325</v>
      </c>
      <c r="G12" t="s">
        <v>73</v>
      </c>
    </row>
    <row r="13" spans="1:12" x14ac:dyDescent="0.25">
      <c r="A13" t="s">
        <v>23</v>
      </c>
      <c r="B13" t="s">
        <v>24</v>
      </c>
      <c r="C13" s="1">
        <v>3502279.3479999998</v>
      </c>
      <c r="D13" s="1">
        <v>46668</v>
      </c>
      <c r="F13">
        <f t="shared" si="0"/>
        <v>75.046698980029134</v>
      </c>
      <c r="G13" t="s">
        <v>73</v>
      </c>
    </row>
    <row r="14" spans="1:12" x14ac:dyDescent="0.25">
      <c r="A14" t="s">
        <v>25</v>
      </c>
      <c r="B14" t="s">
        <v>26</v>
      </c>
      <c r="C14" s="1">
        <v>1726089.4</v>
      </c>
      <c r="D14">
        <v>25507</v>
      </c>
      <c r="F14">
        <f t="shared" si="0"/>
        <v>67.671203983220295</v>
      </c>
      <c r="G14" t="s">
        <v>73</v>
      </c>
    </row>
    <row r="15" spans="1:12" x14ac:dyDescent="0.25">
      <c r="A15" t="s">
        <v>27</v>
      </c>
      <c r="B15" t="s">
        <v>28</v>
      </c>
      <c r="C15" s="1">
        <v>430160.4</v>
      </c>
      <c r="D15" s="1">
        <v>4764</v>
      </c>
      <c r="F15">
        <f t="shared" si="0"/>
        <v>90.293954659949634</v>
      </c>
      <c r="G15" t="s">
        <v>73</v>
      </c>
    </row>
    <row r="16" spans="1:12" x14ac:dyDescent="0.25">
      <c r="A16" t="s">
        <v>29</v>
      </c>
      <c r="B16" t="s">
        <v>30</v>
      </c>
      <c r="C16" s="1">
        <v>609704.728</v>
      </c>
      <c r="D16" s="2">
        <v>4764</v>
      </c>
      <c r="F16">
        <f t="shared" si="0"/>
        <v>127.98168094038623</v>
      </c>
      <c r="G16" t="s">
        <v>73</v>
      </c>
    </row>
    <row r="17" spans="1:7" x14ac:dyDescent="0.25">
      <c r="A17" t="s">
        <v>31</v>
      </c>
      <c r="B17" t="s">
        <v>32</v>
      </c>
      <c r="C17" s="1">
        <v>668520.56799999997</v>
      </c>
      <c r="D17" s="2">
        <v>29232</v>
      </c>
      <c r="F17">
        <f t="shared" si="0"/>
        <v>22.869477558839627</v>
      </c>
      <c r="G17" t="s">
        <v>73</v>
      </c>
    </row>
    <row r="18" spans="1:7" x14ac:dyDescent="0.25">
      <c r="A18" t="s">
        <v>33</v>
      </c>
      <c r="B18" t="s">
        <v>34</v>
      </c>
      <c r="C18" s="1">
        <v>364439.13199999998</v>
      </c>
      <c r="D18" s="2">
        <v>16448</v>
      </c>
      <c r="F18">
        <f t="shared" si="0"/>
        <v>22.157048394941633</v>
      </c>
      <c r="G18" t="s">
        <v>73</v>
      </c>
    </row>
    <row r="19" spans="1:7" x14ac:dyDescent="0.25">
      <c r="A19" t="s">
        <v>35</v>
      </c>
      <c r="B19" t="s">
        <v>36</v>
      </c>
      <c r="C19" s="1">
        <v>1462932.524</v>
      </c>
      <c r="D19" s="2">
        <v>36012</v>
      </c>
      <c r="F19">
        <f t="shared" si="0"/>
        <v>40.6234733977563</v>
      </c>
      <c r="G19" t="s">
        <v>73</v>
      </c>
    </row>
    <row r="20" spans="1:7" x14ac:dyDescent="0.25">
      <c r="A20" t="s">
        <v>37</v>
      </c>
      <c r="B20" t="s">
        <v>38</v>
      </c>
      <c r="C20" s="1">
        <v>712166.28799999994</v>
      </c>
      <c r="D20">
        <v>20693</v>
      </c>
      <c r="F20">
        <f t="shared" si="0"/>
        <v>34.415806697917169</v>
      </c>
      <c r="G20" t="s">
        <v>73</v>
      </c>
    </row>
    <row r="21" spans="1:7" x14ac:dyDescent="0.25">
      <c r="A21" t="s">
        <v>39</v>
      </c>
      <c r="B21" t="s">
        <v>40</v>
      </c>
      <c r="C21" s="1">
        <v>2930565.068</v>
      </c>
      <c r="D21">
        <v>50386.44</v>
      </c>
      <c r="F21">
        <f t="shared" si="0"/>
        <v>58.161780590174658</v>
      </c>
      <c r="G21" t="s">
        <v>73</v>
      </c>
    </row>
    <row r="22" spans="1:7" x14ac:dyDescent="0.25">
      <c r="A22" t="s">
        <v>41</v>
      </c>
      <c r="B22" t="s">
        <v>42</v>
      </c>
      <c r="C22" s="1">
        <v>3245385.3119999999</v>
      </c>
      <c r="D22" s="2">
        <v>40949</v>
      </c>
      <c r="F22">
        <f t="shared" si="0"/>
        <v>79.254323963955159</v>
      </c>
      <c r="G22" t="s">
        <v>73</v>
      </c>
    </row>
    <row r="23" spans="1:7" x14ac:dyDescent="0.25">
      <c r="A23" t="s">
        <v>43</v>
      </c>
      <c r="B23" t="s">
        <v>44</v>
      </c>
      <c r="C23" s="1">
        <v>1317032</v>
      </c>
      <c r="D23" s="2">
        <v>15209</v>
      </c>
      <c r="F23">
        <f t="shared" si="0"/>
        <v>86.595568413439409</v>
      </c>
      <c r="G23" t="s">
        <v>73</v>
      </c>
    </row>
    <row r="24" spans="1:7" x14ac:dyDescent="0.25">
      <c r="A24" t="s">
        <v>45</v>
      </c>
      <c r="B24" t="s">
        <v>46</v>
      </c>
      <c r="C24" s="1">
        <v>372989.61600000004</v>
      </c>
      <c r="D24" s="2">
        <v>14344</v>
      </c>
      <c r="F24">
        <f t="shared" si="0"/>
        <v>26.003180145008368</v>
      </c>
      <c r="G24" t="s">
        <v>73</v>
      </c>
    </row>
    <row r="25" spans="1:7" x14ac:dyDescent="0.25">
      <c r="A25" t="s">
        <v>47</v>
      </c>
      <c r="B25" t="s">
        <v>48</v>
      </c>
      <c r="C25" s="1">
        <v>1249280.496</v>
      </c>
      <c r="D25" s="2">
        <v>33707</v>
      </c>
      <c r="F25">
        <f t="shared" si="0"/>
        <v>37.062939330109472</v>
      </c>
      <c r="G25" t="s">
        <v>73</v>
      </c>
    </row>
    <row r="26" spans="1:7" x14ac:dyDescent="0.25">
      <c r="A26" t="s">
        <v>49</v>
      </c>
      <c r="B26" t="s">
        <v>50</v>
      </c>
      <c r="C26" s="1">
        <v>591938</v>
      </c>
      <c r="D26" s="2">
        <v>18744</v>
      </c>
      <c r="F26">
        <f t="shared" si="0"/>
        <v>31.580132309005549</v>
      </c>
      <c r="G26" t="s">
        <v>73</v>
      </c>
    </row>
    <row r="27" spans="1:7" x14ac:dyDescent="0.25">
      <c r="A27" t="s">
        <v>51</v>
      </c>
      <c r="B27" t="s">
        <v>52</v>
      </c>
      <c r="C27" s="1">
        <v>432068.4</v>
      </c>
      <c r="D27" s="2">
        <v>13686</v>
      </c>
      <c r="F27">
        <f t="shared" si="0"/>
        <v>31.570100832967999</v>
      </c>
      <c r="G27" t="s">
        <v>73</v>
      </c>
    </row>
    <row r="28" spans="1:7" x14ac:dyDescent="0.25">
      <c r="A28" t="s">
        <v>53</v>
      </c>
      <c r="B28" t="s">
        <v>54</v>
      </c>
      <c r="C28" s="1">
        <v>118464.64</v>
      </c>
      <c r="D28">
        <v>12527.19</v>
      </c>
      <c r="F28">
        <f t="shared" si="0"/>
        <v>9.4566012010674374</v>
      </c>
      <c r="G28" t="s">
        <v>73</v>
      </c>
    </row>
    <row r="29" spans="1:7" x14ac:dyDescent="0.25">
      <c r="A29" t="s">
        <v>55</v>
      </c>
      <c r="B29" t="s">
        <v>56</v>
      </c>
      <c r="C29" s="1">
        <v>80869.592000000004</v>
      </c>
      <c r="D29">
        <v>2117.29</v>
      </c>
      <c r="F29">
        <f t="shared" si="0"/>
        <v>38.194858521978567</v>
      </c>
      <c r="G29" t="s">
        <v>73</v>
      </c>
    </row>
    <row r="30" spans="1:7" x14ac:dyDescent="0.25">
      <c r="A30" t="s">
        <v>57</v>
      </c>
      <c r="B30" t="s">
        <v>58</v>
      </c>
      <c r="C30" s="1">
        <v>85982.399999999994</v>
      </c>
      <c r="D30">
        <v>4543.28</v>
      </c>
      <c r="F30">
        <f t="shared" si="0"/>
        <v>18.925181806976457</v>
      </c>
      <c r="G30" t="s">
        <v>73</v>
      </c>
    </row>
    <row r="31" spans="1:7" x14ac:dyDescent="0.25">
      <c r="A31" t="s">
        <v>59</v>
      </c>
      <c r="B31" t="s">
        <v>60</v>
      </c>
      <c r="C31" s="1">
        <v>5971201.0159999998</v>
      </c>
      <c r="D31" s="2">
        <v>105914</v>
      </c>
      <c r="F31">
        <f t="shared" si="0"/>
        <v>56.377825556583645</v>
      </c>
      <c r="G31" t="s">
        <v>73</v>
      </c>
    </row>
    <row r="32" spans="1:7" x14ac:dyDescent="0.25">
      <c r="A32" t="s">
        <v>61</v>
      </c>
      <c r="B32" t="s">
        <v>62</v>
      </c>
      <c r="C32" s="1">
        <v>328234.39999999997</v>
      </c>
      <c r="D32">
        <v>12685.55</v>
      </c>
      <c r="F32">
        <f t="shared" si="0"/>
        <v>25.874668421944651</v>
      </c>
      <c r="G32" t="s">
        <v>73</v>
      </c>
    </row>
    <row r="33" spans="1:7" x14ac:dyDescent="0.25">
      <c r="A33" t="s">
        <v>63</v>
      </c>
      <c r="B33" t="s">
        <v>64</v>
      </c>
      <c r="C33" s="1">
        <v>33048.631999999998</v>
      </c>
      <c r="D33">
        <v>893</v>
      </c>
      <c r="F33">
        <f t="shared" si="0"/>
        <v>37.00854647256439</v>
      </c>
      <c r="G33" t="s">
        <v>73</v>
      </c>
    </row>
    <row r="34" spans="1:7" x14ac:dyDescent="0.25">
      <c r="A34" t="s">
        <v>65</v>
      </c>
      <c r="B34" t="s">
        <v>66</v>
      </c>
      <c r="C34" s="1">
        <v>932188.348</v>
      </c>
      <c r="D34">
        <v>510</v>
      </c>
      <c r="F34">
        <f t="shared" si="0"/>
        <v>1827.8202901960785</v>
      </c>
      <c r="G34" t="s">
        <v>73</v>
      </c>
    </row>
    <row r="35" spans="1:7" x14ac:dyDescent="0.25">
      <c r="A35" t="s">
        <v>67</v>
      </c>
      <c r="B35" t="s">
        <v>68</v>
      </c>
      <c r="C35" s="1">
        <v>939768.15999999992</v>
      </c>
      <c r="D35">
        <v>27910</v>
      </c>
      <c r="F35">
        <f t="shared" si="0"/>
        <v>33.671378000716587</v>
      </c>
      <c r="G35" t="s">
        <v>73</v>
      </c>
    </row>
    <row r="38" spans="1:7" x14ac:dyDescent="0.25">
      <c r="A38" s="3" t="s">
        <v>0</v>
      </c>
      <c r="B38" s="3" t="s">
        <v>72</v>
      </c>
      <c r="C38" s="4" t="s">
        <v>75</v>
      </c>
      <c r="D38" t="s">
        <v>74</v>
      </c>
    </row>
    <row r="39" spans="1:7" x14ac:dyDescent="0.25">
      <c r="A39" t="s">
        <v>2</v>
      </c>
      <c r="B39">
        <v>64.786368165784836</v>
      </c>
      <c r="C39" s="5" t="s">
        <v>8</v>
      </c>
      <c r="D39" s="6">
        <v>0.58187500889236676</v>
      </c>
    </row>
    <row r="40" spans="1:7" x14ac:dyDescent="0.25">
      <c r="A40" t="s">
        <v>4</v>
      </c>
      <c r="B40">
        <v>11.186900490238237</v>
      </c>
      <c r="C40" s="5" t="s">
        <v>22</v>
      </c>
      <c r="D40" s="6">
        <v>6.0955952761933325</v>
      </c>
    </row>
    <row r="41" spans="1:7" x14ac:dyDescent="0.25">
      <c r="A41" t="s">
        <v>6</v>
      </c>
      <c r="B41">
        <v>11.05678371762259</v>
      </c>
      <c r="C41" s="5" t="s">
        <v>54</v>
      </c>
      <c r="D41" s="6">
        <v>9.4566012010674374</v>
      </c>
    </row>
    <row r="42" spans="1:7" x14ac:dyDescent="0.25">
      <c r="A42" t="s">
        <v>8</v>
      </c>
      <c r="B42">
        <v>0.58187500889236676</v>
      </c>
      <c r="C42" s="5" t="s">
        <v>6</v>
      </c>
      <c r="D42" s="6">
        <v>11.05678371762259</v>
      </c>
    </row>
    <row r="43" spans="1:7" x14ac:dyDescent="0.25">
      <c r="A43" t="s">
        <v>10</v>
      </c>
      <c r="B43">
        <v>36.31813795456096</v>
      </c>
      <c r="C43" s="5" t="s">
        <v>4</v>
      </c>
      <c r="D43" s="6">
        <v>11.186900490238237</v>
      </c>
    </row>
    <row r="44" spans="1:7" x14ac:dyDescent="0.25">
      <c r="A44" t="s">
        <v>12</v>
      </c>
      <c r="B44">
        <v>27.515354700691443</v>
      </c>
      <c r="C44" s="5" t="s">
        <v>16</v>
      </c>
      <c r="D44" s="6">
        <v>18.853264927226189</v>
      </c>
    </row>
    <row r="45" spans="1:7" x14ac:dyDescent="0.25">
      <c r="A45" t="s">
        <v>14</v>
      </c>
      <c r="B45">
        <v>54.384835173317164</v>
      </c>
      <c r="C45" s="5" t="s">
        <v>58</v>
      </c>
      <c r="D45" s="6">
        <v>18.925181806976457</v>
      </c>
    </row>
    <row r="46" spans="1:7" x14ac:dyDescent="0.25">
      <c r="A46" t="s">
        <v>16</v>
      </c>
      <c r="B46">
        <v>18.853264927226189</v>
      </c>
      <c r="C46" s="5" t="s">
        <v>34</v>
      </c>
      <c r="D46" s="6">
        <v>22.157048394941633</v>
      </c>
    </row>
    <row r="47" spans="1:7" x14ac:dyDescent="0.25">
      <c r="A47" t="s">
        <v>18</v>
      </c>
      <c r="B47">
        <v>70.136262190558668</v>
      </c>
      <c r="C47" s="5" t="s">
        <v>32</v>
      </c>
      <c r="D47" s="6">
        <v>22.869477558839627</v>
      </c>
    </row>
    <row r="48" spans="1:7" x14ac:dyDescent="0.25">
      <c r="A48" t="s">
        <v>20</v>
      </c>
      <c r="B48">
        <v>33.397883328016192</v>
      </c>
      <c r="C48" s="5" t="s">
        <v>62</v>
      </c>
      <c r="D48" s="6">
        <v>25.874668421944651</v>
      </c>
    </row>
    <row r="49" spans="1:4" x14ac:dyDescent="0.25">
      <c r="A49" t="s">
        <v>22</v>
      </c>
      <c r="B49">
        <v>6.0955952761933325</v>
      </c>
      <c r="C49" s="5" t="s">
        <v>46</v>
      </c>
      <c r="D49" s="6">
        <v>26.003180145008368</v>
      </c>
    </row>
    <row r="50" spans="1:4" x14ac:dyDescent="0.25">
      <c r="A50" t="s">
        <v>24</v>
      </c>
      <c r="B50">
        <v>75.046698980029134</v>
      </c>
      <c r="C50" s="5" t="s">
        <v>12</v>
      </c>
      <c r="D50" s="6">
        <v>27.515354700691443</v>
      </c>
    </row>
    <row r="51" spans="1:4" x14ac:dyDescent="0.25">
      <c r="A51" t="s">
        <v>26</v>
      </c>
      <c r="B51">
        <v>67.671203983220295</v>
      </c>
      <c r="C51" s="5" t="s">
        <v>52</v>
      </c>
      <c r="D51" s="6">
        <v>31.570100832967999</v>
      </c>
    </row>
    <row r="52" spans="1:4" x14ac:dyDescent="0.25">
      <c r="A52" t="s">
        <v>28</v>
      </c>
      <c r="B52">
        <v>90.293954659949634</v>
      </c>
      <c r="C52" s="5" t="s">
        <v>50</v>
      </c>
      <c r="D52" s="6">
        <v>31.580132309005549</v>
      </c>
    </row>
    <row r="53" spans="1:4" x14ac:dyDescent="0.25">
      <c r="A53" t="s">
        <v>30</v>
      </c>
      <c r="B53">
        <v>127.98168094038623</v>
      </c>
      <c r="C53" s="5" t="s">
        <v>20</v>
      </c>
      <c r="D53" s="6">
        <v>33.397883328016192</v>
      </c>
    </row>
    <row r="54" spans="1:4" x14ac:dyDescent="0.25">
      <c r="A54" t="s">
        <v>32</v>
      </c>
      <c r="B54">
        <v>22.869477558839627</v>
      </c>
      <c r="C54" s="5" t="s">
        <v>68</v>
      </c>
      <c r="D54" s="6">
        <v>33.671378000716587</v>
      </c>
    </row>
    <row r="55" spans="1:4" x14ac:dyDescent="0.25">
      <c r="A55" t="s">
        <v>34</v>
      </c>
      <c r="B55">
        <v>22.157048394941633</v>
      </c>
      <c r="C55" s="5" t="s">
        <v>38</v>
      </c>
      <c r="D55" s="6">
        <v>34.415806697917169</v>
      </c>
    </row>
    <row r="56" spans="1:4" x14ac:dyDescent="0.25">
      <c r="A56" t="s">
        <v>36</v>
      </c>
      <c r="B56">
        <v>40.6234733977563</v>
      </c>
      <c r="C56" s="5" t="s">
        <v>10</v>
      </c>
      <c r="D56" s="6">
        <v>36.31813795456096</v>
      </c>
    </row>
    <row r="57" spans="1:4" x14ac:dyDescent="0.25">
      <c r="A57" t="s">
        <v>38</v>
      </c>
      <c r="B57">
        <v>34.415806697917169</v>
      </c>
      <c r="C57" s="5" t="s">
        <v>64</v>
      </c>
      <c r="D57" s="6">
        <v>37.00854647256439</v>
      </c>
    </row>
    <row r="58" spans="1:4" x14ac:dyDescent="0.25">
      <c r="A58" t="s">
        <v>40</v>
      </c>
      <c r="B58">
        <v>58.161780590174658</v>
      </c>
      <c r="C58" s="5" t="s">
        <v>48</v>
      </c>
      <c r="D58" s="6">
        <v>37.062939330109472</v>
      </c>
    </row>
    <row r="59" spans="1:4" x14ac:dyDescent="0.25">
      <c r="A59" t="s">
        <v>42</v>
      </c>
      <c r="B59">
        <v>79.254323963955159</v>
      </c>
      <c r="C59" s="5" t="s">
        <v>56</v>
      </c>
      <c r="D59" s="6">
        <v>38.194858521978567</v>
      </c>
    </row>
    <row r="60" spans="1:4" x14ac:dyDescent="0.25">
      <c r="A60" t="s">
        <v>44</v>
      </c>
      <c r="B60">
        <v>86.595568413439409</v>
      </c>
      <c r="C60" s="5" t="s">
        <v>36</v>
      </c>
      <c r="D60" s="6">
        <v>40.6234733977563</v>
      </c>
    </row>
    <row r="61" spans="1:4" x14ac:dyDescent="0.25">
      <c r="A61" t="s">
        <v>46</v>
      </c>
      <c r="B61">
        <v>26.003180145008368</v>
      </c>
      <c r="C61" s="5" t="s">
        <v>14</v>
      </c>
      <c r="D61" s="6">
        <v>54.384835173317164</v>
      </c>
    </row>
    <row r="62" spans="1:4" x14ac:dyDescent="0.25">
      <c r="A62" t="s">
        <v>48</v>
      </c>
      <c r="B62">
        <v>37.062939330109472</v>
      </c>
      <c r="C62" s="5" t="s">
        <v>60</v>
      </c>
      <c r="D62" s="6">
        <v>56.377825556583645</v>
      </c>
    </row>
    <row r="63" spans="1:4" x14ac:dyDescent="0.25">
      <c r="A63" t="s">
        <v>50</v>
      </c>
      <c r="B63">
        <v>31.580132309005549</v>
      </c>
      <c r="C63" s="5" t="s">
        <v>40</v>
      </c>
      <c r="D63" s="6">
        <v>58.161780590174658</v>
      </c>
    </row>
    <row r="64" spans="1:4" x14ac:dyDescent="0.25">
      <c r="A64" t="s">
        <v>52</v>
      </c>
      <c r="B64">
        <v>31.570100832967999</v>
      </c>
      <c r="C64" s="5" t="s">
        <v>2</v>
      </c>
      <c r="D64" s="6">
        <v>64.786368165784836</v>
      </c>
    </row>
    <row r="65" spans="1:4" x14ac:dyDescent="0.25">
      <c r="A65" t="s">
        <v>54</v>
      </c>
      <c r="B65">
        <v>9.4566012010674374</v>
      </c>
      <c r="C65" s="5" t="s">
        <v>26</v>
      </c>
      <c r="D65" s="6">
        <v>67.671203983220295</v>
      </c>
    </row>
    <row r="66" spans="1:4" x14ac:dyDescent="0.25">
      <c r="A66" t="s">
        <v>56</v>
      </c>
      <c r="B66">
        <v>38.194858521978567</v>
      </c>
      <c r="C66" s="5" t="s">
        <v>18</v>
      </c>
      <c r="D66" s="6">
        <v>70.136262190558668</v>
      </c>
    </row>
    <row r="67" spans="1:4" x14ac:dyDescent="0.25">
      <c r="A67" t="s">
        <v>58</v>
      </c>
      <c r="B67">
        <v>18.925181806976457</v>
      </c>
      <c r="C67" s="5" t="s">
        <v>24</v>
      </c>
      <c r="D67" s="6">
        <v>75.046698980029134</v>
      </c>
    </row>
    <row r="68" spans="1:4" x14ac:dyDescent="0.25">
      <c r="A68" t="s">
        <v>60</v>
      </c>
      <c r="B68">
        <v>56.377825556583645</v>
      </c>
      <c r="C68" s="5" t="s">
        <v>42</v>
      </c>
      <c r="D68" s="6">
        <v>79.254323963955159</v>
      </c>
    </row>
    <row r="69" spans="1:4" x14ac:dyDescent="0.25">
      <c r="A69" t="s">
        <v>62</v>
      </c>
      <c r="B69">
        <v>25.874668421944651</v>
      </c>
      <c r="C69" s="5" t="s">
        <v>44</v>
      </c>
      <c r="D69" s="6">
        <v>86.595568413439409</v>
      </c>
    </row>
    <row r="70" spans="1:4" x14ac:dyDescent="0.25">
      <c r="A70" t="s">
        <v>64</v>
      </c>
      <c r="B70">
        <v>37.00854647256439</v>
      </c>
      <c r="C70" s="5" t="s">
        <v>28</v>
      </c>
      <c r="D70" s="6">
        <v>90.293954659949634</v>
      </c>
    </row>
    <row r="71" spans="1:4" x14ac:dyDescent="0.25">
      <c r="A71" t="s">
        <v>66</v>
      </c>
      <c r="B71">
        <v>1827.8202901960785</v>
      </c>
      <c r="C71" s="5" t="s">
        <v>30</v>
      </c>
      <c r="D71" s="6">
        <v>127.98168094038623</v>
      </c>
    </row>
    <row r="72" spans="1:4" x14ac:dyDescent="0.25">
      <c r="A72" t="s">
        <v>68</v>
      </c>
      <c r="B72">
        <v>33.671378000716587</v>
      </c>
      <c r="C72" s="5" t="s">
        <v>66</v>
      </c>
      <c r="D72" s="6">
        <v>1827.8202901960785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9D37-CA22-4748-B09D-769B8826C87A}">
  <dimension ref="A1:K72"/>
  <sheetViews>
    <sheetView topLeftCell="B38" workbookViewId="0">
      <selection sqref="A1:B35"/>
    </sheetView>
  </sheetViews>
  <sheetFormatPr defaultRowHeight="15" x14ac:dyDescent="0.25"/>
  <cols>
    <col min="3" max="3" width="84.42578125" bestFit="1" customWidth="1"/>
    <col min="4" max="4" width="15" bestFit="1" customWidth="1"/>
  </cols>
  <sheetData>
    <row r="1" spans="1:11" x14ac:dyDescent="0.25">
      <c r="A1" s="3" t="s">
        <v>71</v>
      </c>
      <c r="B1" s="3" t="s">
        <v>0</v>
      </c>
      <c r="C1" s="8" t="s">
        <v>70</v>
      </c>
      <c r="D1" s="8" t="s">
        <v>69</v>
      </c>
      <c r="E1" s="3"/>
      <c r="F1" s="3" t="s">
        <v>72</v>
      </c>
      <c r="I1" s="7" t="s">
        <v>80</v>
      </c>
      <c r="J1" s="7"/>
      <c r="K1">
        <f>AVERAGE(D39:D72)</f>
        <v>191.83414364077086</v>
      </c>
    </row>
    <row r="2" spans="1:11" x14ac:dyDescent="0.25">
      <c r="A2" t="s">
        <v>1</v>
      </c>
      <c r="B2" t="s">
        <v>2</v>
      </c>
      <c r="C2" s="1">
        <v>3056942.9079999998</v>
      </c>
      <c r="D2">
        <v>18144</v>
      </c>
      <c r="F2">
        <f>C2/D2</f>
        <v>168.48230313051144</v>
      </c>
      <c r="G2" t="s">
        <v>73</v>
      </c>
      <c r="I2" s="7" t="s">
        <v>79</v>
      </c>
      <c r="J2" s="7"/>
      <c r="K2">
        <f>MEDIAN(D39:D72)</f>
        <v>80.126536224167381</v>
      </c>
    </row>
    <row r="3" spans="1:11" x14ac:dyDescent="0.25">
      <c r="A3" t="s">
        <v>3</v>
      </c>
      <c r="B3" t="s">
        <v>4</v>
      </c>
      <c r="C3" s="1">
        <v>16474739.248</v>
      </c>
      <c r="D3">
        <v>697620</v>
      </c>
      <c r="F3">
        <f t="shared" ref="F3:F35" si="0">C3/D3</f>
        <v>23.615634941658783</v>
      </c>
      <c r="G3" t="s">
        <v>73</v>
      </c>
    </row>
    <row r="4" spans="1:11" x14ac:dyDescent="0.25">
      <c r="A4" t="s">
        <v>5</v>
      </c>
      <c r="B4" t="s">
        <v>6</v>
      </c>
      <c r="C4" s="1">
        <v>352435.71600000001</v>
      </c>
      <c r="D4">
        <v>11270.59</v>
      </c>
      <c r="F4">
        <f t="shared" si="0"/>
        <v>31.270387442006143</v>
      </c>
      <c r="G4" t="s">
        <v>73</v>
      </c>
    </row>
    <row r="5" spans="1:11" x14ac:dyDescent="0.25">
      <c r="A5" t="s">
        <v>7</v>
      </c>
      <c r="B5" t="s">
        <v>8</v>
      </c>
      <c r="C5" s="1">
        <v>253303.46799999999</v>
      </c>
      <c r="D5">
        <v>56228</v>
      </c>
      <c r="F5">
        <f t="shared" si="0"/>
        <v>4.5049346944582771</v>
      </c>
      <c r="G5" t="s">
        <v>73</v>
      </c>
    </row>
    <row r="6" spans="1:11" x14ac:dyDescent="0.25">
      <c r="A6" t="s">
        <v>9</v>
      </c>
      <c r="B6" t="s">
        <v>10</v>
      </c>
      <c r="C6" s="1">
        <v>2066174.6359999999</v>
      </c>
      <c r="D6">
        <v>29314</v>
      </c>
      <c r="F6">
        <f t="shared" si="0"/>
        <v>70.484227195196837</v>
      </c>
      <c r="G6" t="s">
        <v>73</v>
      </c>
    </row>
    <row r="7" spans="1:11" x14ac:dyDescent="0.25">
      <c r="A7" t="s">
        <v>11</v>
      </c>
      <c r="B7" t="s">
        <v>12</v>
      </c>
      <c r="C7" s="1">
        <v>1800833.6</v>
      </c>
      <c r="D7">
        <v>26177</v>
      </c>
      <c r="F7">
        <f t="shared" si="0"/>
        <v>68.79449898766093</v>
      </c>
      <c r="G7" t="s">
        <v>73</v>
      </c>
    </row>
    <row r="8" spans="1:11" x14ac:dyDescent="0.25">
      <c r="A8" t="s">
        <v>13</v>
      </c>
      <c r="B8" t="s">
        <v>14</v>
      </c>
      <c r="C8" s="1">
        <v>1780241.6</v>
      </c>
      <c r="D8">
        <v>22024.65</v>
      </c>
      <c r="F8">
        <f t="shared" si="0"/>
        <v>80.82950693881628</v>
      </c>
      <c r="G8" t="s">
        <v>73</v>
      </c>
    </row>
    <row r="9" spans="1:11" x14ac:dyDescent="0.25">
      <c r="A9" t="s">
        <v>15</v>
      </c>
      <c r="B9" t="s">
        <v>16</v>
      </c>
      <c r="C9" s="1">
        <v>1110623.06</v>
      </c>
      <c r="D9">
        <v>26177</v>
      </c>
      <c r="F9">
        <f t="shared" si="0"/>
        <v>42.427438591129622</v>
      </c>
      <c r="G9" t="s">
        <v>73</v>
      </c>
    </row>
    <row r="10" spans="1:11" x14ac:dyDescent="0.25">
      <c r="A10" t="s">
        <v>17</v>
      </c>
      <c r="B10" t="s">
        <v>18</v>
      </c>
      <c r="C10" s="1">
        <v>3063808.3880000003</v>
      </c>
      <c r="D10">
        <v>25508.47</v>
      </c>
      <c r="F10">
        <f t="shared" si="0"/>
        <v>120.10945336980227</v>
      </c>
      <c r="G10" t="s">
        <v>73</v>
      </c>
    </row>
    <row r="11" spans="1:11" x14ac:dyDescent="0.25">
      <c r="A11" t="s">
        <v>19</v>
      </c>
      <c r="B11" t="s">
        <v>20</v>
      </c>
      <c r="C11" s="1">
        <v>1901162.676</v>
      </c>
      <c r="D11">
        <v>30310.79</v>
      </c>
      <c r="F11">
        <f t="shared" si="0"/>
        <v>62.722307006844751</v>
      </c>
      <c r="G11" t="s">
        <v>73</v>
      </c>
    </row>
    <row r="12" spans="1:11" x14ac:dyDescent="0.25">
      <c r="A12" t="s">
        <v>21</v>
      </c>
      <c r="B12" t="s">
        <v>22</v>
      </c>
      <c r="C12" s="1">
        <v>3455631.7919999999</v>
      </c>
      <c r="D12">
        <v>277322.95</v>
      </c>
      <c r="F12">
        <f t="shared" si="0"/>
        <v>12.460677315022069</v>
      </c>
      <c r="G12" t="s">
        <v>73</v>
      </c>
    </row>
    <row r="13" spans="1:11" x14ac:dyDescent="0.25">
      <c r="A13" t="s">
        <v>23</v>
      </c>
      <c r="B13" t="s">
        <v>24</v>
      </c>
      <c r="C13" s="1">
        <v>5919052.2999999998</v>
      </c>
      <c r="D13">
        <v>46668</v>
      </c>
      <c r="F13">
        <f t="shared" si="0"/>
        <v>126.83321119396588</v>
      </c>
      <c r="G13" t="s">
        <v>73</v>
      </c>
    </row>
    <row r="14" spans="1:11" x14ac:dyDescent="0.25">
      <c r="A14" t="s">
        <v>25</v>
      </c>
      <c r="B14" t="s">
        <v>26</v>
      </c>
      <c r="C14" s="1">
        <v>2657831.52</v>
      </c>
      <c r="D14">
        <v>25507</v>
      </c>
      <c r="F14">
        <f t="shared" si="0"/>
        <v>104.20008311443918</v>
      </c>
      <c r="G14" t="s">
        <v>73</v>
      </c>
    </row>
    <row r="15" spans="1:11" x14ac:dyDescent="0.25">
      <c r="A15" t="s">
        <v>27</v>
      </c>
      <c r="B15" t="s">
        <v>28</v>
      </c>
      <c r="C15" s="1">
        <v>827308.4</v>
      </c>
      <c r="D15">
        <v>4764</v>
      </c>
      <c r="F15">
        <f t="shared" si="0"/>
        <v>173.65835432409739</v>
      </c>
      <c r="G15" t="s">
        <v>73</v>
      </c>
    </row>
    <row r="16" spans="1:11" x14ac:dyDescent="0.25">
      <c r="A16" t="s">
        <v>29</v>
      </c>
      <c r="B16" t="s">
        <v>30</v>
      </c>
      <c r="C16" s="1">
        <v>1028461.868</v>
      </c>
      <c r="D16">
        <v>4764</v>
      </c>
      <c r="F16">
        <f t="shared" si="0"/>
        <v>215.88200419815283</v>
      </c>
      <c r="G16" t="s">
        <v>73</v>
      </c>
    </row>
    <row r="17" spans="1:7" x14ac:dyDescent="0.25">
      <c r="A17" t="s">
        <v>31</v>
      </c>
      <c r="B17" t="s">
        <v>32</v>
      </c>
      <c r="C17" s="1">
        <v>1775426.18</v>
      </c>
      <c r="D17">
        <v>29232</v>
      </c>
      <c r="F17">
        <f t="shared" si="0"/>
        <v>60.735706759715377</v>
      </c>
      <c r="G17" t="s">
        <v>73</v>
      </c>
    </row>
    <row r="18" spans="1:7" x14ac:dyDescent="0.25">
      <c r="A18" t="s">
        <v>33</v>
      </c>
      <c r="B18" t="s">
        <v>34</v>
      </c>
      <c r="C18" s="1">
        <v>725947.35600000003</v>
      </c>
      <c r="D18">
        <v>16448</v>
      </c>
      <c r="F18">
        <f t="shared" si="0"/>
        <v>44.135904426070041</v>
      </c>
      <c r="G18" t="s">
        <v>73</v>
      </c>
    </row>
    <row r="19" spans="1:7" x14ac:dyDescent="0.25">
      <c r="A19" t="s">
        <v>35</v>
      </c>
      <c r="B19" t="s">
        <v>36</v>
      </c>
      <c r="C19" s="1">
        <v>3068061.352</v>
      </c>
      <c r="D19">
        <v>36012</v>
      </c>
      <c r="F19">
        <f t="shared" si="0"/>
        <v>85.195527935132731</v>
      </c>
      <c r="G19" t="s">
        <v>73</v>
      </c>
    </row>
    <row r="20" spans="1:7" x14ac:dyDescent="0.25">
      <c r="A20" t="s">
        <v>37</v>
      </c>
      <c r="B20" t="s">
        <v>38</v>
      </c>
      <c r="C20" s="1">
        <v>1417703.06</v>
      </c>
      <c r="D20">
        <v>20693</v>
      </c>
      <c r="F20">
        <f t="shared" si="0"/>
        <v>68.511238583095732</v>
      </c>
      <c r="G20" t="s">
        <v>73</v>
      </c>
    </row>
    <row r="21" spans="1:7" x14ac:dyDescent="0.25">
      <c r="A21" t="s">
        <v>39</v>
      </c>
      <c r="B21" t="s">
        <v>40</v>
      </c>
      <c r="C21" s="1">
        <v>5331861.46</v>
      </c>
      <c r="D21">
        <v>50386.44</v>
      </c>
      <c r="F21">
        <f t="shared" si="0"/>
        <v>105.81937243432955</v>
      </c>
      <c r="G21" t="s">
        <v>73</v>
      </c>
    </row>
    <row r="22" spans="1:7" x14ac:dyDescent="0.25">
      <c r="A22" t="s">
        <v>41</v>
      </c>
      <c r="B22" t="s">
        <v>42</v>
      </c>
      <c r="C22" s="1">
        <v>7341497.5600000005</v>
      </c>
      <c r="D22">
        <v>40949</v>
      </c>
      <c r="F22">
        <f t="shared" si="0"/>
        <v>179.283927812645</v>
      </c>
      <c r="G22" t="s">
        <v>73</v>
      </c>
    </row>
    <row r="23" spans="1:7" x14ac:dyDescent="0.25">
      <c r="A23" t="s">
        <v>43</v>
      </c>
      <c r="B23" t="s">
        <v>44</v>
      </c>
      <c r="C23" s="1">
        <v>2666904.5</v>
      </c>
      <c r="D23">
        <v>15209</v>
      </c>
      <c r="F23">
        <f t="shared" si="0"/>
        <v>175.35041751594451</v>
      </c>
      <c r="G23" t="s">
        <v>73</v>
      </c>
    </row>
    <row r="24" spans="1:7" x14ac:dyDescent="0.25">
      <c r="A24" t="s">
        <v>45</v>
      </c>
      <c r="B24" t="s">
        <v>46</v>
      </c>
      <c r="C24" s="1">
        <v>846337.52</v>
      </c>
      <c r="D24">
        <v>14344</v>
      </c>
      <c r="F24">
        <f t="shared" si="0"/>
        <v>59.002894590072508</v>
      </c>
      <c r="G24" t="s">
        <v>73</v>
      </c>
    </row>
    <row r="25" spans="1:7" x14ac:dyDescent="0.25">
      <c r="A25" t="s">
        <v>47</v>
      </c>
      <c r="B25" t="s">
        <v>48</v>
      </c>
      <c r="C25" s="1">
        <v>2837372.1119999997</v>
      </c>
      <c r="D25">
        <v>33707</v>
      </c>
      <c r="F25">
        <f t="shared" si="0"/>
        <v>84.177533212685788</v>
      </c>
      <c r="G25" t="s">
        <v>73</v>
      </c>
    </row>
    <row r="26" spans="1:7" x14ac:dyDescent="0.25">
      <c r="A26" t="s">
        <v>49</v>
      </c>
      <c r="B26" t="s">
        <v>50</v>
      </c>
      <c r="C26" s="1">
        <v>1236862.3999999999</v>
      </c>
      <c r="D26">
        <v>18744</v>
      </c>
      <c r="F26">
        <f t="shared" si="0"/>
        <v>65.987110542040114</v>
      </c>
      <c r="G26" t="s">
        <v>73</v>
      </c>
    </row>
    <row r="27" spans="1:7" x14ac:dyDescent="0.25">
      <c r="A27" t="s">
        <v>51</v>
      </c>
      <c r="B27" t="s">
        <v>52</v>
      </c>
      <c r="C27" s="1">
        <v>1359686</v>
      </c>
      <c r="D27">
        <v>13686</v>
      </c>
      <c r="F27">
        <f t="shared" si="0"/>
        <v>99.34867748063715</v>
      </c>
      <c r="G27" t="s">
        <v>73</v>
      </c>
    </row>
    <row r="28" spans="1:7" x14ac:dyDescent="0.25">
      <c r="A28" t="s">
        <v>53</v>
      </c>
      <c r="B28" t="s">
        <v>54</v>
      </c>
      <c r="C28" s="1">
        <v>298888.64</v>
      </c>
      <c r="D28">
        <v>12527.19</v>
      </c>
      <c r="F28">
        <f t="shared" si="0"/>
        <v>23.859192684073601</v>
      </c>
      <c r="G28" t="s">
        <v>73</v>
      </c>
    </row>
    <row r="29" spans="1:7" x14ac:dyDescent="0.25">
      <c r="A29" t="s">
        <v>55</v>
      </c>
      <c r="B29" t="s">
        <v>56</v>
      </c>
      <c r="C29" s="1">
        <v>192025.88399999999</v>
      </c>
      <c r="D29">
        <v>2117.29</v>
      </c>
      <c r="F29">
        <f t="shared" si="0"/>
        <v>90.694181713416683</v>
      </c>
      <c r="G29" t="s">
        <v>73</v>
      </c>
    </row>
    <row r="30" spans="1:7" x14ac:dyDescent="0.25">
      <c r="A30" t="s">
        <v>57</v>
      </c>
      <c r="B30" t="s">
        <v>58</v>
      </c>
      <c r="C30" s="1">
        <v>205061.19999999998</v>
      </c>
      <c r="D30">
        <v>4543.28</v>
      </c>
      <c r="F30">
        <f t="shared" si="0"/>
        <v>45.135056611082739</v>
      </c>
      <c r="G30" t="s">
        <v>73</v>
      </c>
    </row>
    <row r="31" spans="1:7" x14ac:dyDescent="0.25">
      <c r="A31" t="s">
        <v>59</v>
      </c>
      <c r="B31" t="s">
        <v>60</v>
      </c>
      <c r="C31" s="1">
        <v>11000770.964</v>
      </c>
      <c r="D31">
        <v>105914</v>
      </c>
      <c r="F31">
        <f t="shared" si="0"/>
        <v>103.86512608342618</v>
      </c>
      <c r="G31" t="s">
        <v>73</v>
      </c>
    </row>
    <row r="32" spans="1:7" x14ac:dyDescent="0.25">
      <c r="A32" t="s">
        <v>61</v>
      </c>
      <c r="B32" t="s">
        <v>62</v>
      </c>
      <c r="C32" s="1">
        <v>1560317.8359999999</v>
      </c>
      <c r="D32">
        <v>12685.55</v>
      </c>
      <c r="F32">
        <f t="shared" si="0"/>
        <v>122.99962051310349</v>
      </c>
      <c r="G32" t="s">
        <v>73</v>
      </c>
    </row>
    <row r="33" spans="1:7" x14ac:dyDescent="0.25">
      <c r="A33" t="s">
        <v>63</v>
      </c>
      <c r="B33" t="s">
        <v>64</v>
      </c>
      <c r="C33" s="1">
        <v>70925.243999999992</v>
      </c>
      <c r="D33">
        <v>893</v>
      </c>
      <c r="F33">
        <f t="shared" si="0"/>
        <v>79.423565509518468</v>
      </c>
      <c r="G33" t="s">
        <v>73</v>
      </c>
    </row>
    <row r="34" spans="1:7" x14ac:dyDescent="0.25">
      <c r="A34" t="s">
        <v>65</v>
      </c>
      <c r="B34" t="s">
        <v>66</v>
      </c>
      <c r="C34" s="1">
        <v>1861562.3599999999</v>
      </c>
      <c r="D34">
        <v>510</v>
      </c>
      <c r="F34">
        <f t="shared" si="0"/>
        <v>3650.1222745098034</v>
      </c>
      <c r="G34" t="s">
        <v>73</v>
      </c>
    </row>
    <row r="35" spans="1:7" x14ac:dyDescent="0.25">
      <c r="A35" t="s">
        <v>67</v>
      </c>
      <c r="B35" t="s">
        <v>68</v>
      </c>
      <c r="C35" s="1">
        <v>2021759.44</v>
      </c>
      <c r="D35">
        <v>27910</v>
      </c>
      <c r="F35">
        <f t="shared" si="0"/>
        <v>72.438532425653889</v>
      </c>
      <c r="G35" t="s">
        <v>73</v>
      </c>
    </row>
    <row r="38" spans="1:7" x14ac:dyDescent="0.25">
      <c r="A38" s="3" t="s">
        <v>0</v>
      </c>
      <c r="B38" s="3" t="s">
        <v>72</v>
      </c>
      <c r="C38" s="4" t="s">
        <v>77</v>
      </c>
      <c r="D38" t="s">
        <v>76</v>
      </c>
    </row>
    <row r="39" spans="1:7" x14ac:dyDescent="0.25">
      <c r="A39" t="s">
        <v>2</v>
      </c>
      <c r="B39">
        <v>168.48230313051144</v>
      </c>
      <c r="C39" s="5" t="s">
        <v>8</v>
      </c>
      <c r="D39" s="6">
        <v>4.5049346944582771</v>
      </c>
    </row>
    <row r="40" spans="1:7" x14ac:dyDescent="0.25">
      <c r="A40" t="s">
        <v>4</v>
      </c>
      <c r="B40">
        <v>23.615634941658783</v>
      </c>
      <c r="C40" s="5" t="s">
        <v>22</v>
      </c>
      <c r="D40" s="6">
        <v>12.460677315022069</v>
      </c>
    </row>
    <row r="41" spans="1:7" x14ac:dyDescent="0.25">
      <c r="A41" t="s">
        <v>6</v>
      </c>
      <c r="B41">
        <v>31.270387442006143</v>
      </c>
      <c r="C41" s="5" t="s">
        <v>4</v>
      </c>
      <c r="D41" s="6">
        <v>23.615634941658783</v>
      </c>
    </row>
    <row r="42" spans="1:7" x14ac:dyDescent="0.25">
      <c r="A42" t="s">
        <v>8</v>
      </c>
      <c r="B42">
        <v>4.5049346944582771</v>
      </c>
      <c r="C42" s="5" t="s">
        <v>54</v>
      </c>
      <c r="D42" s="6">
        <v>23.859192684073601</v>
      </c>
    </row>
    <row r="43" spans="1:7" x14ac:dyDescent="0.25">
      <c r="A43" t="s">
        <v>10</v>
      </c>
      <c r="B43">
        <v>70.484227195196837</v>
      </c>
      <c r="C43" s="5" t="s">
        <v>6</v>
      </c>
      <c r="D43" s="6">
        <v>31.270387442006143</v>
      </c>
    </row>
    <row r="44" spans="1:7" x14ac:dyDescent="0.25">
      <c r="A44" t="s">
        <v>12</v>
      </c>
      <c r="B44">
        <v>68.79449898766093</v>
      </c>
      <c r="C44" s="5" t="s">
        <v>16</v>
      </c>
      <c r="D44" s="6">
        <v>42.427438591129622</v>
      </c>
    </row>
    <row r="45" spans="1:7" x14ac:dyDescent="0.25">
      <c r="A45" t="s">
        <v>14</v>
      </c>
      <c r="B45">
        <v>80.82950693881628</v>
      </c>
      <c r="C45" s="5" t="s">
        <v>34</v>
      </c>
      <c r="D45" s="6">
        <v>44.135904426070041</v>
      </c>
    </row>
    <row r="46" spans="1:7" x14ac:dyDescent="0.25">
      <c r="A46" t="s">
        <v>16</v>
      </c>
      <c r="B46">
        <v>42.427438591129622</v>
      </c>
      <c r="C46" s="5" t="s">
        <v>58</v>
      </c>
      <c r="D46" s="6">
        <v>45.135056611082739</v>
      </c>
    </row>
    <row r="47" spans="1:7" x14ac:dyDescent="0.25">
      <c r="A47" t="s">
        <v>18</v>
      </c>
      <c r="B47">
        <v>120.10945336980227</v>
      </c>
      <c r="C47" s="5" t="s">
        <v>46</v>
      </c>
      <c r="D47" s="6">
        <v>59.002894590072508</v>
      </c>
    </row>
    <row r="48" spans="1:7" x14ac:dyDescent="0.25">
      <c r="A48" t="s">
        <v>20</v>
      </c>
      <c r="B48">
        <v>62.722307006844751</v>
      </c>
      <c r="C48" s="5" t="s">
        <v>32</v>
      </c>
      <c r="D48" s="6">
        <v>60.735706759715377</v>
      </c>
    </row>
    <row r="49" spans="1:4" x14ac:dyDescent="0.25">
      <c r="A49" t="s">
        <v>22</v>
      </c>
      <c r="B49">
        <v>12.460677315022069</v>
      </c>
      <c r="C49" s="5" t="s">
        <v>20</v>
      </c>
      <c r="D49" s="6">
        <v>62.722307006844751</v>
      </c>
    </row>
    <row r="50" spans="1:4" x14ac:dyDescent="0.25">
      <c r="A50" t="s">
        <v>24</v>
      </c>
      <c r="B50">
        <v>126.83321119396588</v>
      </c>
      <c r="C50" s="5" t="s">
        <v>50</v>
      </c>
      <c r="D50" s="6">
        <v>65.987110542040114</v>
      </c>
    </row>
    <row r="51" spans="1:4" x14ac:dyDescent="0.25">
      <c r="A51" t="s">
        <v>26</v>
      </c>
      <c r="B51">
        <v>104.20008311443918</v>
      </c>
      <c r="C51" s="5" t="s">
        <v>38</v>
      </c>
      <c r="D51" s="6">
        <v>68.511238583095732</v>
      </c>
    </row>
    <row r="52" spans="1:4" x14ac:dyDescent="0.25">
      <c r="A52" t="s">
        <v>28</v>
      </c>
      <c r="B52">
        <v>173.65835432409739</v>
      </c>
      <c r="C52" s="5" t="s">
        <v>12</v>
      </c>
      <c r="D52" s="6">
        <v>68.79449898766093</v>
      </c>
    </row>
    <row r="53" spans="1:4" x14ac:dyDescent="0.25">
      <c r="A53" t="s">
        <v>30</v>
      </c>
      <c r="B53">
        <v>215.88200419815283</v>
      </c>
      <c r="C53" s="5" t="s">
        <v>10</v>
      </c>
      <c r="D53" s="6">
        <v>70.484227195196837</v>
      </c>
    </row>
    <row r="54" spans="1:4" x14ac:dyDescent="0.25">
      <c r="A54" t="s">
        <v>32</v>
      </c>
      <c r="B54">
        <v>60.735706759715377</v>
      </c>
      <c r="C54" s="5" t="s">
        <v>68</v>
      </c>
      <c r="D54" s="6">
        <v>72.438532425653889</v>
      </c>
    </row>
    <row r="55" spans="1:4" x14ac:dyDescent="0.25">
      <c r="A55" t="s">
        <v>34</v>
      </c>
      <c r="B55">
        <v>44.135904426070041</v>
      </c>
      <c r="C55" s="5" t="s">
        <v>64</v>
      </c>
      <c r="D55" s="6">
        <v>79.423565509518468</v>
      </c>
    </row>
    <row r="56" spans="1:4" x14ac:dyDescent="0.25">
      <c r="A56" t="s">
        <v>36</v>
      </c>
      <c r="B56">
        <v>85.195527935132731</v>
      </c>
      <c r="C56" s="5" t="s">
        <v>14</v>
      </c>
      <c r="D56" s="6">
        <v>80.82950693881628</v>
      </c>
    </row>
    <row r="57" spans="1:4" x14ac:dyDescent="0.25">
      <c r="A57" t="s">
        <v>38</v>
      </c>
      <c r="B57">
        <v>68.511238583095732</v>
      </c>
      <c r="C57" s="5" t="s">
        <v>48</v>
      </c>
      <c r="D57" s="6">
        <v>84.177533212685788</v>
      </c>
    </row>
    <row r="58" spans="1:4" x14ac:dyDescent="0.25">
      <c r="A58" t="s">
        <v>40</v>
      </c>
      <c r="B58">
        <v>105.81937243432955</v>
      </c>
      <c r="C58" s="5" t="s">
        <v>36</v>
      </c>
      <c r="D58" s="6">
        <v>85.195527935132731</v>
      </c>
    </row>
    <row r="59" spans="1:4" x14ac:dyDescent="0.25">
      <c r="A59" t="s">
        <v>42</v>
      </c>
      <c r="B59">
        <v>179.283927812645</v>
      </c>
      <c r="C59" s="5" t="s">
        <v>56</v>
      </c>
      <c r="D59" s="6">
        <v>90.694181713416683</v>
      </c>
    </row>
    <row r="60" spans="1:4" x14ac:dyDescent="0.25">
      <c r="A60" t="s">
        <v>44</v>
      </c>
      <c r="B60">
        <v>175.35041751594451</v>
      </c>
      <c r="C60" s="5" t="s">
        <v>52</v>
      </c>
      <c r="D60" s="6">
        <v>99.34867748063715</v>
      </c>
    </row>
    <row r="61" spans="1:4" x14ac:dyDescent="0.25">
      <c r="A61" t="s">
        <v>46</v>
      </c>
      <c r="B61">
        <v>59.002894590072508</v>
      </c>
      <c r="C61" s="5" t="s">
        <v>60</v>
      </c>
      <c r="D61" s="6">
        <v>103.86512608342618</v>
      </c>
    </row>
    <row r="62" spans="1:4" x14ac:dyDescent="0.25">
      <c r="A62" t="s">
        <v>48</v>
      </c>
      <c r="B62">
        <v>84.177533212685788</v>
      </c>
      <c r="C62" s="5" t="s">
        <v>26</v>
      </c>
      <c r="D62" s="6">
        <v>104.20008311443918</v>
      </c>
    </row>
    <row r="63" spans="1:4" x14ac:dyDescent="0.25">
      <c r="A63" t="s">
        <v>50</v>
      </c>
      <c r="B63">
        <v>65.987110542040114</v>
      </c>
      <c r="C63" s="5" t="s">
        <v>40</v>
      </c>
      <c r="D63" s="6">
        <v>105.81937243432955</v>
      </c>
    </row>
    <row r="64" spans="1:4" x14ac:dyDescent="0.25">
      <c r="A64" t="s">
        <v>52</v>
      </c>
      <c r="B64">
        <v>99.34867748063715</v>
      </c>
      <c r="C64" s="5" t="s">
        <v>18</v>
      </c>
      <c r="D64" s="6">
        <v>120.10945336980227</v>
      </c>
    </row>
    <row r="65" spans="1:4" x14ac:dyDescent="0.25">
      <c r="A65" t="s">
        <v>54</v>
      </c>
      <c r="B65">
        <v>23.859192684073601</v>
      </c>
      <c r="C65" s="5" t="s">
        <v>62</v>
      </c>
      <c r="D65" s="6">
        <v>122.99962051310349</v>
      </c>
    </row>
    <row r="66" spans="1:4" x14ac:dyDescent="0.25">
      <c r="A66" t="s">
        <v>56</v>
      </c>
      <c r="B66">
        <v>90.694181713416683</v>
      </c>
      <c r="C66" s="5" t="s">
        <v>24</v>
      </c>
      <c r="D66" s="6">
        <v>126.83321119396588</v>
      </c>
    </row>
    <row r="67" spans="1:4" x14ac:dyDescent="0.25">
      <c r="A67" t="s">
        <v>58</v>
      </c>
      <c r="B67">
        <v>45.135056611082739</v>
      </c>
      <c r="C67" s="5" t="s">
        <v>2</v>
      </c>
      <c r="D67" s="6">
        <v>168.48230313051144</v>
      </c>
    </row>
    <row r="68" spans="1:4" x14ac:dyDescent="0.25">
      <c r="A68" t="s">
        <v>60</v>
      </c>
      <c r="B68">
        <v>103.86512608342618</v>
      </c>
      <c r="C68" s="5" t="s">
        <v>28</v>
      </c>
      <c r="D68" s="6">
        <v>173.65835432409739</v>
      </c>
    </row>
    <row r="69" spans="1:4" x14ac:dyDescent="0.25">
      <c r="A69" t="s">
        <v>62</v>
      </c>
      <c r="B69">
        <v>122.99962051310349</v>
      </c>
      <c r="C69" s="5" t="s">
        <v>44</v>
      </c>
      <c r="D69" s="6">
        <v>175.35041751594451</v>
      </c>
    </row>
    <row r="70" spans="1:4" x14ac:dyDescent="0.25">
      <c r="A70" t="s">
        <v>64</v>
      </c>
      <c r="B70">
        <v>79.423565509518468</v>
      </c>
      <c r="C70" s="5" t="s">
        <v>42</v>
      </c>
      <c r="D70" s="6">
        <v>179.283927812645</v>
      </c>
    </row>
    <row r="71" spans="1:4" x14ac:dyDescent="0.25">
      <c r="A71" t="s">
        <v>66</v>
      </c>
      <c r="B71">
        <v>3650.1222745098034</v>
      </c>
      <c r="C71" s="5" t="s">
        <v>30</v>
      </c>
      <c r="D71" s="6">
        <v>215.88200419815283</v>
      </c>
    </row>
    <row r="72" spans="1:4" x14ac:dyDescent="0.25">
      <c r="A72" t="s">
        <v>68</v>
      </c>
      <c r="B72">
        <v>72.438532425653889</v>
      </c>
      <c r="C72" s="5" t="s">
        <v>66</v>
      </c>
      <c r="D72" s="6">
        <v>3650.1222745098034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5172-0F58-45B2-B637-464428B56F50}">
  <dimension ref="A1:K72"/>
  <sheetViews>
    <sheetView tabSelected="1" topLeftCell="F36" workbookViewId="0">
      <selection activeCell="I1" sqref="I1:J2"/>
    </sheetView>
  </sheetViews>
  <sheetFormatPr defaultRowHeight="15" x14ac:dyDescent="0.25"/>
  <cols>
    <col min="3" max="3" width="12.7109375" bestFit="1" customWidth="1"/>
    <col min="4" max="4" width="84.42578125" bestFit="1" customWidth="1"/>
    <col min="5" max="5" width="15" bestFit="1" customWidth="1"/>
  </cols>
  <sheetData>
    <row r="1" spans="1:11" x14ac:dyDescent="0.25">
      <c r="A1" s="3" t="s">
        <v>71</v>
      </c>
      <c r="B1" s="3" t="s">
        <v>0</v>
      </c>
      <c r="C1" s="3" t="s">
        <v>70</v>
      </c>
      <c r="D1" s="8" t="s">
        <v>69</v>
      </c>
      <c r="E1" s="3"/>
      <c r="F1" s="3" t="s">
        <v>72</v>
      </c>
      <c r="I1" s="7" t="s">
        <v>80</v>
      </c>
      <c r="J1" s="7"/>
      <c r="K1">
        <f>AVERAGE(E39:E72)</f>
        <v>196.29534437410274</v>
      </c>
    </row>
    <row r="2" spans="1:11" x14ac:dyDescent="0.25">
      <c r="A2" t="s">
        <v>1</v>
      </c>
      <c r="B2" t="s">
        <v>2</v>
      </c>
      <c r="C2" s="1">
        <v>3483324.54</v>
      </c>
      <c r="D2">
        <v>18144</v>
      </c>
      <c r="F2">
        <f>C2/D2</f>
        <v>191.98217261904762</v>
      </c>
      <c r="G2" t="s">
        <v>73</v>
      </c>
      <c r="I2" s="7" t="s">
        <v>79</v>
      </c>
      <c r="J2" s="7"/>
      <c r="K2">
        <f>MEDIAN(E39:E72)</f>
        <v>73.384225489748246</v>
      </c>
    </row>
    <row r="3" spans="1:11" x14ac:dyDescent="0.25">
      <c r="A3" t="s">
        <v>3</v>
      </c>
      <c r="B3" t="s">
        <v>4</v>
      </c>
      <c r="C3" s="1">
        <v>12890259.563999999</v>
      </c>
      <c r="D3">
        <v>697620</v>
      </c>
      <c r="F3">
        <f t="shared" ref="F3:F35" si="0">C3/D3</f>
        <v>18.477479951836241</v>
      </c>
      <c r="G3" t="s">
        <v>73</v>
      </c>
    </row>
    <row r="4" spans="1:11" x14ac:dyDescent="0.25">
      <c r="A4" t="s">
        <v>5</v>
      </c>
      <c r="B4" t="s">
        <v>6</v>
      </c>
      <c r="C4" s="1">
        <v>305182.92800000001</v>
      </c>
      <c r="D4">
        <v>11270.59</v>
      </c>
      <c r="F4">
        <f t="shared" si="0"/>
        <v>27.077812962764149</v>
      </c>
      <c r="G4" t="s">
        <v>73</v>
      </c>
    </row>
    <row r="5" spans="1:11" x14ac:dyDescent="0.25">
      <c r="A5" t="s">
        <v>7</v>
      </c>
      <c r="B5" t="s">
        <v>8</v>
      </c>
      <c r="C5" s="1">
        <v>410927.63199999998</v>
      </c>
      <c r="D5">
        <v>56228</v>
      </c>
      <c r="F5">
        <f t="shared" si="0"/>
        <v>7.3082384577079029</v>
      </c>
      <c r="G5" t="s">
        <v>73</v>
      </c>
    </row>
    <row r="6" spans="1:11" x14ac:dyDescent="0.25">
      <c r="A6" t="s">
        <v>9</v>
      </c>
      <c r="B6" t="s">
        <v>10</v>
      </c>
      <c r="C6" s="1">
        <v>1618312.7960000001</v>
      </c>
      <c r="D6">
        <v>29314</v>
      </c>
      <c r="F6">
        <f t="shared" si="0"/>
        <v>55.206140274271682</v>
      </c>
      <c r="G6" t="s">
        <v>73</v>
      </c>
    </row>
    <row r="7" spans="1:11" x14ac:dyDescent="0.25">
      <c r="A7" t="s">
        <v>11</v>
      </c>
      <c r="B7" t="s">
        <v>12</v>
      </c>
      <c r="C7" s="1">
        <v>2229450.88</v>
      </c>
      <c r="D7">
        <v>26177</v>
      </c>
      <c r="F7">
        <f t="shared" si="0"/>
        <v>85.168311112808951</v>
      </c>
      <c r="G7" t="s">
        <v>73</v>
      </c>
    </row>
    <row r="8" spans="1:11" x14ac:dyDescent="0.25">
      <c r="A8" t="s">
        <v>13</v>
      </c>
      <c r="B8" t="s">
        <v>14</v>
      </c>
      <c r="C8" s="1">
        <v>1629084.7999999998</v>
      </c>
      <c r="D8">
        <v>22024.65</v>
      </c>
      <c r="F8">
        <f t="shared" si="0"/>
        <v>73.966433064770598</v>
      </c>
      <c r="G8" t="s">
        <v>73</v>
      </c>
    </row>
    <row r="9" spans="1:11" x14ac:dyDescent="0.25">
      <c r="A9" t="s">
        <v>15</v>
      </c>
      <c r="B9" t="s">
        <v>16</v>
      </c>
      <c r="C9" s="1">
        <v>1510178.496</v>
      </c>
      <c r="D9">
        <v>26177</v>
      </c>
      <c r="F9">
        <f t="shared" si="0"/>
        <v>57.691045421553277</v>
      </c>
      <c r="G9" t="s">
        <v>73</v>
      </c>
    </row>
    <row r="10" spans="1:11" x14ac:dyDescent="0.25">
      <c r="A10" t="s">
        <v>17</v>
      </c>
      <c r="B10" t="s">
        <v>18</v>
      </c>
      <c r="C10" s="1">
        <v>2773248.7800000003</v>
      </c>
      <c r="D10">
        <v>25508.47</v>
      </c>
      <c r="F10">
        <f t="shared" si="0"/>
        <v>108.71874244123619</v>
      </c>
      <c r="G10" t="s">
        <v>73</v>
      </c>
    </row>
    <row r="11" spans="1:11" x14ac:dyDescent="0.25">
      <c r="A11" t="s">
        <v>19</v>
      </c>
      <c r="B11" t="s">
        <v>20</v>
      </c>
      <c r="C11" s="1">
        <v>1912556.68</v>
      </c>
      <c r="D11">
        <v>30310.79</v>
      </c>
      <c r="F11">
        <f t="shared" si="0"/>
        <v>63.098212880627656</v>
      </c>
      <c r="G11" t="s">
        <v>73</v>
      </c>
    </row>
    <row r="12" spans="1:11" x14ac:dyDescent="0.25">
      <c r="A12" t="s">
        <v>21</v>
      </c>
      <c r="B12" t="s">
        <v>22</v>
      </c>
      <c r="C12" s="1">
        <v>3481627.4679999999</v>
      </c>
      <c r="D12">
        <v>277322.95</v>
      </c>
      <c r="F12">
        <f t="shared" si="0"/>
        <v>12.554415233214559</v>
      </c>
      <c r="G12" t="s">
        <v>73</v>
      </c>
    </row>
    <row r="13" spans="1:11" x14ac:dyDescent="0.25">
      <c r="A13" t="s">
        <v>23</v>
      </c>
      <c r="B13" t="s">
        <v>24</v>
      </c>
      <c r="C13" s="1">
        <v>5633546.3760000002</v>
      </c>
      <c r="D13">
        <v>46668</v>
      </c>
      <c r="F13">
        <f t="shared" si="0"/>
        <v>120.71540190280278</v>
      </c>
      <c r="G13" t="s">
        <v>73</v>
      </c>
    </row>
    <row r="14" spans="1:11" x14ac:dyDescent="0.25">
      <c r="A14" t="s">
        <v>25</v>
      </c>
      <c r="B14" t="s">
        <v>26</v>
      </c>
      <c r="C14" s="1">
        <v>2456391.2560000001</v>
      </c>
      <c r="D14">
        <v>25507</v>
      </c>
      <c r="F14">
        <f t="shared" si="0"/>
        <v>96.302632845885441</v>
      </c>
      <c r="G14" t="s">
        <v>73</v>
      </c>
    </row>
    <row r="15" spans="1:11" x14ac:dyDescent="0.25">
      <c r="A15" t="s">
        <v>27</v>
      </c>
      <c r="B15" t="s">
        <v>28</v>
      </c>
      <c r="C15" s="1">
        <v>969655.2</v>
      </c>
      <c r="D15">
        <v>4764</v>
      </c>
      <c r="F15">
        <f t="shared" si="0"/>
        <v>203.53803526448363</v>
      </c>
      <c r="G15" t="s">
        <v>73</v>
      </c>
    </row>
    <row r="16" spans="1:11" x14ac:dyDescent="0.25">
      <c r="A16" t="s">
        <v>29</v>
      </c>
      <c r="B16" t="s">
        <v>30</v>
      </c>
      <c r="C16" s="1">
        <v>726826.348</v>
      </c>
      <c r="D16">
        <v>4764</v>
      </c>
      <c r="F16">
        <f t="shared" si="0"/>
        <v>152.56640386230058</v>
      </c>
      <c r="G16" t="s">
        <v>73</v>
      </c>
    </row>
    <row r="17" spans="1:7" x14ac:dyDescent="0.25">
      <c r="A17" t="s">
        <v>31</v>
      </c>
      <c r="B17" t="s">
        <v>32</v>
      </c>
      <c r="C17" s="1">
        <v>2217249.2760000001</v>
      </c>
      <c r="D17">
        <v>29232</v>
      </c>
      <c r="F17">
        <f t="shared" si="0"/>
        <v>75.850071018062394</v>
      </c>
      <c r="G17" t="s">
        <v>73</v>
      </c>
    </row>
    <row r="18" spans="1:7" x14ac:dyDescent="0.25">
      <c r="A18" t="s">
        <v>33</v>
      </c>
      <c r="B18" t="s">
        <v>34</v>
      </c>
      <c r="C18" s="1">
        <v>668110.54399999999</v>
      </c>
      <c r="D18">
        <v>16448</v>
      </c>
      <c r="F18">
        <f t="shared" si="0"/>
        <v>40.619561284046689</v>
      </c>
      <c r="G18" t="s">
        <v>73</v>
      </c>
    </row>
    <row r="19" spans="1:7" x14ac:dyDescent="0.25">
      <c r="A19" t="s">
        <v>35</v>
      </c>
      <c r="B19" t="s">
        <v>36</v>
      </c>
      <c r="C19" s="1">
        <v>2846260.9639999997</v>
      </c>
      <c r="D19">
        <v>36012</v>
      </c>
      <c r="F19">
        <f t="shared" si="0"/>
        <v>79.036459069199154</v>
      </c>
      <c r="G19" t="s">
        <v>73</v>
      </c>
    </row>
    <row r="20" spans="1:7" x14ac:dyDescent="0.25">
      <c r="A20" t="s">
        <v>37</v>
      </c>
      <c r="B20" t="s">
        <v>38</v>
      </c>
      <c r="C20" s="1">
        <v>155935.22399999999</v>
      </c>
      <c r="D20">
        <v>20693</v>
      </c>
      <c r="F20">
        <f t="shared" si="0"/>
        <v>7.5356508964384084</v>
      </c>
      <c r="G20" t="s">
        <v>73</v>
      </c>
    </row>
    <row r="21" spans="1:7" x14ac:dyDescent="0.25">
      <c r="A21" t="s">
        <v>39</v>
      </c>
      <c r="B21" t="s">
        <v>40</v>
      </c>
      <c r="C21" s="1">
        <v>4904676.7760000005</v>
      </c>
      <c r="D21">
        <v>50386.44</v>
      </c>
      <c r="F21">
        <f t="shared" si="0"/>
        <v>97.341204816216433</v>
      </c>
      <c r="G21" t="s">
        <v>73</v>
      </c>
    </row>
    <row r="22" spans="1:7" x14ac:dyDescent="0.25">
      <c r="A22" t="s">
        <v>41</v>
      </c>
      <c r="B22" t="s">
        <v>42</v>
      </c>
      <c r="C22" s="1">
        <v>7321862.8640000001</v>
      </c>
      <c r="D22">
        <v>40949</v>
      </c>
      <c r="F22">
        <f t="shared" si="0"/>
        <v>178.80443634765197</v>
      </c>
      <c r="G22" t="s">
        <v>73</v>
      </c>
    </row>
    <row r="23" spans="1:7" x14ac:dyDescent="0.25">
      <c r="A23" t="s">
        <v>43</v>
      </c>
      <c r="B23" t="s">
        <v>44</v>
      </c>
      <c r="C23" s="1">
        <v>2499726.736</v>
      </c>
      <c r="D23">
        <v>15209</v>
      </c>
      <c r="F23">
        <f t="shared" si="0"/>
        <v>164.35838884870802</v>
      </c>
      <c r="G23" t="s">
        <v>73</v>
      </c>
    </row>
    <row r="24" spans="1:7" x14ac:dyDescent="0.25">
      <c r="A24" t="s">
        <v>45</v>
      </c>
      <c r="B24" t="s">
        <v>46</v>
      </c>
      <c r="C24" s="1">
        <v>948950.152</v>
      </c>
      <c r="D24">
        <v>14344</v>
      </c>
      <c r="F24">
        <f t="shared" si="0"/>
        <v>66.15659174567763</v>
      </c>
      <c r="G24" t="s">
        <v>73</v>
      </c>
    </row>
    <row r="25" spans="1:7" x14ac:dyDescent="0.25">
      <c r="A25" t="s">
        <v>47</v>
      </c>
      <c r="B25" t="s">
        <v>48</v>
      </c>
      <c r="C25" s="1">
        <v>2756493.932</v>
      </c>
      <c r="D25">
        <v>33707</v>
      </c>
      <c r="F25">
        <f t="shared" si="0"/>
        <v>81.778085620197587</v>
      </c>
      <c r="G25" t="s">
        <v>73</v>
      </c>
    </row>
    <row r="26" spans="1:7" x14ac:dyDescent="0.25">
      <c r="A26" t="s">
        <v>49</v>
      </c>
      <c r="B26" t="s">
        <v>50</v>
      </c>
      <c r="C26" s="1">
        <v>1143761.2</v>
      </c>
      <c r="D26">
        <v>18744</v>
      </c>
      <c r="F26">
        <f t="shared" si="0"/>
        <v>61.020123772940671</v>
      </c>
      <c r="G26" t="s">
        <v>73</v>
      </c>
    </row>
    <row r="27" spans="1:7" x14ac:dyDescent="0.25">
      <c r="A27" t="s">
        <v>51</v>
      </c>
      <c r="B27" t="s">
        <v>52</v>
      </c>
      <c r="C27" s="1">
        <v>956360</v>
      </c>
      <c r="D27">
        <v>13686</v>
      </c>
      <c r="F27">
        <f t="shared" si="0"/>
        <v>69.878708168931752</v>
      </c>
      <c r="G27" t="s">
        <v>73</v>
      </c>
    </row>
    <row r="28" spans="1:7" x14ac:dyDescent="0.25">
      <c r="A28" t="s">
        <v>53</v>
      </c>
      <c r="B28" t="s">
        <v>54</v>
      </c>
      <c r="C28" s="1">
        <v>581500.96</v>
      </c>
      <c r="D28">
        <v>12527.19</v>
      </c>
      <c r="F28">
        <f t="shared" si="0"/>
        <v>46.419105960714248</v>
      </c>
      <c r="G28" t="s">
        <v>73</v>
      </c>
    </row>
    <row r="29" spans="1:7" x14ac:dyDescent="0.25">
      <c r="A29" t="s">
        <v>55</v>
      </c>
      <c r="B29" t="s">
        <v>56</v>
      </c>
      <c r="C29" s="1">
        <v>149484.076</v>
      </c>
      <c r="D29">
        <v>2117.29</v>
      </c>
      <c r="F29">
        <f t="shared" si="0"/>
        <v>70.601606770919432</v>
      </c>
      <c r="G29" t="s">
        <v>73</v>
      </c>
    </row>
    <row r="30" spans="1:7" x14ac:dyDescent="0.25">
      <c r="A30" t="s">
        <v>57</v>
      </c>
      <c r="B30" t="s">
        <v>58</v>
      </c>
      <c r="C30" s="1">
        <v>176059.19999999998</v>
      </c>
      <c r="D30">
        <v>4543.28</v>
      </c>
      <c r="F30">
        <f t="shared" si="0"/>
        <v>38.751562747618458</v>
      </c>
      <c r="G30" t="s">
        <v>73</v>
      </c>
    </row>
    <row r="31" spans="1:7" x14ac:dyDescent="0.25">
      <c r="A31" t="s">
        <v>59</v>
      </c>
      <c r="B31" t="s">
        <v>60</v>
      </c>
      <c r="C31" s="1">
        <v>10956529.107999999</v>
      </c>
      <c r="D31">
        <v>105914</v>
      </c>
      <c r="F31">
        <f t="shared" si="0"/>
        <v>103.44741118265762</v>
      </c>
      <c r="G31" t="s">
        <v>73</v>
      </c>
    </row>
    <row r="32" spans="1:7" x14ac:dyDescent="0.25">
      <c r="A32" t="s">
        <v>61</v>
      </c>
      <c r="B32" t="s">
        <v>62</v>
      </c>
      <c r="C32" s="1">
        <v>1489170.8119999999</v>
      </c>
      <c r="D32">
        <v>12685.55</v>
      </c>
      <c r="F32">
        <f t="shared" si="0"/>
        <v>117.3911113038063</v>
      </c>
      <c r="G32" t="s">
        <v>73</v>
      </c>
    </row>
    <row r="33" spans="1:7" x14ac:dyDescent="0.25">
      <c r="A33" t="s">
        <v>63</v>
      </c>
      <c r="B33" t="s">
        <v>64</v>
      </c>
      <c r="C33" s="1">
        <v>61572.951999999997</v>
      </c>
      <c r="D33">
        <v>893</v>
      </c>
      <c r="F33">
        <f t="shared" si="0"/>
        <v>68.950674132138857</v>
      </c>
      <c r="G33" t="s">
        <v>73</v>
      </c>
    </row>
    <row r="34" spans="1:7" x14ac:dyDescent="0.25">
      <c r="A34" t="s">
        <v>65</v>
      </c>
      <c r="B34" t="s">
        <v>66</v>
      </c>
      <c r="C34" s="1">
        <v>2019053.004</v>
      </c>
      <c r="D34">
        <v>510</v>
      </c>
      <c r="F34">
        <f t="shared" si="0"/>
        <v>3958.9274588235294</v>
      </c>
      <c r="G34" t="s">
        <v>73</v>
      </c>
    </row>
    <row r="35" spans="1:7" x14ac:dyDescent="0.25">
      <c r="A35" t="s">
        <v>67</v>
      </c>
      <c r="B35" t="s">
        <v>68</v>
      </c>
      <c r="C35" s="1">
        <v>2031904.3199999998</v>
      </c>
      <c r="D35">
        <v>27910</v>
      </c>
      <c r="F35">
        <f t="shared" si="0"/>
        <v>72.802017914725894</v>
      </c>
      <c r="G35" t="s">
        <v>73</v>
      </c>
    </row>
    <row r="38" spans="1:7" x14ac:dyDescent="0.25">
      <c r="A38" s="3" t="s">
        <v>0</v>
      </c>
      <c r="B38" s="3" t="s">
        <v>72</v>
      </c>
      <c r="D38" s="4" t="s">
        <v>77</v>
      </c>
      <c r="E38" t="s">
        <v>78</v>
      </c>
    </row>
    <row r="39" spans="1:7" x14ac:dyDescent="0.25">
      <c r="A39" t="s">
        <v>2</v>
      </c>
      <c r="B39">
        <v>191.98217261904762</v>
      </c>
      <c r="D39" s="5" t="s">
        <v>8</v>
      </c>
      <c r="E39" s="6">
        <v>7.3082384577079029</v>
      </c>
    </row>
    <row r="40" spans="1:7" x14ac:dyDescent="0.25">
      <c r="A40" t="s">
        <v>4</v>
      </c>
      <c r="B40">
        <v>18.477479951836241</v>
      </c>
      <c r="D40" s="5" t="s">
        <v>38</v>
      </c>
      <c r="E40" s="6">
        <v>7.5356508964384084</v>
      </c>
    </row>
    <row r="41" spans="1:7" x14ac:dyDescent="0.25">
      <c r="A41" t="s">
        <v>6</v>
      </c>
      <c r="B41">
        <v>27.077812962764149</v>
      </c>
      <c r="D41" s="5" t="s">
        <v>22</v>
      </c>
      <c r="E41" s="6">
        <v>12.554415233214559</v>
      </c>
    </row>
    <row r="42" spans="1:7" x14ac:dyDescent="0.25">
      <c r="A42" t="s">
        <v>8</v>
      </c>
      <c r="B42">
        <v>7.3082384577079029</v>
      </c>
      <c r="D42" s="5" t="s">
        <v>4</v>
      </c>
      <c r="E42" s="6">
        <v>18.477479951836241</v>
      </c>
    </row>
    <row r="43" spans="1:7" x14ac:dyDescent="0.25">
      <c r="A43" t="s">
        <v>10</v>
      </c>
      <c r="B43">
        <v>55.206140274271682</v>
      </c>
      <c r="D43" s="5" t="s">
        <v>6</v>
      </c>
      <c r="E43" s="6">
        <v>27.077812962764149</v>
      </c>
    </row>
    <row r="44" spans="1:7" x14ac:dyDescent="0.25">
      <c r="A44" t="s">
        <v>12</v>
      </c>
      <c r="B44">
        <v>85.168311112808951</v>
      </c>
      <c r="D44" s="5" t="s">
        <v>58</v>
      </c>
      <c r="E44" s="6">
        <v>38.751562747618458</v>
      </c>
    </row>
    <row r="45" spans="1:7" x14ac:dyDescent="0.25">
      <c r="A45" t="s">
        <v>14</v>
      </c>
      <c r="B45">
        <v>73.966433064770598</v>
      </c>
      <c r="D45" s="5" t="s">
        <v>34</v>
      </c>
      <c r="E45" s="6">
        <v>40.619561284046689</v>
      </c>
    </row>
    <row r="46" spans="1:7" x14ac:dyDescent="0.25">
      <c r="A46" t="s">
        <v>16</v>
      </c>
      <c r="B46">
        <v>57.691045421553277</v>
      </c>
      <c r="D46" s="5" t="s">
        <v>54</v>
      </c>
      <c r="E46" s="6">
        <v>46.419105960714248</v>
      </c>
    </row>
    <row r="47" spans="1:7" x14ac:dyDescent="0.25">
      <c r="A47" t="s">
        <v>18</v>
      </c>
      <c r="B47">
        <v>108.71874244123619</v>
      </c>
      <c r="D47" s="5" t="s">
        <v>10</v>
      </c>
      <c r="E47" s="6">
        <v>55.206140274271682</v>
      </c>
    </row>
    <row r="48" spans="1:7" x14ac:dyDescent="0.25">
      <c r="A48" t="s">
        <v>20</v>
      </c>
      <c r="B48">
        <v>63.098212880627656</v>
      </c>
      <c r="D48" s="5" t="s">
        <v>16</v>
      </c>
      <c r="E48" s="6">
        <v>57.691045421553277</v>
      </c>
    </row>
    <row r="49" spans="1:5" x14ac:dyDescent="0.25">
      <c r="A49" t="s">
        <v>22</v>
      </c>
      <c r="B49">
        <v>12.554415233214559</v>
      </c>
      <c r="D49" s="5" t="s">
        <v>50</v>
      </c>
      <c r="E49" s="6">
        <v>61.020123772940671</v>
      </c>
    </row>
    <row r="50" spans="1:5" x14ac:dyDescent="0.25">
      <c r="A50" t="s">
        <v>24</v>
      </c>
      <c r="B50">
        <v>120.71540190280278</v>
      </c>
      <c r="D50" s="5" t="s">
        <v>20</v>
      </c>
      <c r="E50" s="6">
        <v>63.098212880627656</v>
      </c>
    </row>
    <row r="51" spans="1:5" x14ac:dyDescent="0.25">
      <c r="A51" t="s">
        <v>26</v>
      </c>
      <c r="B51">
        <v>96.302632845885441</v>
      </c>
      <c r="D51" s="5" t="s">
        <v>46</v>
      </c>
      <c r="E51" s="6">
        <v>66.15659174567763</v>
      </c>
    </row>
    <row r="52" spans="1:5" x14ac:dyDescent="0.25">
      <c r="A52" t="s">
        <v>28</v>
      </c>
      <c r="B52">
        <v>203.53803526448363</v>
      </c>
      <c r="D52" s="5" t="s">
        <v>64</v>
      </c>
      <c r="E52" s="6">
        <v>68.950674132138857</v>
      </c>
    </row>
    <row r="53" spans="1:5" x14ac:dyDescent="0.25">
      <c r="A53" t="s">
        <v>30</v>
      </c>
      <c r="B53">
        <v>152.56640386230058</v>
      </c>
      <c r="D53" s="5" t="s">
        <v>52</v>
      </c>
      <c r="E53" s="6">
        <v>69.878708168931752</v>
      </c>
    </row>
    <row r="54" spans="1:5" x14ac:dyDescent="0.25">
      <c r="A54" t="s">
        <v>32</v>
      </c>
      <c r="B54">
        <v>75.850071018062394</v>
      </c>
      <c r="D54" s="5" t="s">
        <v>56</v>
      </c>
      <c r="E54" s="6">
        <v>70.601606770919432</v>
      </c>
    </row>
    <row r="55" spans="1:5" x14ac:dyDescent="0.25">
      <c r="A55" t="s">
        <v>34</v>
      </c>
      <c r="B55">
        <v>40.619561284046689</v>
      </c>
      <c r="D55" s="5" t="s">
        <v>68</v>
      </c>
      <c r="E55" s="6">
        <v>72.802017914725894</v>
      </c>
    </row>
    <row r="56" spans="1:5" x14ac:dyDescent="0.25">
      <c r="A56" t="s">
        <v>36</v>
      </c>
      <c r="B56">
        <v>79.036459069199154</v>
      </c>
      <c r="D56" s="5" t="s">
        <v>14</v>
      </c>
      <c r="E56" s="6">
        <v>73.966433064770598</v>
      </c>
    </row>
    <row r="57" spans="1:5" x14ac:dyDescent="0.25">
      <c r="A57" t="s">
        <v>38</v>
      </c>
      <c r="B57">
        <v>7.5356508964384084</v>
      </c>
      <c r="D57" s="5" t="s">
        <v>32</v>
      </c>
      <c r="E57" s="6">
        <v>75.850071018062394</v>
      </c>
    </row>
    <row r="58" spans="1:5" x14ac:dyDescent="0.25">
      <c r="A58" t="s">
        <v>40</v>
      </c>
      <c r="B58">
        <v>97.341204816216433</v>
      </c>
      <c r="D58" s="5" t="s">
        <v>36</v>
      </c>
      <c r="E58" s="6">
        <v>79.036459069199154</v>
      </c>
    </row>
    <row r="59" spans="1:5" x14ac:dyDescent="0.25">
      <c r="A59" t="s">
        <v>42</v>
      </c>
      <c r="B59">
        <v>178.80443634765197</v>
      </c>
      <c r="D59" s="5" t="s">
        <v>48</v>
      </c>
      <c r="E59" s="6">
        <v>81.778085620197587</v>
      </c>
    </row>
    <row r="60" spans="1:5" x14ac:dyDescent="0.25">
      <c r="A60" t="s">
        <v>44</v>
      </c>
      <c r="B60">
        <v>164.35838884870802</v>
      </c>
      <c r="D60" s="5" t="s">
        <v>12</v>
      </c>
      <c r="E60" s="6">
        <v>85.168311112808951</v>
      </c>
    </row>
    <row r="61" spans="1:5" x14ac:dyDescent="0.25">
      <c r="A61" t="s">
        <v>46</v>
      </c>
      <c r="B61">
        <v>66.15659174567763</v>
      </c>
      <c r="D61" s="5" t="s">
        <v>26</v>
      </c>
      <c r="E61" s="6">
        <v>96.302632845885441</v>
      </c>
    </row>
    <row r="62" spans="1:5" x14ac:dyDescent="0.25">
      <c r="A62" t="s">
        <v>48</v>
      </c>
      <c r="B62">
        <v>81.778085620197587</v>
      </c>
      <c r="D62" s="5" t="s">
        <v>40</v>
      </c>
      <c r="E62" s="6">
        <v>97.341204816216433</v>
      </c>
    </row>
    <row r="63" spans="1:5" x14ac:dyDescent="0.25">
      <c r="A63" t="s">
        <v>50</v>
      </c>
      <c r="B63">
        <v>61.020123772940671</v>
      </c>
      <c r="D63" s="5" t="s">
        <v>60</v>
      </c>
      <c r="E63" s="6">
        <v>103.44741118265762</v>
      </c>
    </row>
    <row r="64" spans="1:5" x14ac:dyDescent="0.25">
      <c r="A64" t="s">
        <v>52</v>
      </c>
      <c r="B64">
        <v>69.878708168931752</v>
      </c>
      <c r="D64" s="5" t="s">
        <v>18</v>
      </c>
      <c r="E64" s="6">
        <v>108.71874244123619</v>
      </c>
    </row>
    <row r="65" spans="1:5" x14ac:dyDescent="0.25">
      <c r="A65" t="s">
        <v>54</v>
      </c>
      <c r="B65">
        <v>46.419105960714248</v>
      </c>
      <c r="D65" s="5" t="s">
        <v>62</v>
      </c>
      <c r="E65" s="6">
        <v>117.3911113038063</v>
      </c>
    </row>
    <row r="66" spans="1:5" x14ac:dyDescent="0.25">
      <c r="A66" t="s">
        <v>56</v>
      </c>
      <c r="B66">
        <v>70.601606770919432</v>
      </c>
      <c r="D66" s="5" t="s">
        <v>24</v>
      </c>
      <c r="E66" s="6">
        <v>120.71540190280278</v>
      </c>
    </row>
    <row r="67" spans="1:5" x14ac:dyDescent="0.25">
      <c r="A67" t="s">
        <v>58</v>
      </c>
      <c r="B67">
        <v>38.751562747618458</v>
      </c>
      <c r="D67" s="5" t="s">
        <v>30</v>
      </c>
      <c r="E67" s="6">
        <v>152.56640386230058</v>
      </c>
    </row>
    <row r="68" spans="1:5" x14ac:dyDescent="0.25">
      <c r="A68" t="s">
        <v>60</v>
      </c>
      <c r="B68">
        <v>103.44741118265762</v>
      </c>
      <c r="D68" s="5" t="s">
        <v>44</v>
      </c>
      <c r="E68" s="6">
        <v>164.35838884870802</v>
      </c>
    </row>
    <row r="69" spans="1:5" x14ac:dyDescent="0.25">
      <c r="A69" t="s">
        <v>62</v>
      </c>
      <c r="B69">
        <v>117.3911113038063</v>
      </c>
      <c r="D69" s="5" t="s">
        <v>42</v>
      </c>
      <c r="E69" s="6">
        <v>178.80443634765197</v>
      </c>
    </row>
    <row r="70" spans="1:5" x14ac:dyDescent="0.25">
      <c r="A70" t="s">
        <v>64</v>
      </c>
      <c r="B70">
        <v>68.950674132138857</v>
      </c>
      <c r="D70" s="5" t="s">
        <v>2</v>
      </c>
      <c r="E70" s="6">
        <v>191.98217261904762</v>
      </c>
    </row>
    <row r="71" spans="1:5" x14ac:dyDescent="0.25">
      <c r="A71" t="s">
        <v>66</v>
      </c>
      <c r="B71">
        <v>3958.9274588235294</v>
      </c>
      <c r="D71" s="5" t="s">
        <v>28</v>
      </c>
      <c r="E71" s="6">
        <v>203.53803526448363</v>
      </c>
    </row>
    <row r="72" spans="1:5" x14ac:dyDescent="0.25">
      <c r="A72" t="s">
        <v>68</v>
      </c>
      <c r="B72">
        <v>72.802017914725894</v>
      </c>
      <c r="D72" s="5" t="s">
        <v>66</v>
      </c>
      <c r="E72" s="6">
        <v>3958.9274588235294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0038-289E-45F1-A626-36CD93C10CB4}">
  <dimension ref="A1:T72"/>
  <sheetViews>
    <sheetView topLeftCell="P16" zoomScaleNormal="100" zoomScaleSheetLayoutView="388" workbookViewId="0">
      <selection activeCell="R46" sqref="R46"/>
    </sheetView>
  </sheetViews>
  <sheetFormatPr defaultRowHeight="15" x14ac:dyDescent="0.25"/>
  <cols>
    <col min="1" max="1" width="11.7109375" bestFit="1" customWidth="1"/>
    <col min="3" max="3" width="11.85546875" bestFit="1" customWidth="1"/>
    <col min="4" max="4" width="10.140625" bestFit="1" customWidth="1"/>
    <col min="13" max="13" width="11.7109375" bestFit="1" customWidth="1"/>
    <col min="15" max="15" width="84.42578125" bestFit="1" customWidth="1"/>
    <col min="16" max="16" width="17.7109375" bestFit="1" customWidth="1"/>
  </cols>
  <sheetData>
    <row r="1" spans="1:16" x14ac:dyDescent="0.25">
      <c r="A1" s="3" t="s">
        <v>71</v>
      </c>
      <c r="B1" s="3" t="s">
        <v>0</v>
      </c>
      <c r="C1" s="3" t="s">
        <v>70</v>
      </c>
      <c r="D1" s="3" t="s">
        <v>69</v>
      </c>
      <c r="F1" s="3" t="s">
        <v>81</v>
      </c>
      <c r="M1" s="3" t="s">
        <v>0</v>
      </c>
      <c r="N1" s="3" t="s">
        <v>81</v>
      </c>
      <c r="O1" s="4" t="s">
        <v>77</v>
      </c>
      <c r="P1" t="s">
        <v>89</v>
      </c>
    </row>
    <row r="2" spans="1:16" x14ac:dyDescent="0.25">
      <c r="A2" t="s">
        <v>1</v>
      </c>
      <c r="B2" t="s">
        <v>2</v>
      </c>
      <c r="C2" s="1">
        <v>530409.6</v>
      </c>
      <c r="D2" s="1">
        <v>18144</v>
      </c>
      <c r="F2">
        <f>C2/D2</f>
        <v>29.233333333333331</v>
      </c>
      <c r="H2" s="7" t="s">
        <v>104</v>
      </c>
      <c r="I2" s="7"/>
      <c r="J2">
        <f>AVERAGE(P2:P35)</f>
        <v>47.830724421950706</v>
      </c>
      <c r="M2" t="s">
        <v>2</v>
      </c>
      <c r="N2">
        <v>29.233333333333331</v>
      </c>
      <c r="O2" s="5" t="s">
        <v>8</v>
      </c>
      <c r="P2" s="6">
        <v>0.47750586896208291</v>
      </c>
    </row>
    <row r="3" spans="1:16" x14ac:dyDescent="0.25">
      <c r="A3" t="s">
        <v>3</v>
      </c>
      <c r="B3" t="s">
        <v>4</v>
      </c>
      <c r="C3" s="1">
        <v>6034482.2999999998</v>
      </c>
      <c r="D3" s="1">
        <v>697620</v>
      </c>
      <c r="F3">
        <f t="shared" ref="F3:F35" si="0">C3/D3</f>
        <v>8.6500993377483439</v>
      </c>
      <c r="H3" s="7" t="s">
        <v>105</v>
      </c>
      <c r="I3" s="7"/>
      <c r="J3">
        <f>MEDIAN(P2:P35)</f>
        <v>16.602383491139769</v>
      </c>
      <c r="M3" t="s">
        <v>4</v>
      </c>
      <c r="N3">
        <v>8.6500993377483439</v>
      </c>
      <c r="O3" s="5" t="s">
        <v>22</v>
      </c>
      <c r="P3" s="6">
        <v>4.1702715191800737</v>
      </c>
    </row>
    <row r="4" spans="1:16" x14ac:dyDescent="0.25">
      <c r="A4" t="s">
        <v>5</v>
      </c>
      <c r="B4" t="s">
        <v>6</v>
      </c>
      <c r="C4" s="1">
        <v>102264.4</v>
      </c>
      <c r="D4" s="1">
        <v>11270.59</v>
      </c>
      <c r="F4">
        <f t="shared" si="0"/>
        <v>9.0735622536176006</v>
      </c>
      <c r="M4" t="s">
        <v>6</v>
      </c>
      <c r="N4">
        <v>9.0735622536176006</v>
      </c>
      <c r="O4" s="5" t="s">
        <v>50</v>
      </c>
      <c r="P4" s="6">
        <v>5.7142392232180965</v>
      </c>
    </row>
    <row r="5" spans="1:16" x14ac:dyDescent="0.25">
      <c r="A5" t="s">
        <v>7</v>
      </c>
      <c r="B5" t="s">
        <v>8</v>
      </c>
      <c r="C5" s="1">
        <v>26849.199999999997</v>
      </c>
      <c r="D5" s="1">
        <v>56228</v>
      </c>
      <c r="F5">
        <f t="shared" si="0"/>
        <v>0.47750586896208291</v>
      </c>
      <c r="M5" t="s">
        <v>8</v>
      </c>
      <c r="N5">
        <v>0.47750586896208291</v>
      </c>
      <c r="O5" s="5" t="s">
        <v>26</v>
      </c>
      <c r="P5" s="6">
        <v>6.6654369388795232</v>
      </c>
    </row>
    <row r="6" spans="1:16" x14ac:dyDescent="0.25">
      <c r="A6" t="s">
        <v>9</v>
      </c>
      <c r="B6" t="s">
        <v>10</v>
      </c>
      <c r="C6" s="1">
        <v>525475.29999999993</v>
      </c>
      <c r="D6" s="1">
        <v>29314</v>
      </c>
      <c r="F6">
        <f t="shared" si="0"/>
        <v>17.925745377635256</v>
      </c>
      <c r="M6" t="s">
        <v>10</v>
      </c>
      <c r="N6">
        <v>17.925745377635256</v>
      </c>
      <c r="O6" s="5" t="s">
        <v>54</v>
      </c>
      <c r="P6" s="6">
        <v>7.7603995788361155</v>
      </c>
    </row>
    <row r="7" spans="1:16" x14ac:dyDescent="0.25">
      <c r="A7" t="s">
        <v>11</v>
      </c>
      <c r="B7" t="s">
        <v>12</v>
      </c>
      <c r="C7" s="1">
        <v>367237.15</v>
      </c>
      <c r="D7" s="1">
        <v>26177</v>
      </c>
      <c r="F7">
        <f t="shared" si="0"/>
        <v>14.029000649425068</v>
      </c>
      <c r="M7" t="s">
        <v>12</v>
      </c>
      <c r="N7">
        <v>14.029000649425068</v>
      </c>
      <c r="O7" s="5" t="s">
        <v>68</v>
      </c>
      <c r="P7" s="6">
        <v>8.2449641705481902</v>
      </c>
    </row>
    <row r="8" spans="1:16" x14ac:dyDescent="0.25">
      <c r="A8" t="s">
        <v>13</v>
      </c>
      <c r="B8" t="s">
        <v>14</v>
      </c>
      <c r="C8" s="1">
        <v>412221.25</v>
      </c>
      <c r="D8" s="1">
        <v>22024.65</v>
      </c>
      <c r="F8">
        <f t="shared" si="0"/>
        <v>18.716358716256558</v>
      </c>
      <c r="M8" t="s">
        <v>14</v>
      </c>
      <c r="N8">
        <v>18.716358716256558</v>
      </c>
      <c r="O8" s="5" t="s">
        <v>52</v>
      </c>
      <c r="P8" s="6">
        <v>8.5517024696770427</v>
      </c>
    </row>
    <row r="9" spans="1:16" x14ac:dyDescent="0.25">
      <c r="A9" t="s">
        <v>15</v>
      </c>
      <c r="B9" t="s">
        <v>16</v>
      </c>
      <c r="C9" s="1">
        <v>405000.39999999997</v>
      </c>
      <c r="D9" s="1">
        <v>26177</v>
      </c>
      <c r="F9">
        <f t="shared" si="0"/>
        <v>15.47161248424189</v>
      </c>
      <c r="M9" t="s">
        <v>16</v>
      </c>
      <c r="N9">
        <v>15.47161248424189</v>
      </c>
      <c r="O9" s="5" t="s">
        <v>4</v>
      </c>
      <c r="P9" s="6">
        <v>8.6500993377483439</v>
      </c>
    </row>
    <row r="10" spans="1:16" x14ac:dyDescent="0.25">
      <c r="A10" t="s">
        <v>17</v>
      </c>
      <c r="B10" t="s">
        <v>18</v>
      </c>
      <c r="C10" s="1">
        <v>888518.75</v>
      </c>
      <c r="D10" s="1">
        <v>25508.47</v>
      </c>
      <c r="F10">
        <f t="shared" si="0"/>
        <v>34.832302760612457</v>
      </c>
      <c r="M10" t="s">
        <v>18</v>
      </c>
      <c r="N10">
        <v>34.832302760612457</v>
      </c>
      <c r="O10" s="5" t="s">
        <v>6</v>
      </c>
      <c r="P10" s="6">
        <v>9.0735622536176006</v>
      </c>
    </row>
    <row r="11" spans="1:16" x14ac:dyDescent="0.25">
      <c r="A11" t="s">
        <v>19</v>
      </c>
      <c r="B11" t="s">
        <v>20</v>
      </c>
      <c r="C11" s="1">
        <v>545411.29999999993</v>
      </c>
      <c r="D11" s="1">
        <v>30310.79</v>
      </c>
      <c r="F11">
        <f t="shared" si="0"/>
        <v>17.993965185334989</v>
      </c>
      <c r="M11" t="s">
        <v>20</v>
      </c>
      <c r="N11">
        <v>17.993965185334989</v>
      </c>
      <c r="O11" s="5" t="s">
        <v>60</v>
      </c>
      <c r="P11" s="6">
        <v>12.814264875276166</v>
      </c>
    </row>
    <row r="12" spans="1:16" x14ac:dyDescent="0.25">
      <c r="A12" t="s">
        <v>21</v>
      </c>
      <c r="B12" t="s">
        <v>22</v>
      </c>
      <c r="C12" s="1">
        <v>1156511.9999999998</v>
      </c>
      <c r="D12" s="1">
        <v>277322.95</v>
      </c>
      <c r="F12">
        <f t="shared" si="0"/>
        <v>4.1702715191800737</v>
      </c>
      <c r="M12" t="s">
        <v>22</v>
      </c>
      <c r="N12">
        <v>4.1702715191800737</v>
      </c>
      <c r="O12" s="5" t="s">
        <v>46</v>
      </c>
      <c r="P12" s="6">
        <v>13.737011991076407</v>
      </c>
    </row>
    <row r="13" spans="1:16" x14ac:dyDescent="0.25">
      <c r="A13" t="s">
        <v>23</v>
      </c>
      <c r="B13" t="s">
        <v>24</v>
      </c>
      <c r="C13" s="1">
        <v>2639876.7499999995</v>
      </c>
      <c r="D13" s="1">
        <v>46668</v>
      </c>
      <c r="F13">
        <f t="shared" si="0"/>
        <v>56.567171295105844</v>
      </c>
      <c r="M13" t="s">
        <v>24</v>
      </c>
      <c r="N13">
        <v>56.567171295105844</v>
      </c>
      <c r="O13" s="5" t="s">
        <v>12</v>
      </c>
      <c r="P13" s="6">
        <v>14.029000649425068</v>
      </c>
    </row>
    <row r="14" spans="1:16" x14ac:dyDescent="0.25">
      <c r="A14" t="s">
        <v>25</v>
      </c>
      <c r="B14" t="s">
        <v>26</v>
      </c>
      <c r="C14" s="1">
        <v>170015.3</v>
      </c>
      <c r="D14">
        <v>25507</v>
      </c>
      <c r="F14">
        <f t="shared" si="0"/>
        <v>6.6654369388795232</v>
      </c>
      <c r="M14" t="s">
        <v>26</v>
      </c>
      <c r="N14">
        <v>6.6654369388795232</v>
      </c>
      <c r="O14" s="5" t="s">
        <v>48</v>
      </c>
      <c r="P14" s="6">
        <v>14.831061797252795</v>
      </c>
    </row>
    <row r="15" spans="1:16" x14ac:dyDescent="0.25">
      <c r="A15" t="s">
        <v>27</v>
      </c>
      <c r="B15" t="s">
        <v>28</v>
      </c>
      <c r="C15" s="1">
        <v>92141</v>
      </c>
      <c r="D15" s="1">
        <v>4764</v>
      </c>
      <c r="F15">
        <f t="shared" si="0"/>
        <v>19.341099916036942</v>
      </c>
      <c r="M15" t="s">
        <v>28</v>
      </c>
      <c r="N15">
        <v>19.341099916036942</v>
      </c>
      <c r="O15" s="5" t="s">
        <v>32</v>
      </c>
      <c r="P15" s="6">
        <v>15.314295977011492</v>
      </c>
    </row>
    <row r="16" spans="1:16" x14ac:dyDescent="0.25">
      <c r="A16" t="s">
        <v>29</v>
      </c>
      <c r="B16" t="s">
        <v>30</v>
      </c>
      <c r="C16" s="1">
        <v>95115.3</v>
      </c>
      <c r="D16" s="2">
        <v>4764</v>
      </c>
      <c r="F16">
        <f t="shared" si="0"/>
        <v>19.965428211586904</v>
      </c>
      <c r="M16" t="s">
        <v>30</v>
      </c>
      <c r="N16">
        <v>19.965428211586904</v>
      </c>
      <c r="O16" s="5" t="s">
        <v>16</v>
      </c>
      <c r="P16" s="6">
        <v>15.47161248424189</v>
      </c>
    </row>
    <row r="17" spans="1:16" x14ac:dyDescent="0.25">
      <c r="A17" t="s">
        <v>31</v>
      </c>
      <c r="B17" t="s">
        <v>32</v>
      </c>
      <c r="C17" s="1">
        <v>447667.49999999994</v>
      </c>
      <c r="D17" s="2">
        <v>29232</v>
      </c>
      <c r="F17">
        <f t="shared" si="0"/>
        <v>15.314295977011492</v>
      </c>
      <c r="M17" t="s">
        <v>32</v>
      </c>
      <c r="N17">
        <v>15.314295977011492</v>
      </c>
      <c r="O17" s="5" t="s">
        <v>36</v>
      </c>
      <c r="P17" s="6">
        <v>15.526725813617682</v>
      </c>
    </row>
    <row r="18" spans="1:16" x14ac:dyDescent="0.25">
      <c r="A18" t="s">
        <v>33</v>
      </c>
      <c r="B18" t="s">
        <v>34</v>
      </c>
      <c r="C18" s="1">
        <v>299070.8</v>
      </c>
      <c r="D18" s="2">
        <v>16448</v>
      </c>
      <c r="F18">
        <f t="shared" si="0"/>
        <v>18.182806420233462</v>
      </c>
      <c r="M18" t="s">
        <v>34</v>
      </c>
      <c r="N18">
        <v>18.182806420233462</v>
      </c>
      <c r="O18" s="5" t="s">
        <v>58</v>
      </c>
      <c r="P18" s="6">
        <v>15.53062985332183</v>
      </c>
    </row>
    <row r="19" spans="1:16" x14ac:dyDescent="0.25">
      <c r="A19" t="s">
        <v>35</v>
      </c>
      <c r="B19" t="s">
        <v>36</v>
      </c>
      <c r="C19" s="1">
        <v>559148.44999999995</v>
      </c>
      <c r="D19" s="2">
        <v>36012</v>
      </c>
      <c r="F19">
        <f t="shared" si="0"/>
        <v>15.526725813617682</v>
      </c>
      <c r="M19" t="s">
        <v>36</v>
      </c>
      <c r="N19">
        <v>15.526725813617682</v>
      </c>
      <c r="O19" s="5" t="s">
        <v>40</v>
      </c>
      <c r="P19" s="6">
        <v>17.67413712895771</v>
      </c>
    </row>
    <row r="20" spans="1:16" x14ac:dyDescent="0.25">
      <c r="A20" t="s">
        <v>37</v>
      </c>
      <c r="B20" t="s">
        <v>38</v>
      </c>
      <c r="C20" s="1">
        <v>584427.19999999995</v>
      </c>
      <c r="D20">
        <v>20693</v>
      </c>
      <c r="F20">
        <f t="shared" si="0"/>
        <v>28.242748755617839</v>
      </c>
      <c r="M20" t="s">
        <v>38</v>
      </c>
      <c r="N20">
        <v>28.242748755617839</v>
      </c>
      <c r="O20" s="5" t="s">
        <v>10</v>
      </c>
      <c r="P20" s="6">
        <v>17.925745377635256</v>
      </c>
    </row>
    <row r="21" spans="1:16" x14ac:dyDescent="0.25">
      <c r="A21" t="s">
        <v>39</v>
      </c>
      <c r="B21" t="s">
        <v>40</v>
      </c>
      <c r="C21" s="1">
        <v>890536.85</v>
      </c>
      <c r="D21">
        <v>50386.44</v>
      </c>
      <c r="F21">
        <f t="shared" si="0"/>
        <v>17.67413712895771</v>
      </c>
      <c r="M21" t="s">
        <v>40</v>
      </c>
      <c r="N21">
        <v>17.67413712895771</v>
      </c>
      <c r="O21" s="5" t="s">
        <v>20</v>
      </c>
      <c r="P21" s="6">
        <v>17.993965185334989</v>
      </c>
    </row>
    <row r="22" spans="1:16" x14ac:dyDescent="0.25">
      <c r="A22" t="s">
        <v>41</v>
      </c>
      <c r="B22" t="s">
        <v>42</v>
      </c>
      <c r="C22" s="1">
        <v>1445397.4499999997</v>
      </c>
      <c r="D22" s="2">
        <v>40949</v>
      </c>
      <c r="F22">
        <f t="shared" si="0"/>
        <v>35.297502991526038</v>
      </c>
      <c r="M22" t="s">
        <v>42</v>
      </c>
      <c r="N22">
        <v>35.297502991526038</v>
      </c>
      <c r="O22" s="5" t="s">
        <v>34</v>
      </c>
      <c r="P22" s="6">
        <v>18.182806420233462</v>
      </c>
    </row>
    <row r="23" spans="1:16" x14ac:dyDescent="0.25">
      <c r="A23" t="s">
        <v>43</v>
      </c>
      <c r="B23" t="s">
        <v>44</v>
      </c>
      <c r="C23" s="1">
        <v>1080800</v>
      </c>
      <c r="D23" s="2">
        <v>15209</v>
      </c>
      <c r="F23">
        <f t="shared" si="0"/>
        <v>71.063186271286739</v>
      </c>
      <c r="M23" t="s">
        <v>44</v>
      </c>
      <c r="N23">
        <v>71.063186271286739</v>
      </c>
      <c r="O23" s="5" t="s">
        <v>56</v>
      </c>
      <c r="P23" s="6">
        <v>18.372896485601874</v>
      </c>
    </row>
    <row r="24" spans="1:16" x14ac:dyDescent="0.25">
      <c r="A24" t="s">
        <v>45</v>
      </c>
      <c r="B24" t="s">
        <v>46</v>
      </c>
      <c r="C24" s="1">
        <v>197043.69999999998</v>
      </c>
      <c r="D24" s="2">
        <v>14344</v>
      </c>
      <c r="F24">
        <f t="shared" si="0"/>
        <v>13.737011991076407</v>
      </c>
      <c r="M24" t="s">
        <v>46</v>
      </c>
      <c r="N24">
        <v>13.737011991076407</v>
      </c>
      <c r="O24" s="5" t="s">
        <v>14</v>
      </c>
      <c r="P24" s="6">
        <v>18.716358716256558</v>
      </c>
    </row>
    <row r="25" spans="1:16" x14ac:dyDescent="0.25">
      <c r="A25" t="s">
        <v>47</v>
      </c>
      <c r="B25" t="s">
        <v>48</v>
      </c>
      <c r="C25" s="1">
        <v>499910.6</v>
      </c>
      <c r="D25" s="2">
        <v>33707</v>
      </c>
      <c r="F25">
        <f t="shared" si="0"/>
        <v>14.831061797252795</v>
      </c>
      <c r="M25" t="s">
        <v>48</v>
      </c>
      <c r="N25">
        <v>14.831061797252795</v>
      </c>
      <c r="O25" s="5" t="s">
        <v>28</v>
      </c>
      <c r="P25" s="6">
        <v>19.341099916036942</v>
      </c>
    </row>
    <row r="26" spans="1:16" x14ac:dyDescent="0.25">
      <c r="A26" t="s">
        <v>49</v>
      </c>
      <c r="B26" t="s">
        <v>50</v>
      </c>
      <c r="C26" s="1">
        <v>107107.7</v>
      </c>
      <c r="D26" s="2">
        <v>18744</v>
      </c>
      <c r="F26">
        <f t="shared" si="0"/>
        <v>5.7142392232180965</v>
      </c>
      <c r="M26" t="s">
        <v>50</v>
      </c>
      <c r="N26">
        <v>5.7142392232180965</v>
      </c>
      <c r="O26" s="5" t="s">
        <v>30</v>
      </c>
      <c r="P26" s="6">
        <v>19.965428211586904</v>
      </c>
    </row>
    <row r="27" spans="1:16" x14ac:dyDescent="0.25">
      <c r="A27" t="s">
        <v>51</v>
      </c>
      <c r="B27" t="s">
        <v>52</v>
      </c>
      <c r="C27" s="1">
        <v>117038.6</v>
      </c>
      <c r="D27" s="2">
        <v>13686</v>
      </c>
      <c r="F27">
        <f t="shared" si="0"/>
        <v>8.5517024696770427</v>
      </c>
      <c r="M27" t="s">
        <v>52</v>
      </c>
      <c r="N27">
        <v>8.5517024696770427</v>
      </c>
      <c r="O27" s="5" t="s">
        <v>62</v>
      </c>
      <c r="P27" s="6">
        <v>21.233608318125743</v>
      </c>
    </row>
    <row r="28" spans="1:16" x14ac:dyDescent="0.25">
      <c r="A28" t="s">
        <v>53</v>
      </c>
      <c r="B28" t="s">
        <v>54</v>
      </c>
      <c r="C28" s="1">
        <v>97216</v>
      </c>
      <c r="D28">
        <v>12527.19</v>
      </c>
      <c r="F28">
        <f t="shared" si="0"/>
        <v>7.7603995788361155</v>
      </c>
      <c r="M28" t="s">
        <v>54</v>
      </c>
      <c r="N28">
        <v>7.7603995788361155</v>
      </c>
      <c r="O28" s="5" t="s">
        <v>38</v>
      </c>
      <c r="P28" s="6">
        <v>28.242748755617839</v>
      </c>
    </row>
    <row r="29" spans="1:16" x14ac:dyDescent="0.25">
      <c r="A29" t="s">
        <v>55</v>
      </c>
      <c r="B29" t="s">
        <v>56</v>
      </c>
      <c r="C29" s="1">
        <v>38900.749999999993</v>
      </c>
      <c r="D29">
        <v>2117.29</v>
      </c>
      <c r="F29">
        <f t="shared" si="0"/>
        <v>18.372896485601874</v>
      </c>
      <c r="M29" t="s">
        <v>56</v>
      </c>
      <c r="N29">
        <v>18.372896485601874</v>
      </c>
      <c r="O29" s="5" t="s">
        <v>2</v>
      </c>
      <c r="P29" s="6">
        <v>29.233333333333331</v>
      </c>
    </row>
    <row r="30" spans="1:16" x14ac:dyDescent="0.25">
      <c r="A30" t="s">
        <v>57</v>
      </c>
      <c r="B30" t="s">
        <v>58</v>
      </c>
      <c r="C30" s="1">
        <v>70560</v>
      </c>
      <c r="D30">
        <v>4543.28</v>
      </c>
      <c r="F30">
        <f t="shared" si="0"/>
        <v>15.53062985332183</v>
      </c>
      <c r="M30" t="s">
        <v>58</v>
      </c>
      <c r="N30">
        <v>15.53062985332183</v>
      </c>
      <c r="O30" s="5" t="s">
        <v>64</v>
      </c>
      <c r="P30" s="6">
        <v>30.370436730123181</v>
      </c>
    </row>
    <row r="31" spans="1:16" x14ac:dyDescent="0.25">
      <c r="A31" t="s">
        <v>59</v>
      </c>
      <c r="B31" t="s">
        <v>60</v>
      </c>
      <c r="C31" s="1">
        <v>1357210.0499999998</v>
      </c>
      <c r="D31" s="2">
        <v>105914</v>
      </c>
      <c r="F31">
        <f t="shared" si="0"/>
        <v>12.814264875276166</v>
      </c>
      <c r="M31" t="s">
        <v>60</v>
      </c>
      <c r="N31">
        <v>12.814264875276166</v>
      </c>
      <c r="O31" s="5" t="s">
        <v>18</v>
      </c>
      <c r="P31" s="6">
        <v>34.832302760612457</v>
      </c>
    </row>
    <row r="32" spans="1:16" x14ac:dyDescent="0.25">
      <c r="A32" t="s">
        <v>61</v>
      </c>
      <c r="B32" t="s">
        <v>62</v>
      </c>
      <c r="C32" s="1">
        <v>269360</v>
      </c>
      <c r="D32">
        <v>12685.55</v>
      </c>
      <c r="F32">
        <f t="shared" si="0"/>
        <v>21.233608318125743</v>
      </c>
      <c r="M32" t="s">
        <v>62</v>
      </c>
      <c r="N32">
        <v>21.233608318125743</v>
      </c>
      <c r="O32" s="5" t="s">
        <v>42</v>
      </c>
      <c r="P32" s="6">
        <v>35.297502991526038</v>
      </c>
    </row>
    <row r="33" spans="1:20" x14ac:dyDescent="0.25">
      <c r="A33" t="s">
        <v>63</v>
      </c>
      <c r="B33" t="s">
        <v>64</v>
      </c>
      <c r="C33" s="1">
        <v>27120.799999999999</v>
      </c>
      <c r="D33">
        <v>893</v>
      </c>
      <c r="F33">
        <f t="shared" si="0"/>
        <v>30.370436730123181</v>
      </c>
      <c r="M33" t="s">
        <v>64</v>
      </c>
      <c r="N33">
        <v>30.370436730123181</v>
      </c>
      <c r="O33" s="5" t="s">
        <v>24</v>
      </c>
      <c r="P33" s="6">
        <v>56.567171295105844</v>
      </c>
    </row>
    <row r="34" spans="1:20" x14ac:dyDescent="0.25">
      <c r="A34" t="s">
        <v>65</v>
      </c>
      <c r="B34" t="s">
        <v>66</v>
      </c>
      <c r="C34" s="1">
        <v>507281.24999999994</v>
      </c>
      <c r="D34">
        <v>510</v>
      </c>
      <c r="F34">
        <f t="shared" si="0"/>
        <v>994.66911764705867</v>
      </c>
      <c r="M34" t="s">
        <v>66</v>
      </c>
      <c r="N34">
        <v>994.66911764705867</v>
      </c>
      <c r="O34" s="5" t="s">
        <v>44</v>
      </c>
      <c r="P34" s="6">
        <v>71.063186271286739</v>
      </c>
    </row>
    <row r="35" spans="1:20" x14ac:dyDescent="0.25">
      <c r="A35" t="s">
        <v>67</v>
      </c>
      <c r="B35" t="s">
        <v>68</v>
      </c>
      <c r="C35" s="1">
        <v>230116.95</v>
      </c>
      <c r="D35">
        <v>27910</v>
      </c>
      <c r="F35">
        <f t="shared" si="0"/>
        <v>8.2449641705481902</v>
      </c>
      <c r="M35" t="s">
        <v>68</v>
      </c>
      <c r="N35">
        <v>8.2449641705481902</v>
      </c>
      <c r="O35" s="5" t="s">
        <v>66</v>
      </c>
      <c r="P35" s="6">
        <v>994.66911764705867</v>
      </c>
      <c r="T35" t="s">
        <v>139</v>
      </c>
    </row>
    <row r="38" spans="1:20" x14ac:dyDescent="0.25">
      <c r="A38" s="3" t="s">
        <v>82</v>
      </c>
      <c r="B38" s="3"/>
      <c r="C38" s="3" t="s">
        <v>85</v>
      </c>
      <c r="F38" s="3" t="s">
        <v>86</v>
      </c>
      <c r="I38" s="3" t="s">
        <v>87</v>
      </c>
      <c r="M38" s="3" t="s">
        <v>88</v>
      </c>
    </row>
    <row r="39" spans="1:20" x14ac:dyDescent="0.25">
      <c r="A39" s="1">
        <v>187422</v>
      </c>
      <c r="B39" s="1"/>
      <c r="C39" s="1">
        <f>A39*2.8</f>
        <v>524781.6</v>
      </c>
      <c r="F39">
        <v>5360</v>
      </c>
      <c r="I39">
        <f>F39*1.05</f>
        <v>5628</v>
      </c>
      <c r="M39" s="1">
        <f>SUM(C39,I39)</f>
        <v>530409.6</v>
      </c>
    </row>
    <row r="40" spans="1:20" x14ac:dyDescent="0.25">
      <c r="A40" s="1">
        <v>2153460</v>
      </c>
      <c r="B40" s="1"/>
      <c r="C40" s="1">
        <f t="shared" ref="C40:C72" si="1">A40*2.8</f>
        <v>6029688</v>
      </c>
      <c r="F40">
        <v>4566</v>
      </c>
      <c r="I40">
        <f t="shared" ref="I40:I72" si="2">F40*1.05</f>
        <v>4794.3</v>
      </c>
      <c r="M40" s="1">
        <f>SUM(C40,I40)</f>
        <v>6034482.2999999998</v>
      </c>
    </row>
    <row r="41" spans="1:20" x14ac:dyDescent="0.25">
      <c r="A41" s="1">
        <v>36523</v>
      </c>
      <c r="B41" s="1"/>
      <c r="C41" s="1">
        <f t="shared" si="1"/>
        <v>102264.4</v>
      </c>
      <c r="F41">
        <v>0</v>
      </c>
      <c r="I41">
        <f t="shared" si="2"/>
        <v>0</v>
      </c>
      <c r="M41" s="1">
        <f t="shared" ref="M41:M72" si="3">SUM(C41,I41)</f>
        <v>102264.4</v>
      </c>
    </row>
    <row r="42" spans="1:20" x14ac:dyDescent="0.25">
      <c r="A42" s="1">
        <v>9589</v>
      </c>
      <c r="B42" s="1"/>
      <c r="C42" s="1">
        <f t="shared" si="1"/>
        <v>26849.199999999997</v>
      </c>
      <c r="F42">
        <v>0</v>
      </c>
      <c r="I42">
        <f t="shared" si="2"/>
        <v>0</v>
      </c>
      <c r="M42" s="1">
        <f t="shared" si="3"/>
        <v>26849.199999999997</v>
      </c>
    </row>
    <row r="43" spans="1:20" x14ac:dyDescent="0.25">
      <c r="A43" s="1">
        <v>186058</v>
      </c>
      <c r="B43" s="1"/>
      <c r="C43" s="1">
        <f t="shared" si="1"/>
        <v>520962.39999999997</v>
      </c>
      <c r="F43">
        <v>4298</v>
      </c>
      <c r="I43">
        <f t="shared" si="2"/>
        <v>4512.9000000000005</v>
      </c>
      <c r="M43" s="1">
        <f t="shared" si="3"/>
        <v>525475.29999999993</v>
      </c>
    </row>
    <row r="44" spans="1:20" x14ac:dyDescent="0.25">
      <c r="A44" s="1">
        <v>130120</v>
      </c>
      <c r="B44" s="1"/>
      <c r="C44" s="1">
        <f t="shared" si="1"/>
        <v>364336</v>
      </c>
      <c r="F44">
        <v>2763</v>
      </c>
      <c r="I44">
        <f t="shared" si="2"/>
        <v>2901.15</v>
      </c>
      <c r="M44" s="1">
        <f t="shared" si="3"/>
        <v>367237.15</v>
      </c>
    </row>
    <row r="45" spans="1:20" x14ac:dyDescent="0.25">
      <c r="A45" s="1">
        <v>144580</v>
      </c>
      <c r="B45" s="1"/>
      <c r="C45" s="1">
        <f t="shared" si="1"/>
        <v>404824</v>
      </c>
      <c r="F45">
        <v>7045</v>
      </c>
      <c r="I45">
        <f t="shared" si="2"/>
        <v>7397.25</v>
      </c>
      <c r="M45" s="1">
        <f t="shared" si="3"/>
        <v>412221.25</v>
      </c>
    </row>
    <row r="46" spans="1:20" x14ac:dyDescent="0.25">
      <c r="A46" s="1">
        <v>144643</v>
      </c>
      <c r="B46" s="1"/>
      <c r="C46" s="1">
        <f t="shared" si="1"/>
        <v>405000.39999999997</v>
      </c>
      <c r="F46">
        <v>0</v>
      </c>
      <c r="I46">
        <f t="shared" si="2"/>
        <v>0</v>
      </c>
      <c r="M46" s="1">
        <f t="shared" si="3"/>
        <v>405000.39999999997</v>
      </c>
    </row>
    <row r="47" spans="1:20" x14ac:dyDescent="0.25">
      <c r="A47" s="1">
        <v>314645</v>
      </c>
      <c r="B47" s="1"/>
      <c r="C47" s="1">
        <f t="shared" si="1"/>
        <v>881006</v>
      </c>
      <c r="F47">
        <v>7155</v>
      </c>
      <c r="I47">
        <f t="shared" si="2"/>
        <v>7512.75</v>
      </c>
      <c r="M47" s="1">
        <f t="shared" si="3"/>
        <v>888518.75</v>
      </c>
    </row>
    <row r="48" spans="1:20" x14ac:dyDescent="0.25">
      <c r="A48" s="1">
        <v>193469</v>
      </c>
      <c r="B48" s="1"/>
      <c r="C48" s="1">
        <f t="shared" si="1"/>
        <v>541713.19999999995</v>
      </c>
      <c r="F48">
        <v>3522</v>
      </c>
      <c r="I48">
        <f t="shared" si="2"/>
        <v>3698.1000000000004</v>
      </c>
      <c r="M48" s="1">
        <f t="shared" si="3"/>
        <v>545411.29999999993</v>
      </c>
    </row>
    <row r="49" spans="1:13" x14ac:dyDescent="0.25">
      <c r="A49" s="1">
        <v>411972</v>
      </c>
      <c r="B49" s="1"/>
      <c r="C49" s="1">
        <f t="shared" si="1"/>
        <v>1153521.5999999999</v>
      </c>
      <c r="F49">
        <v>2848</v>
      </c>
      <c r="I49">
        <f t="shared" si="2"/>
        <v>2990.4</v>
      </c>
      <c r="M49" s="1">
        <f t="shared" si="3"/>
        <v>1156511.9999999998</v>
      </c>
    </row>
    <row r="50" spans="1:13" x14ac:dyDescent="0.25">
      <c r="A50" s="1">
        <v>941729</v>
      </c>
      <c r="B50" s="1"/>
      <c r="C50" s="1">
        <f t="shared" si="1"/>
        <v>2636841.1999999997</v>
      </c>
      <c r="F50">
        <v>2891</v>
      </c>
      <c r="I50">
        <f t="shared" si="2"/>
        <v>3035.55</v>
      </c>
      <c r="M50" s="1">
        <f t="shared" si="3"/>
        <v>2639876.7499999995</v>
      </c>
    </row>
    <row r="51" spans="1:13" x14ac:dyDescent="0.25">
      <c r="A51" s="1">
        <v>54950</v>
      </c>
      <c r="B51" s="1"/>
      <c r="C51" s="1">
        <f t="shared" si="1"/>
        <v>153860</v>
      </c>
      <c r="F51">
        <v>15386</v>
      </c>
      <c r="I51">
        <f t="shared" si="2"/>
        <v>16155.300000000001</v>
      </c>
      <c r="M51" s="1">
        <f t="shared" si="3"/>
        <v>170015.3</v>
      </c>
    </row>
    <row r="52" spans="1:13" x14ac:dyDescent="0.25">
      <c r="A52" s="1">
        <v>31700</v>
      </c>
      <c r="B52" s="1"/>
      <c r="C52" s="1">
        <f t="shared" si="1"/>
        <v>88760</v>
      </c>
      <c r="F52">
        <v>3220</v>
      </c>
      <c r="I52">
        <f t="shared" si="2"/>
        <v>3381</v>
      </c>
      <c r="M52" s="1">
        <f t="shared" si="3"/>
        <v>92141</v>
      </c>
    </row>
    <row r="53" spans="1:13" x14ac:dyDescent="0.25">
      <c r="A53" s="1">
        <v>32094</v>
      </c>
      <c r="B53" s="1"/>
      <c r="C53" s="1">
        <f t="shared" si="1"/>
        <v>89863.2</v>
      </c>
      <c r="F53">
        <v>5002</v>
      </c>
      <c r="I53">
        <f t="shared" si="2"/>
        <v>5252.1</v>
      </c>
      <c r="M53" s="1">
        <f t="shared" si="3"/>
        <v>95115.3</v>
      </c>
    </row>
    <row r="54" spans="1:13" x14ac:dyDescent="0.25">
      <c r="A54" s="1">
        <v>159414</v>
      </c>
      <c r="B54" s="1"/>
      <c r="C54" s="1">
        <f t="shared" si="1"/>
        <v>446359.19999999995</v>
      </c>
      <c r="F54">
        <v>1246</v>
      </c>
      <c r="I54">
        <f t="shared" si="2"/>
        <v>1308.3</v>
      </c>
      <c r="M54" s="1">
        <f t="shared" si="3"/>
        <v>447667.49999999994</v>
      </c>
    </row>
    <row r="55" spans="1:13" x14ac:dyDescent="0.25">
      <c r="A55" s="1">
        <v>106811</v>
      </c>
      <c r="B55" s="1"/>
      <c r="C55" s="1">
        <f t="shared" si="1"/>
        <v>299070.8</v>
      </c>
      <c r="F55">
        <v>0</v>
      </c>
      <c r="I55">
        <f t="shared" si="2"/>
        <v>0</v>
      </c>
      <c r="M55" s="1">
        <f t="shared" si="3"/>
        <v>299070.8</v>
      </c>
    </row>
    <row r="56" spans="1:13" x14ac:dyDescent="0.25">
      <c r="A56" s="1">
        <v>196727</v>
      </c>
      <c r="B56" s="1"/>
      <c r="C56" s="1">
        <f t="shared" si="1"/>
        <v>550835.6</v>
      </c>
      <c r="F56">
        <v>7917</v>
      </c>
      <c r="I56">
        <f t="shared" si="2"/>
        <v>8312.85</v>
      </c>
      <c r="M56" s="1">
        <f t="shared" si="3"/>
        <v>559148.44999999995</v>
      </c>
    </row>
    <row r="57" spans="1:13" x14ac:dyDescent="0.25">
      <c r="A57" s="1">
        <v>208724</v>
      </c>
      <c r="B57" s="1"/>
      <c r="C57" s="1">
        <f t="shared" si="1"/>
        <v>584427.19999999995</v>
      </c>
      <c r="F57">
        <v>0</v>
      </c>
      <c r="I57">
        <f t="shared" si="2"/>
        <v>0</v>
      </c>
      <c r="M57" s="1">
        <f t="shared" si="3"/>
        <v>584427.19999999995</v>
      </c>
    </row>
    <row r="58" spans="1:13" x14ac:dyDescent="0.25">
      <c r="A58" s="1">
        <v>311039</v>
      </c>
      <c r="B58" s="1"/>
      <c r="C58" s="1">
        <f t="shared" si="1"/>
        <v>870909.2</v>
      </c>
      <c r="F58">
        <v>18693</v>
      </c>
      <c r="I58">
        <f t="shared" si="2"/>
        <v>19627.650000000001</v>
      </c>
      <c r="M58" s="1">
        <f t="shared" si="3"/>
        <v>890536.85</v>
      </c>
    </row>
    <row r="59" spans="1:13" x14ac:dyDescent="0.25">
      <c r="A59" s="1">
        <v>510576</v>
      </c>
      <c r="B59" s="1"/>
      <c r="C59" s="1">
        <f t="shared" si="1"/>
        <v>1429612.7999999998</v>
      </c>
      <c r="F59">
        <v>15033</v>
      </c>
      <c r="I59">
        <f t="shared" si="2"/>
        <v>15784.650000000001</v>
      </c>
      <c r="M59" s="1">
        <f t="shared" si="3"/>
        <v>1445397.4499999997</v>
      </c>
    </row>
    <row r="60" spans="1:13" x14ac:dyDescent="0.25">
      <c r="A60" s="1">
        <v>386000</v>
      </c>
      <c r="B60" s="1"/>
      <c r="C60" s="1">
        <f t="shared" si="1"/>
        <v>1080800</v>
      </c>
      <c r="F60">
        <v>0</v>
      </c>
      <c r="I60">
        <f t="shared" si="2"/>
        <v>0</v>
      </c>
      <c r="M60" s="1">
        <f t="shared" si="3"/>
        <v>1080800</v>
      </c>
    </row>
    <row r="61" spans="1:13" x14ac:dyDescent="0.25">
      <c r="A61" s="1">
        <v>69868</v>
      </c>
      <c r="B61" s="1"/>
      <c r="C61" s="1">
        <f t="shared" si="1"/>
        <v>195630.4</v>
      </c>
      <c r="F61">
        <v>1346</v>
      </c>
      <c r="I61">
        <f t="shared" si="2"/>
        <v>1413.3</v>
      </c>
      <c r="M61" s="1">
        <f t="shared" si="3"/>
        <v>197043.69999999998</v>
      </c>
    </row>
    <row r="62" spans="1:13" x14ac:dyDescent="0.25">
      <c r="A62" s="1">
        <v>176108</v>
      </c>
      <c r="B62" s="1"/>
      <c r="C62" s="1">
        <f t="shared" si="1"/>
        <v>493102.39999999997</v>
      </c>
      <c r="F62">
        <v>6484</v>
      </c>
      <c r="I62">
        <f t="shared" si="2"/>
        <v>6808.2000000000007</v>
      </c>
      <c r="M62" s="1">
        <f t="shared" si="3"/>
        <v>499910.6</v>
      </c>
    </row>
    <row r="63" spans="1:13" x14ac:dyDescent="0.25">
      <c r="A63" s="1">
        <v>36500</v>
      </c>
      <c r="B63" s="1"/>
      <c r="C63" s="1">
        <f t="shared" si="1"/>
        <v>102200</v>
      </c>
      <c r="F63">
        <v>4674</v>
      </c>
      <c r="I63">
        <f t="shared" si="2"/>
        <v>4907.7</v>
      </c>
      <c r="M63" s="1">
        <f t="shared" si="3"/>
        <v>107107.7</v>
      </c>
    </row>
    <row r="64" spans="1:13" x14ac:dyDescent="0.25">
      <c r="A64" s="1">
        <v>40700</v>
      </c>
      <c r="B64" s="1"/>
      <c r="C64" s="1">
        <f t="shared" si="1"/>
        <v>113960</v>
      </c>
      <c r="F64">
        <v>2932</v>
      </c>
      <c r="I64">
        <f t="shared" si="2"/>
        <v>3078.6</v>
      </c>
      <c r="M64" s="1">
        <f t="shared" si="3"/>
        <v>117038.6</v>
      </c>
    </row>
    <row r="65" spans="1:13" x14ac:dyDescent="0.25">
      <c r="A65" s="1">
        <v>34720</v>
      </c>
      <c r="B65" s="1"/>
      <c r="C65" s="1">
        <f t="shared" si="1"/>
        <v>97216</v>
      </c>
      <c r="F65">
        <v>0</v>
      </c>
      <c r="I65">
        <f t="shared" si="2"/>
        <v>0</v>
      </c>
      <c r="M65" s="1">
        <f t="shared" si="3"/>
        <v>97216</v>
      </c>
    </row>
    <row r="66" spans="1:13" x14ac:dyDescent="0.25">
      <c r="A66" s="1">
        <v>13766</v>
      </c>
      <c r="B66" s="1"/>
      <c r="C66" s="1">
        <f t="shared" si="1"/>
        <v>38544.799999999996</v>
      </c>
      <c r="F66">
        <v>339</v>
      </c>
      <c r="I66">
        <f t="shared" si="2"/>
        <v>355.95</v>
      </c>
      <c r="M66" s="1">
        <f t="shared" si="3"/>
        <v>38900.749999999993</v>
      </c>
    </row>
    <row r="67" spans="1:13" x14ac:dyDescent="0.25">
      <c r="A67" s="1">
        <v>25200</v>
      </c>
      <c r="B67" s="1"/>
      <c r="C67" s="1">
        <f t="shared" si="1"/>
        <v>70560</v>
      </c>
      <c r="F67">
        <v>0</v>
      </c>
      <c r="I67">
        <f t="shared" si="2"/>
        <v>0</v>
      </c>
      <c r="M67" s="1">
        <f t="shared" si="3"/>
        <v>70560</v>
      </c>
    </row>
    <row r="68" spans="1:13" x14ac:dyDescent="0.25">
      <c r="A68" s="1">
        <v>468318</v>
      </c>
      <c r="B68" s="1"/>
      <c r="C68" s="1">
        <f t="shared" si="1"/>
        <v>1311290.3999999999</v>
      </c>
      <c r="F68">
        <v>43733</v>
      </c>
      <c r="I68">
        <f t="shared" si="2"/>
        <v>45919.65</v>
      </c>
      <c r="M68" s="1">
        <f t="shared" si="3"/>
        <v>1357210.0499999998</v>
      </c>
    </row>
    <row r="69" spans="1:13" x14ac:dyDescent="0.25">
      <c r="A69" s="1">
        <v>96200</v>
      </c>
      <c r="B69" s="1"/>
      <c r="C69" s="1">
        <f t="shared" si="1"/>
        <v>269360</v>
      </c>
      <c r="F69">
        <v>0</v>
      </c>
      <c r="I69">
        <f t="shared" si="2"/>
        <v>0</v>
      </c>
      <c r="M69" s="1">
        <f t="shared" si="3"/>
        <v>269360</v>
      </c>
    </row>
    <row r="70" spans="1:13" x14ac:dyDescent="0.25">
      <c r="A70" s="1">
        <v>9686</v>
      </c>
      <c r="B70" s="1"/>
      <c r="C70" s="1">
        <f t="shared" si="1"/>
        <v>27120.799999999999</v>
      </c>
      <c r="F70">
        <v>0</v>
      </c>
      <c r="I70">
        <f t="shared" si="2"/>
        <v>0</v>
      </c>
      <c r="M70" s="1">
        <f t="shared" si="3"/>
        <v>27120.799999999999</v>
      </c>
    </row>
    <row r="71" spans="1:13" x14ac:dyDescent="0.25">
      <c r="A71" s="1">
        <v>179979</v>
      </c>
      <c r="B71" s="1"/>
      <c r="C71" s="1">
        <f t="shared" si="1"/>
        <v>503941.19999999995</v>
      </c>
      <c r="F71">
        <v>3181</v>
      </c>
      <c r="I71">
        <f t="shared" si="2"/>
        <v>3340.05</v>
      </c>
      <c r="M71" s="1">
        <f t="shared" si="3"/>
        <v>507281.24999999994</v>
      </c>
    </row>
    <row r="72" spans="1:13" x14ac:dyDescent="0.25">
      <c r="A72" s="1">
        <v>79680</v>
      </c>
      <c r="B72" s="1"/>
      <c r="C72" s="1">
        <f t="shared" si="1"/>
        <v>223104</v>
      </c>
      <c r="F72">
        <v>6679</v>
      </c>
      <c r="I72">
        <f t="shared" si="2"/>
        <v>7012.9500000000007</v>
      </c>
      <c r="M72" s="1">
        <f t="shared" si="3"/>
        <v>230116.95</v>
      </c>
    </row>
  </sheetData>
  <pageMargins left="0.7" right="0.7" top="0.75" bottom="0.75" header="0.3" footer="0.3"/>
  <pageSetup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BE08-D32F-42F6-945E-9FD9F1C17C86}">
  <dimension ref="A1:P72"/>
  <sheetViews>
    <sheetView topLeftCell="Q1" workbookViewId="0">
      <selection activeCell="H3" sqref="H3"/>
    </sheetView>
  </sheetViews>
  <sheetFormatPr defaultRowHeight="15" x14ac:dyDescent="0.25"/>
  <cols>
    <col min="1" max="1" width="11.7109375" bestFit="1" customWidth="1"/>
    <col min="3" max="3" width="12.7109375" bestFit="1" customWidth="1"/>
    <col min="4" max="4" width="10.140625" bestFit="1" customWidth="1"/>
    <col min="13" max="13" width="12.7109375" bestFit="1" customWidth="1"/>
    <col min="15" max="15" width="84.42578125" bestFit="1" customWidth="1"/>
    <col min="16" max="16" width="17.7109375" bestFit="1" customWidth="1"/>
  </cols>
  <sheetData>
    <row r="1" spans="1:16" x14ac:dyDescent="0.25">
      <c r="A1" s="3" t="s">
        <v>71</v>
      </c>
      <c r="B1" s="3" t="s">
        <v>0</v>
      </c>
      <c r="C1" s="3" t="s">
        <v>70</v>
      </c>
      <c r="D1" s="3" t="s">
        <v>69</v>
      </c>
      <c r="F1" s="3" t="s">
        <v>81</v>
      </c>
      <c r="M1" s="3" t="s">
        <v>0</v>
      </c>
      <c r="N1" s="3" t="s">
        <v>81</v>
      </c>
      <c r="O1" s="4" t="s">
        <v>77</v>
      </c>
      <c r="P1" t="s">
        <v>94</v>
      </c>
    </row>
    <row r="2" spans="1:16" x14ac:dyDescent="0.25">
      <c r="A2" t="s">
        <v>1</v>
      </c>
      <c r="B2" t="s">
        <v>2</v>
      </c>
      <c r="C2" s="1">
        <v>1281114.8</v>
      </c>
      <c r="D2" s="1">
        <v>18144</v>
      </c>
      <c r="F2">
        <f>C2/D2</f>
        <v>70.608179012345687</v>
      </c>
      <c r="H2" s="7" t="s">
        <v>104</v>
      </c>
      <c r="I2" s="7"/>
      <c r="J2">
        <f>AVERAGE(P2:P35)</f>
        <v>99.618527998144955</v>
      </c>
      <c r="M2" t="s">
        <v>2</v>
      </c>
      <c r="N2">
        <v>70.608179012345687</v>
      </c>
      <c r="O2" s="5" t="s">
        <v>8</v>
      </c>
      <c r="P2" s="6">
        <v>3.6968983424628297</v>
      </c>
    </row>
    <row r="3" spans="1:16" x14ac:dyDescent="0.25">
      <c r="A3" t="s">
        <v>3</v>
      </c>
      <c r="B3" t="s">
        <v>4</v>
      </c>
      <c r="C3" s="1">
        <v>12774312.25</v>
      </c>
      <c r="D3" s="1">
        <v>697620</v>
      </c>
      <c r="F3">
        <f t="shared" ref="F3:F35" si="0">C3/D3</f>
        <v>18.311275837848687</v>
      </c>
      <c r="H3" s="7" t="s">
        <v>105</v>
      </c>
      <c r="I3" s="7"/>
      <c r="J3">
        <f>MEDIAN(P2:P35)</f>
        <v>35.581287216338346</v>
      </c>
      <c r="M3" t="s">
        <v>4</v>
      </c>
      <c r="N3">
        <v>18.311275837848687</v>
      </c>
      <c r="O3" s="5" t="s">
        <v>22</v>
      </c>
      <c r="P3" s="6">
        <v>8.3849564199428848</v>
      </c>
    </row>
    <row r="4" spans="1:16" x14ac:dyDescent="0.25">
      <c r="A4" t="s">
        <v>5</v>
      </c>
      <c r="B4" t="s">
        <v>6</v>
      </c>
      <c r="C4" s="1">
        <v>289220.39999999997</v>
      </c>
      <c r="D4" s="1">
        <v>11270.59</v>
      </c>
      <c r="F4">
        <f t="shared" si="0"/>
        <v>25.661513727320393</v>
      </c>
      <c r="M4" t="s">
        <v>6</v>
      </c>
      <c r="N4">
        <v>25.661513727320393</v>
      </c>
      <c r="O4" s="5" t="s">
        <v>54</v>
      </c>
      <c r="P4" s="6">
        <v>13.869283534455851</v>
      </c>
    </row>
    <row r="5" spans="1:16" x14ac:dyDescent="0.25">
      <c r="A5" t="s">
        <v>7</v>
      </c>
      <c r="B5" t="s">
        <v>8</v>
      </c>
      <c r="C5" s="1">
        <v>207869.19999999998</v>
      </c>
      <c r="D5" s="1">
        <v>56228</v>
      </c>
      <c r="F5">
        <f t="shared" si="0"/>
        <v>3.6968983424628297</v>
      </c>
      <c r="M5" t="s">
        <v>8</v>
      </c>
      <c r="N5">
        <v>3.6968983424628297</v>
      </c>
      <c r="O5" s="5" t="s">
        <v>50</v>
      </c>
      <c r="P5" s="6">
        <v>13.994640951771233</v>
      </c>
    </row>
    <row r="6" spans="1:16" x14ac:dyDescent="0.25">
      <c r="A6" t="s">
        <v>9</v>
      </c>
      <c r="B6" t="s">
        <v>10</v>
      </c>
      <c r="C6" s="1">
        <v>985570.59999999986</v>
      </c>
      <c r="D6" s="1">
        <v>29314</v>
      </c>
      <c r="F6">
        <f t="shared" si="0"/>
        <v>33.621157126287777</v>
      </c>
      <c r="M6" t="s">
        <v>10</v>
      </c>
      <c r="N6">
        <v>33.621157126287777</v>
      </c>
      <c r="O6" s="5" t="s">
        <v>68</v>
      </c>
      <c r="P6" s="6">
        <v>16.86630060910068</v>
      </c>
    </row>
    <row r="7" spans="1:16" x14ac:dyDescent="0.25">
      <c r="A7" t="s">
        <v>11</v>
      </c>
      <c r="B7" t="s">
        <v>12</v>
      </c>
      <c r="C7" s="1">
        <v>828258.9</v>
      </c>
      <c r="D7" s="1">
        <v>26177</v>
      </c>
      <c r="F7">
        <f t="shared" si="0"/>
        <v>31.640711311456624</v>
      </c>
      <c r="M7" t="s">
        <v>12</v>
      </c>
      <c r="N7">
        <v>31.640711311456624</v>
      </c>
      <c r="O7" s="5" t="s">
        <v>4</v>
      </c>
      <c r="P7" s="6">
        <v>18.311275837848687</v>
      </c>
    </row>
    <row r="8" spans="1:16" x14ac:dyDescent="0.25">
      <c r="A8" t="s">
        <v>13</v>
      </c>
      <c r="B8" t="s">
        <v>14</v>
      </c>
      <c r="C8" s="1">
        <v>783815.9</v>
      </c>
      <c r="D8" s="1">
        <v>22024.65</v>
      </c>
      <c r="F8">
        <f t="shared" si="0"/>
        <v>35.588120583073966</v>
      </c>
      <c r="M8" t="s">
        <v>14</v>
      </c>
      <c r="N8">
        <v>35.588120583073966</v>
      </c>
      <c r="O8" s="5" t="s">
        <v>26</v>
      </c>
      <c r="P8" s="6">
        <v>24.280781746187323</v>
      </c>
    </row>
    <row r="9" spans="1:16" x14ac:dyDescent="0.25">
      <c r="A9" t="s">
        <v>15</v>
      </c>
      <c r="B9" t="s">
        <v>16</v>
      </c>
      <c r="C9" s="1">
        <v>911414</v>
      </c>
      <c r="D9" s="1">
        <v>26177</v>
      </c>
      <c r="F9">
        <f t="shared" si="0"/>
        <v>34.817358750047752</v>
      </c>
      <c r="M9" t="s">
        <v>16</v>
      </c>
      <c r="N9">
        <v>34.817358750047752</v>
      </c>
      <c r="O9" s="5" t="s">
        <v>6</v>
      </c>
      <c r="P9" s="6">
        <v>25.661513727320393</v>
      </c>
    </row>
    <row r="10" spans="1:16" x14ac:dyDescent="0.25">
      <c r="A10" t="s">
        <v>17</v>
      </c>
      <c r="B10" t="s">
        <v>18</v>
      </c>
      <c r="C10" s="1">
        <v>1621981.9</v>
      </c>
      <c r="D10" s="1">
        <v>25508.47</v>
      </c>
      <c r="F10">
        <f t="shared" si="0"/>
        <v>63.58601280280628</v>
      </c>
      <c r="M10" t="s">
        <v>18</v>
      </c>
      <c r="N10">
        <v>63.58601280280628</v>
      </c>
      <c r="O10" s="5" t="s">
        <v>46</v>
      </c>
      <c r="P10" s="6">
        <v>27.494300752928055</v>
      </c>
    </row>
    <row r="11" spans="1:16" x14ac:dyDescent="0.25">
      <c r="A11" t="s">
        <v>19</v>
      </c>
      <c r="B11" t="s">
        <v>20</v>
      </c>
      <c r="C11" s="1">
        <v>1078289.7999999998</v>
      </c>
      <c r="D11" s="1">
        <v>30310.79</v>
      </c>
      <c r="F11">
        <f t="shared" si="0"/>
        <v>35.574453849602726</v>
      </c>
      <c r="M11" t="s">
        <v>20</v>
      </c>
      <c r="N11">
        <v>35.574453849602726</v>
      </c>
      <c r="O11" s="5" t="s">
        <v>60</v>
      </c>
      <c r="P11" s="6">
        <v>28.365825575466886</v>
      </c>
    </row>
    <row r="12" spans="1:16" x14ac:dyDescent="0.25">
      <c r="A12" t="s">
        <v>21</v>
      </c>
      <c r="B12" t="s">
        <v>22</v>
      </c>
      <c r="C12" s="1">
        <v>2325340.8499999996</v>
      </c>
      <c r="D12" s="1">
        <v>277322.95</v>
      </c>
      <c r="F12">
        <f t="shared" si="0"/>
        <v>8.3849564199428848</v>
      </c>
      <c r="M12" t="s">
        <v>22</v>
      </c>
      <c r="N12">
        <v>8.3849564199428848</v>
      </c>
      <c r="O12" s="5" t="s">
        <v>12</v>
      </c>
      <c r="P12" s="6">
        <v>31.640711311456624</v>
      </c>
    </row>
    <row r="13" spans="1:16" x14ac:dyDescent="0.25">
      <c r="A13" t="s">
        <v>23</v>
      </c>
      <c r="B13" t="s">
        <v>24</v>
      </c>
      <c r="C13" s="1">
        <v>4857370</v>
      </c>
      <c r="D13" s="1">
        <v>46668</v>
      </c>
      <c r="F13">
        <f t="shared" si="0"/>
        <v>104.08352618496615</v>
      </c>
      <c r="M13" t="s">
        <v>24</v>
      </c>
      <c r="N13">
        <v>104.08352618496615</v>
      </c>
      <c r="O13" s="5" t="s">
        <v>10</v>
      </c>
      <c r="P13" s="6">
        <v>33.621157126287777</v>
      </c>
    </row>
    <row r="14" spans="1:16" x14ac:dyDescent="0.25">
      <c r="A14" t="s">
        <v>25</v>
      </c>
      <c r="B14" t="s">
        <v>26</v>
      </c>
      <c r="C14" s="1">
        <v>619329.9</v>
      </c>
      <c r="D14">
        <v>25507</v>
      </c>
      <c r="F14">
        <f t="shared" si="0"/>
        <v>24.280781746187323</v>
      </c>
      <c r="M14" t="s">
        <v>26</v>
      </c>
      <c r="N14">
        <v>24.280781746187323</v>
      </c>
      <c r="O14" s="5" t="s">
        <v>48</v>
      </c>
      <c r="P14" s="6">
        <v>34.053296051265306</v>
      </c>
    </row>
    <row r="15" spans="1:16" x14ac:dyDescent="0.25">
      <c r="A15" t="s">
        <v>27</v>
      </c>
      <c r="B15" t="s">
        <v>28</v>
      </c>
      <c r="C15" s="1">
        <v>176472.1</v>
      </c>
      <c r="D15" s="1">
        <v>4764</v>
      </c>
      <c r="F15">
        <f t="shared" si="0"/>
        <v>37.042842149454245</v>
      </c>
      <c r="M15" t="s">
        <v>28</v>
      </c>
      <c r="N15">
        <v>37.042842149454245</v>
      </c>
      <c r="O15" s="5" t="s">
        <v>52</v>
      </c>
      <c r="P15" s="6">
        <v>34.469348239076425</v>
      </c>
    </row>
    <row r="16" spans="1:16" x14ac:dyDescent="0.25">
      <c r="A16" t="s">
        <v>29</v>
      </c>
      <c r="B16" t="s">
        <v>30</v>
      </c>
      <c r="C16" s="1">
        <v>211032.84999999998</v>
      </c>
      <c r="D16" s="2">
        <v>4764</v>
      </c>
      <c r="F16">
        <f t="shared" si="0"/>
        <v>44.297407640638113</v>
      </c>
      <c r="M16" t="s">
        <v>30</v>
      </c>
      <c r="N16">
        <v>44.297407640638113</v>
      </c>
      <c r="O16" s="5" t="s">
        <v>16</v>
      </c>
      <c r="P16" s="6">
        <v>34.817358750047752</v>
      </c>
    </row>
    <row r="17" spans="1:16" x14ac:dyDescent="0.25">
      <c r="A17" t="s">
        <v>31</v>
      </c>
      <c r="B17" t="s">
        <v>32</v>
      </c>
      <c r="C17" s="1">
        <v>1037972.5999999999</v>
      </c>
      <c r="D17" s="2">
        <v>29232</v>
      </c>
      <c r="F17">
        <f t="shared" si="0"/>
        <v>35.508093869731795</v>
      </c>
      <c r="M17" t="s">
        <v>32</v>
      </c>
      <c r="N17">
        <v>35.508093869731795</v>
      </c>
      <c r="O17" s="5" t="s">
        <v>32</v>
      </c>
      <c r="P17" s="6">
        <v>35.508093869731795</v>
      </c>
    </row>
    <row r="18" spans="1:16" x14ac:dyDescent="0.25">
      <c r="A18" t="s">
        <v>33</v>
      </c>
      <c r="B18" t="s">
        <v>34</v>
      </c>
      <c r="C18" s="1">
        <v>595736.39999999991</v>
      </c>
      <c r="D18" s="2">
        <v>16448</v>
      </c>
      <c r="F18">
        <f t="shared" si="0"/>
        <v>36.219382295719839</v>
      </c>
      <c r="M18" t="s">
        <v>34</v>
      </c>
      <c r="N18">
        <v>36.219382295719839</v>
      </c>
      <c r="O18" s="5" t="s">
        <v>20</v>
      </c>
      <c r="P18" s="6">
        <v>35.574453849602726</v>
      </c>
    </row>
    <row r="19" spans="1:16" x14ac:dyDescent="0.25">
      <c r="A19" t="s">
        <v>35</v>
      </c>
      <c r="B19" t="s">
        <v>36</v>
      </c>
      <c r="C19" s="1">
        <v>1327910.1499999999</v>
      </c>
      <c r="D19" s="2">
        <v>36012</v>
      </c>
      <c r="F19">
        <f t="shared" si="0"/>
        <v>36.874101688326114</v>
      </c>
      <c r="M19" t="s">
        <v>36</v>
      </c>
      <c r="N19">
        <v>36.874101688326114</v>
      </c>
      <c r="O19" s="5" t="s">
        <v>14</v>
      </c>
      <c r="P19" s="6">
        <v>35.588120583073966</v>
      </c>
    </row>
    <row r="20" spans="1:16" x14ac:dyDescent="0.25">
      <c r="A20" t="s">
        <v>37</v>
      </c>
      <c r="B20" t="s">
        <v>38</v>
      </c>
      <c r="C20" s="1">
        <v>1163414</v>
      </c>
      <c r="D20">
        <v>20693</v>
      </c>
      <c r="F20">
        <f t="shared" si="0"/>
        <v>56.222587348378681</v>
      </c>
      <c r="M20" t="s">
        <v>38</v>
      </c>
      <c r="N20">
        <v>56.222587348378681</v>
      </c>
      <c r="O20" s="5" t="s">
        <v>34</v>
      </c>
      <c r="P20" s="6">
        <v>36.219382295719839</v>
      </c>
    </row>
    <row r="21" spans="1:16" x14ac:dyDescent="0.25">
      <c r="A21" t="s">
        <v>39</v>
      </c>
      <c r="B21" t="s">
        <v>40</v>
      </c>
      <c r="C21" s="1">
        <v>2236102.4</v>
      </c>
      <c r="D21">
        <v>50386.44</v>
      </c>
      <c r="F21">
        <f t="shared" si="0"/>
        <v>44.379051189169147</v>
      </c>
      <c r="M21" t="s">
        <v>40</v>
      </c>
      <c r="N21">
        <v>44.379051189169147</v>
      </c>
      <c r="O21" s="5" t="s">
        <v>36</v>
      </c>
      <c r="P21" s="6">
        <v>36.874101688326114</v>
      </c>
    </row>
    <row r="22" spans="1:16" x14ac:dyDescent="0.25">
      <c r="A22" t="s">
        <v>41</v>
      </c>
      <c r="B22" t="s">
        <v>42</v>
      </c>
      <c r="C22" s="1">
        <v>3406892.65</v>
      </c>
      <c r="D22" s="2">
        <v>40949</v>
      </c>
      <c r="F22">
        <f t="shared" si="0"/>
        <v>83.198433417177469</v>
      </c>
      <c r="M22" t="s">
        <v>42</v>
      </c>
      <c r="N22">
        <v>83.198433417177469</v>
      </c>
      <c r="O22" s="5" t="s">
        <v>58</v>
      </c>
      <c r="P22" s="6">
        <v>37.039319610501664</v>
      </c>
    </row>
    <row r="23" spans="1:16" x14ac:dyDescent="0.25">
      <c r="A23" t="s">
        <v>43</v>
      </c>
      <c r="B23" t="s">
        <v>44</v>
      </c>
      <c r="C23" s="1">
        <v>2188550</v>
      </c>
      <c r="D23" s="2">
        <v>15209</v>
      </c>
      <c r="F23">
        <f t="shared" si="0"/>
        <v>143.89834966138471</v>
      </c>
      <c r="M23" t="s">
        <v>44</v>
      </c>
      <c r="N23">
        <v>143.89834966138471</v>
      </c>
      <c r="O23" s="5" t="s">
        <v>28</v>
      </c>
      <c r="P23" s="6">
        <v>37.042842149454245</v>
      </c>
    </row>
    <row r="24" spans="1:16" x14ac:dyDescent="0.25">
      <c r="A24" t="s">
        <v>45</v>
      </c>
      <c r="B24" t="s">
        <v>46</v>
      </c>
      <c r="C24" s="1">
        <v>394378.25</v>
      </c>
      <c r="D24" s="2">
        <v>14344</v>
      </c>
      <c r="F24">
        <f t="shared" si="0"/>
        <v>27.494300752928055</v>
      </c>
      <c r="M24" t="s">
        <v>46</v>
      </c>
      <c r="N24">
        <v>27.494300752928055</v>
      </c>
      <c r="O24" s="5" t="s">
        <v>30</v>
      </c>
      <c r="P24" s="6">
        <v>44.297407640638113</v>
      </c>
    </row>
    <row r="25" spans="1:16" x14ac:dyDescent="0.25">
      <c r="A25" t="s">
        <v>47</v>
      </c>
      <c r="B25" t="s">
        <v>48</v>
      </c>
      <c r="C25" s="1">
        <v>1147834.4499999997</v>
      </c>
      <c r="D25" s="2">
        <v>33707</v>
      </c>
      <c r="F25">
        <f t="shared" si="0"/>
        <v>34.053296051265306</v>
      </c>
      <c r="M25" t="s">
        <v>48</v>
      </c>
      <c r="N25">
        <v>34.053296051265306</v>
      </c>
      <c r="O25" s="5" t="s">
        <v>40</v>
      </c>
      <c r="P25" s="6">
        <v>44.379051189169147</v>
      </c>
    </row>
    <row r="26" spans="1:16" x14ac:dyDescent="0.25">
      <c r="A26" t="s">
        <v>49</v>
      </c>
      <c r="B26" t="s">
        <v>50</v>
      </c>
      <c r="C26" s="1">
        <v>262315.55</v>
      </c>
      <c r="D26" s="2">
        <v>18744</v>
      </c>
      <c r="F26">
        <f t="shared" si="0"/>
        <v>13.994640951771233</v>
      </c>
      <c r="M26" t="s">
        <v>50</v>
      </c>
      <c r="N26">
        <v>13.994640951771233</v>
      </c>
      <c r="O26" s="5" t="s">
        <v>56</v>
      </c>
      <c r="P26" s="6">
        <v>44.696498826329886</v>
      </c>
    </row>
    <row r="27" spans="1:16" x14ac:dyDescent="0.25">
      <c r="A27" t="s">
        <v>51</v>
      </c>
      <c r="B27" t="s">
        <v>52</v>
      </c>
      <c r="C27" s="1">
        <v>471747.49999999994</v>
      </c>
      <c r="D27" s="2">
        <v>13686</v>
      </c>
      <c r="F27">
        <f t="shared" si="0"/>
        <v>34.469348239076425</v>
      </c>
      <c r="M27" t="s">
        <v>52</v>
      </c>
      <c r="N27">
        <v>34.469348239076425</v>
      </c>
      <c r="O27" s="5" t="s">
        <v>38</v>
      </c>
      <c r="P27" s="6">
        <v>56.222587348378681</v>
      </c>
    </row>
    <row r="28" spans="1:16" x14ac:dyDescent="0.25">
      <c r="A28" t="s">
        <v>53</v>
      </c>
      <c r="B28" t="s">
        <v>54</v>
      </c>
      <c r="C28" s="1">
        <v>173743.15</v>
      </c>
      <c r="D28">
        <v>12527.19</v>
      </c>
      <c r="F28">
        <f t="shared" si="0"/>
        <v>13.869283534455851</v>
      </c>
      <c r="M28" t="s">
        <v>54</v>
      </c>
      <c r="N28">
        <v>13.869283534455851</v>
      </c>
      <c r="O28" s="5" t="s">
        <v>18</v>
      </c>
      <c r="P28" s="6">
        <v>63.58601280280628</v>
      </c>
    </row>
    <row r="29" spans="1:16" x14ac:dyDescent="0.25">
      <c r="A29" t="s">
        <v>55</v>
      </c>
      <c r="B29" t="s">
        <v>56</v>
      </c>
      <c r="C29" s="1">
        <v>94635.45</v>
      </c>
      <c r="D29">
        <v>2117.29</v>
      </c>
      <c r="F29">
        <f t="shared" si="0"/>
        <v>44.696498826329886</v>
      </c>
      <c r="M29" t="s">
        <v>56</v>
      </c>
      <c r="N29">
        <v>44.696498826329886</v>
      </c>
      <c r="O29" s="5" t="s">
        <v>64</v>
      </c>
      <c r="P29" s="6">
        <v>65.177603583426645</v>
      </c>
    </row>
    <row r="30" spans="1:16" x14ac:dyDescent="0.25">
      <c r="A30" t="s">
        <v>57</v>
      </c>
      <c r="B30" t="s">
        <v>58</v>
      </c>
      <c r="C30" s="1">
        <v>168280</v>
      </c>
      <c r="D30">
        <v>4543.28</v>
      </c>
      <c r="F30">
        <f t="shared" si="0"/>
        <v>37.039319610501664</v>
      </c>
      <c r="M30" t="s">
        <v>58</v>
      </c>
      <c r="N30">
        <v>37.039319610501664</v>
      </c>
      <c r="O30" s="5" t="s">
        <v>2</v>
      </c>
      <c r="P30" s="6">
        <v>70.608179012345687</v>
      </c>
    </row>
    <row r="31" spans="1:16" x14ac:dyDescent="0.25">
      <c r="A31" t="s">
        <v>59</v>
      </c>
      <c r="B31" t="s">
        <v>60</v>
      </c>
      <c r="C31" s="1">
        <v>3004338.05</v>
      </c>
      <c r="D31" s="2">
        <v>105914</v>
      </c>
      <c r="F31">
        <f t="shared" si="0"/>
        <v>28.365825575466886</v>
      </c>
      <c r="M31" t="s">
        <v>60</v>
      </c>
      <c r="N31">
        <v>28.365825575466886</v>
      </c>
      <c r="O31" s="5" t="s">
        <v>42</v>
      </c>
      <c r="P31" s="6">
        <v>83.198433417177469</v>
      </c>
    </row>
    <row r="32" spans="1:16" x14ac:dyDescent="0.25">
      <c r="A32" t="s">
        <v>61</v>
      </c>
      <c r="B32" t="s">
        <v>62</v>
      </c>
      <c r="C32" s="1">
        <v>1280448.3999999999</v>
      </c>
      <c r="D32">
        <v>12685.55</v>
      </c>
      <c r="F32">
        <f t="shared" si="0"/>
        <v>100.93755493455151</v>
      </c>
      <c r="M32" t="s">
        <v>62</v>
      </c>
      <c r="N32">
        <v>100.93755493455151</v>
      </c>
      <c r="O32" s="5" t="s">
        <v>62</v>
      </c>
      <c r="P32" s="6">
        <v>100.93755493455151</v>
      </c>
    </row>
    <row r="33" spans="1:16" x14ac:dyDescent="0.25">
      <c r="A33" t="s">
        <v>63</v>
      </c>
      <c r="B33" t="s">
        <v>64</v>
      </c>
      <c r="C33" s="1">
        <v>58203.6</v>
      </c>
      <c r="D33">
        <v>893</v>
      </c>
      <c r="F33">
        <f t="shared" si="0"/>
        <v>65.177603583426645</v>
      </c>
      <c r="M33" t="s">
        <v>64</v>
      </c>
      <c r="N33">
        <v>65.177603583426645</v>
      </c>
      <c r="O33" s="5" t="s">
        <v>24</v>
      </c>
      <c r="P33" s="6">
        <v>104.08352618496615</v>
      </c>
    </row>
    <row r="34" spans="1:16" x14ac:dyDescent="0.25">
      <c r="A34" t="s">
        <v>65</v>
      </c>
      <c r="B34" t="s">
        <v>66</v>
      </c>
      <c r="C34" s="1">
        <v>1000911.0999999999</v>
      </c>
      <c r="D34">
        <v>510</v>
      </c>
      <c r="F34">
        <f t="shared" si="0"/>
        <v>1962.5707843137252</v>
      </c>
      <c r="M34" t="s">
        <v>66</v>
      </c>
      <c r="N34">
        <v>1962.5707843137252</v>
      </c>
      <c r="O34" s="5" t="s">
        <v>44</v>
      </c>
      <c r="P34" s="6">
        <v>143.89834966138471</v>
      </c>
    </row>
    <row r="35" spans="1:16" x14ac:dyDescent="0.25">
      <c r="A35" t="s">
        <v>67</v>
      </c>
      <c r="B35" t="s">
        <v>68</v>
      </c>
      <c r="C35" s="1">
        <v>470738.45</v>
      </c>
      <c r="D35">
        <v>27910</v>
      </c>
      <c r="F35">
        <f t="shared" si="0"/>
        <v>16.86630060910068</v>
      </c>
      <c r="M35" t="s">
        <v>68</v>
      </c>
      <c r="N35">
        <v>16.86630060910068</v>
      </c>
      <c r="O35" s="5" t="s">
        <v>66</v>
      </c>
      <c r="P35" s="6">
        <v>1962.5707843137252</v>
      </c>
    </row>
    <row r="38" spans="1:16" x14ac:dyDescent="0.25">
      <c r="A38" s="3" t="s">
        <v>83</v>
      </c>
      <c r="B38" s="3"/>
      <c r="C38" s="3" t="s">
        <v>90</v>
      </c>
      <c r="F38" s="3" t="s">
        <v>91</v>
      </c>
      <c r="I38" s="3" t="s">
        <v>92</v>
      </c>
      <c r="M38" s="3" t="s">
        <v>93</v>
      </c>
    </row>
    <row r="39" spans="1:16" x14ac:dyDescent="0.25">
      <c r="A39" s="2">
        <v>451859</v>
      </c>
      <c r="B39" s="1"/>
      <c r="C39" s="1">
        <f>A39*2.8</f>
        <v>1265205.2</v>
      </c>
      <c r="F39">
        <v>15152</v>
      </c>
      <c r="I39">
        <f>F39*1.05</f>
        <v>15909.6</v>
      </c>
      <c r="M39" s="1">
        <f>C39+I39</f>
        <v>1281114.8</v>
      </c>
    </row>
    <row r="40" spans="1:16" x14ac:dyDescent="0.25">
      <c r="A40" s="2">
        <v>4558804</v>
      </c>
      <c r="B40" s="1"/>
      <c r="C40" s="1">
        <f>A40*2.8</f>
        <v>12764651.199999999</v>
      </c>
      <c r="F40">
        <v>9201</v>
      </c>
      <c r="I40">
        <f t="shared" ref="I40:I72" si="1">F40*1.05</f>
        <v>9661.0500000000011</v>
      </c>
      <c r="M40" s="1">
        <f>C40+I40</f>
        <v>12774312.25</v>
      </c>
    </row>
    <row r="41" spans="1:16" x14ac:dyDescent="0.25">
      <c r="A41" s="2">
        <v>103293</v>
      </c>
      <c r="B41" s="1"/>
      <c r="C41" s="1">
        <f t="shared" ref="C41:C72" si="2">A41*2.8</f>
        <v>289220.39999999997</v>
      </c>
      <c r="F41">
        <v>0</v>
      </c>
      <c r="I41">
        <f t="shared" si="1"/>
        <v>0</v>
      </c>
      <c r="M41" s="1">
        <f t="shared" ref="M41:M72" si="3">C41+I41</f>
        <v>289220.39999999997</v>
      </c>
    </row>
    <row r="42" spans="1:16" x14ac:dyDescent="0.25">
      <c r="A42" s="2">
        <v>74239</v>
      </c>
      <c r="B42" s="1"/>
      <c r="C42" s="1">
        <f t="shared" si="2"/>
        <v>207869.19999999998</v>
      </c>
      <c r="F42">
        <v>0</v>
      </c>
      <c r="I42">
        <f t="shared" si="1"/>
        <v>0</v>
      </c>
      <c r="M42" s="1">
        <f>C42+I42</f>
        <v>207869.19999999998</v>
      </c>
    </row>
    <row r="43" spans="1:16" x14ac:dyDescent="0.25">
      <c r="A43" s="2">
        <v>348703</v>
      </c>
      <c r="B43" s="1"/>
      <c r="C43" s="1">
        <f t="shared" si="2"/>
        <v>976368.39999999991</v>
      </c>
      <c r="F43">
        <v>8764</v>
      </c>
      <c r="I43">
        <f t="shared" si="1"/>
        <v>9202.2000000000007</v>
      </c>
      <c r="M43" s="1">
        <f t="shared" si="3"/>
        <v>985570.59999999986</v>
      </c>
    </row>
    <row r="44" spans="1:16" x14ac:dyDescent="0.25">
      <c r="A44" s="2">
        <v>292800</v>
      </c>
      <c r="B44" s="1"/>
      <c r="C44" s="1">
        <f t="shared" si="2"/>
        <v>819840</v>
      </c>
      <c r="F44">
        <v>8018</v>
      </c>
      <c r="I44">
        <f t="shared" si="1"/>
        <v>8418.9</v>
      </c>
      <c r="M44" s="1">
        <f t="shared" si="3"/>
        <v>828258.9</v>
      </c>
    </row>
    <row r="45" spans="1:16" x14ac:dyDescent="0.25">
      <c r="A45" s="2">
        <v>276800</v>
      </c>
      <c r="B45" s="1"/>
      <c r="C45" s="1">
        <f t="shared" si="2"/>
        <v>775040</v>
      </c>
      <c r="F45">
        <v>8358</v>
      </c>
      <c r="I45">
        <f t="shared" si="1"/>
        <v>8775.9</v>
      </c>
      <c r="M45" s="1">
        <f t="shared" si="3"/>
        <v>783815.9</v>
      </c>
    </row>
    <row r="46" spans="1:16" x14ac:dyDescent="0.25">
      <c r="A46" s="2">
        <v>325505</v>
      </c>
      <c r="B46" s="1"/>
      <c r="C46" s="1">
        <f t="shared" si="2"/>
        <v>911414</v>
      </c>
      <c r="F46">
        <v>0</v>
      </c>
      <c r="I46">
        <f t="shared" si="1"/>
        <v>0</v>
      </c>
      <c r="M46" s="1">
        <f t="shared" si="3"/>
        <v>911414</v>
      </c>
    </row>
    <row r="47" spans="1:16" x14ac:dyDescent="0.25">
      <c r="A47" s="2">
        <v>575149</v>
      </c>
      <c r="B47" s="1"/>
      <c r="C47" s="1">
        <f t="shared" si="2"/>
        <v>1610417.2</v>
      </c>
      <c r="F47">
        <v>11014</v>
      </c>
      <c r="I47">
        <f t="shared" si="1"/>
        <v>11564.7</v>
      </c>
      <c r="M47" s="1">
        <f t="shared" si="3"/>
        <v>1621981.9</v>
      </c>
    </row>
    <row r="48" spans="1:16" x14ac:dyDescent="0.25">
      <c r="A48" s="2">
        <v>382873</v>
      </c>
      <c r="B48" s="1"/>
      <c r="C48" s="1">
        <f t="shared" si="2"/>
        <v>1072044.3999999999</v>
      </c>
      <c r="F48">
        <v>5948</v>
      </c>
      <c r="I48">
        <f t="shared" si="1"/>
        <v>6245.4000000000005</v>
      </c>
      <c r="M48" s="1">
        <f t="shared" si="3"/>
        <v>1078289.7999999998</v>
      </c>
    </row>
    <row r="49" spans="1:13" x14ac:dyDescent="0.25">
      <c r="A49" s="2">
        <v>828116</v>
      </c>
      <c r="B49" s="1"/>
      <c r="C49" s="1">
        <f t="shared" si="2"/>
        <v>2318724.7999999998</v>
      </c>
      <c r="F49">
        <v>6301</v>
      </c>
      <c r="I49">
        <f t="shared" si="1"/>
        <v>6616.05</v>
      </c>
      <c r="M49" s="1">
        <f t="shared" si="3"/>
        <v>2325340.8499999996</v>
      </c>
    </row>
    <row r="50" spans="1:13" x14ac:dyDescent="0.25">
      <c r="A50" s="2">
        <v>1734775</v>
      </c>
      <c r="B50" s="1"/>
      <c r="C50" s="1">
        <f t="shared" si="2"/>
        <v>4857370</v>
      </c>
      <c r="F50">
        <v>0</v>
      </c>
      <c r="I50">
        <f t="shared" si="1"/>
        <v>0</v>
      </c>
      <c r="M50" s="1">
        <f t="shared" si="3"/>
        <v>4857370</v>
      </c>
    </row>
    <row r="51" spans="1:13" x14ac:dyDescent="0.25">
      <c r="A51" s="2">
        <v>213960</v>
      </c>
      <c r="B51" s="1"/>
      <c r="C51" s="1">
        <f t="shared" si="2"/>
        <v>599088</v>
      </c>
      <c r="F51">
        <v>19278</v>
      </c>
      <c r="I51">
        <f t="shared" si="1"/>
        <v>20241.900000000001</v>
      </c>
      <c r="M51" s="1">
        <f t="shared" si="3"/>
        <v>619329.9</v>
      </c>
    </row>
    <row r="52" spans="1:13" x14ac:dyDescent="0.25">
      <c r="A52" s="2">
        <v>60700</v>
      </c>
      <c r="B52" s="1"/>
      <c r="C52" s="1">
        <f t="shared" si="2"/>
        <v>169960</v>
      </c>
      <c r="F52">
        <v>6202</v>
      </c>
      <c r="I52">
        <f t="shared" si="1"/>
        <v>6512.1</v>
      </c>
      <c r="M52" s="1">
        <f t="shared" si="3"/>
        <v>176472.1</v>
      </c>
    </row>
    <row r="53" spans="1:13" x14ac:dyDescent="0.25">
      <c r="A53" s="2">
        <v>72439</v>
      </c>
      <c r="B53" s="1"/>
      <c r="C53" s="1">
        <f t="shared" si="2"/>
        <v>202829.19999999998</v>
      </c>
      <c r="F53">
        <v>7813</v>
      </c>
      <c r="I53">
        <f t="shared" si="1"/>
        <v>8203.65</v>
      </c>
      <c r="M53" s="1">
        <f t="shared" si="3"/>
        <v>211032.84999999998</v>
      </c>
    </row>
    <row r="54" spans="1:13" x14ac:dyDescent="0.25">
      <c r="A54" s="2">
        <v>368765</v>
      </c>
      <c r="B54" s="1"/>
      <c r="C54" s="1">
        <f t="shared" si="2"/>
        <v>1032541.9999999999</v>
      </c>
      <c r="F54">
        <v>5172</v>
      </c>
      <c r="I54">
        <f t="shared" si="1"/>
        <v>5430.6</v>
      </c>
      <c r="M54" s="1">
        <f t="shared" si="3"/>
        <v>1037972.5999999999</v>
      </c>
    </row>
    <row r="55" spans="1:13" x14ac:dyDescent="0.25">
      <c r="A55" s="2">
        <v>212763</v>
      </c>
      <c r="B55" s="1"/>
      <c r="C55" s="1">
        <f t="shared" si="2"/>
        <v>595736.39999999991</v>
      </c>
      <c r="F55">
        <v>0</v>
      </c>
      <c r="I55">
        <f t="shared" si="1"/>
        <v>0</v>
      </c>
      <c r="M55" s="1">
        <f t="shared" si="3"/>
        <v>595736.39999999991</v>
      </c>
    </row>
    <row r="56" spans="1:13" x14ac:dyDescent="0.25">
      <c r="A56" s="2">
        <v>468746</v>
      </c>
      <c r="B56" s="1"/>
      <c r="C56" s="1">
        <f t="shared" si="2"/>
        <v>1312488.7999999998</v>
      </c>
      <c r="F56">
        <v>14687</v>
      </c>
      <c r="I56">
        <f t="shared" si="1"/>
        <v>15421.35</v>
      </c>
      <c r="M56" s="1">
        <f t="shared" si="3"/>
        <v>1327910.1499999999</v>
      </c>
    </row>
    <row r="57" spans="1:13" x14ac:dyDescent="0.25">
      <c r="A57" s="2">
        <v>415505</v>
      </c>
      <c r="B57" s="1"/>
      <c r="C57" s="1">
        <f t="shared" si="2"/>
        <v>1163414</v>
      </c>
      <c r="F57">
        <v>0</v>
      </c>
      <c r="I57">
        <f t="shared" si="1"/>
        <v>0</v>
      </c>
      <c r="M57" s="1">
        <f t="shared" si="3"/>
        <v>1163414</v>
      </c>
    </row>
    <row r="58" spans="1:13" x14ac:dyDescent="0.25">
      <c r="A58" s="2">
        <v>788705</v>
      </c>
      <c r="B58" s="1"/>
      <c r="C58" s="1">
        <f t="shared" si="2"/>
        <v>2208374</v>
      </c>
      <c r="F58">
        <v>26408</v>
      </c>
      <c r="I58">
        <f t="shared" si="1"/>
        <v>27728.400000000001</v>
      </c>
      <c r="M58" s="1">
        <f t="shared" si="3"/>
        <v>2236102.4</v>
      </c>
    </row>
    <row r="59" spans="1:13" x14ac:dyDescent="0.25">
      <c r="A59" s="2">
        <v>1204630</v>
      </c>
      <c r="B59" s="1"/>
      <c r="C59" s="1">
        <f t="shared" si="2"/>
        <v>3372964</v>
      </c>
      <c r="F59">
        <v>32313</v>
      </c>
      <c r="I59">
        <f t="shared" si="1"/>
        <v>33928.65</v>
      </c>
      <c r="M59" s="1">
        <f t="shared" si="3"/>
        <v>3406892.65</v>
      </c>
    </row>
    <row r="60" spans="1:13" x14ac:dyDescent="0.25">
      <c r="A60" s="2">
        <v>781625</v>
      </c>
      <c r="B60" s="1"/>
      <c r="C60" s="1">
        <f t="shared" si="2"/>
        <v>2188550</v>
      </c>
      <c r="F60">
        <v>0</v>
      </c>
      <c r="I60">
        <f t="shared" si="1"/>
        <v>0</v>
      </c>
      <c r="M60" s="1">
        <f t="shared" si="3"/>
        <v>2188550</v>
      </c>
    </row>
    <row r="61" spans="1:13" x14ac:dyDescent="0.25">
      <c r="A61" s="2">
        <v>139460</v>
      </c>
      <c r="B61" s="1"/>
      <c r="C61" s="1">
        <f t="shared" si="2"/>
        <v>390488</v>
      </c>
      <c r="F61">
        <v>3705</v>
      </c>
      <c r="I61">
        <f t="shared" si="1"/>
        <v>3890.25</v>
      </c>
      <c r="M61" s="1">
        <f t="shared" si="3"/>
        <v>394378.25</v>
      </c>
    </row>
    <row r="62" spans="1:13" x14ac:dyDescent="0.25">
      <c r="A62" s="2">
        <v>404476</v>
      </c>
      <c r="B62" s="1"/>
      <c r="C62" s="1">
        <f t="shared" si="2"/>
        <v>1132532.7999999998</v>
      </c>
      <c r="F62">
        <v>14573</v>
      </c>
      <c r="I62">
        <f t="shared" si="1"/>
        <v>15301.650000000001</v>
      </c>
      <c r="M62" s="1">
        <f t="shared" si="3"/>
        <v>1147834.4499999997</v>
      </c>
    </row>
    <row r="63" spans="1:13" x14ac:dyDescent="0.25">
      <c r="A63" s="2">
        <v>90200</v>
      </c>
      <c r="B63" s="1"/>
      <c r="C63" s="1">
        <f t="shared" si="2"/>
        <v>252559.99999999997</v>
      </c>
      <c r="F63">
        <v>9291</v>
      </c>
      <c r="I63">
        <f t="shared" si="1"/>
        <v>9755.5500000000011</v>
      </c>
      <c r="M63" s="1">
        <f t="shared" si="3"/>
        <v>262315.55</v>
      </c>
    </row>
    <row r="64" spans="1:13" x14ac:dyDescent="0.25">
      <c r="A64" s="2">
        <v>165500</v>
      </c>
      <c r="B64" s="1"/>
      <c r="C64" s="1">
        <f t="shared" si="2"/>
        <v>463399.99999999994</v>
      </c>
      <c r="F64">
        <v>7950</v>
      </c>
      <c r="I64">
        <f t="shared" si="1"/>
        <v>8347.5</v>
      </c>
      <c r="M64" s="1">
        <f t="shared" si="3"/>
        <v>471747.49999999994</v>
      </c>
    </row>
    <row r="65" spans="1:13" x14ac:dyDescent="0.25">
      <c r="A65" s="2">
        <v>61720</v>
      </c>
      <c r="B65" s="1"/>
      <c r="C65" s="1">
        <f t="shared" si="2"/>
        <v>172816</v>
      </c>
      <c r="F65">
        <v>883</v>
      </c>
      <c r="I65">
        <f t="shared" si="1"/>
        <v>927.15000000000009</v>
      </c>
      <c r="M65" s="1">
        <f t="shared" si="3"/>
        <v>173743.15</v>
      </c>
    </row>
    <row r="66" spans="1:13" x14ac:dyDescent="0.25">
      <c r="A66" s="2">
        <v>33507</v>
      </c>
      <c r="B66" s="1"/>
      <c r="C66" s="1">
        <f t="shared" si="2"/>
        <v>93819.599999999991</v>
      </c>
      <c r="F66">
        <v>777</v>
      </c>
      <c r="I66">
        <f t="shared" si="1"/>
        <v>815.85</v>
      </c>
      <c r="M66" s="1">
        <f t="shared" si="3"/>
        <v>94635.45</v>
      </c>
    </row>
    <row r="67" spans="1:13" x14ac:dyDescent="0.25">
      <c r="A67" s="2">
        <v>60100</v>
      </c>
      <c r="B67" s="1"/>
      <c r="C67" s="1">
        <f t="shared" si="2"/>
        <v>168280</v>
      </c>
      <c r="F67">
        <v>0</v>
      </c>
      <c r="I67">
        <f t="shared" si="1"/>
        <v>0</v>
      </c>
      <c r="M67" s="1">
        <f t="shared" si="3"/>
        <v>168280</v>
      </c>
    </row>
    <row r="68" spans="1:13" x14ac:dyDescent="0.25">
      <c r="A68" s="2">
        <v>1045097</v>
      </c>
      <c r="B68" s="1"/>
      <c r="C68" s="1">
        <f t="shared" si="2"/>
        <v>2926271.5999999996</v>
      </c>
      <c r="F68">
        <v>74349</v>
      </c>
      <c r="I68">
        <f t="shared" si="1"/>
        <v>78066.45</v>
      </c>
      <c r="M68" s="1">
        <f t="shared" si="3"/>
        <v>3004338.05</v>
      </c>
    </row>
    <row r="69" spans="1:13" x14ac:dyDescent="0.25">
      <c r="A69" s="2">
        <v>457303</v>
      </c>
      <c r="B69" s="1"/>
      <c r="C69" s="1">
        <f t="shared" si="2"/>
        <v>1280448.3999999999</v>
      </c>
      <c r="F69">
        <v>0</v>
      </c>
      <c r="I69">
        <f t="shared" si="1"/>
        <v>0</v>
      </c>
      <c r="M69" s="1">
        <f t="shared" si="3"/>
        <v>1280448.3999999999</v>
      </c>
    </row>
    <row r="70" spans="1:13" x14ac:dyDescent="0.25">
      <c r="A70" s="2">
        <v>20787</v>
      </c>
      <c r="B70" s="1"/>
      <c r="C70" s="1">
        <f t="shared" si="2"/>
        <v>58203.6</v>
      </c>
      <c r="F70">
        <v>0</v>
      </c>
      <c r="I70">
        <f t="shared" si="1"/>
        <v>0</v>
      </c>
      <c r="M70" s="1">
        <f t="shared" si="3"/>
        <v>58203.6</v>
      </c>
    </row>
    <row r="71" spans="1:13" x14ac:dyDescent="0.25">
      <c r="A71" s="2">
        <v>355030</v>
      </c>
      <c r="B71" s="1"/>
      <c r="C71" s="1">
        <f t="shared" si="2"/>
        <v>994083.99999999988</v>
      </c>
      <c r="F71">
        <v>6502</v>
      </c>
      <c r="I71">
        <f t="shared" si="1"/>
        <v>6827.1</v>
      </c>
      <c r="M71" s="1">
        <f t="shared" si="3"/>
        <v>1000911.0999999999</v>
      </c>
    </row>
    <row r="72" spans="1:13" x14ac:dyDescent="0.25">
      <c r="A72" s="2">
        <v>162620</v>
      </c>
      <c r="B72" s="1"/>
      <c r="C72" s="1">
        <f t="shared" si="2"/>
        <v>455336</v>
      </c>
      <c r="F72">
        <v>14669</v>
      </c>
      <c r="I72">
        <f t="shared" si="1"/>
        <v>15402.45</v>
      </c>
      <c r="M72" s="1">
        <f t="shared" si="3"/>
        <v>470738.45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7D6D-F563-4E65-8F99-BF6CB4E8451F}">
  <dimension ref="A1:AB72"/>
  <sheetViews>
    <sheetView topLeftCell="N1" workbookViewId="0">
      <selection activeCell="J4" sqref="J4"/>
    </sheetView>
  </sheetViews>
  <sheetFormatPr defaultRowHeight="15" x14ac:dyDescent="0.25"/>
  <cols>
    <col min="3" max="3" width="12.7109375" bestFit="1" customWidth="1"/>
    <col min="4" max="4" width="10.140625" bestFit="1" customWidth="1"/>
    <col min="13" max="13" width="12.7109375" bestFit="1" customWidth="1"/>
    <col min="15" max="15" width="84.42578125" bestFit="1" customWidth="1"/>
    <col min="16" max="16" width="17.28515625" bestFit="1" customWidth="1"/>
  </cols>
  <sheetData>
    <row r="1" spans="1:28" x14ac:dyDescent="0.25">
      <c r="A1" s="3" t="s">
        <v>71</v>
      </c>
      <c r="B1" s="3" t="s">
        <v>0</v>
      </c>
      <c r="C1" s="3" t="s">
        <v>70</v>
      </c>
      <c r="D1" s="3" t="s">
        <v>69</v>
      </c>
      <c r="F1" s="3" t="s">
        <v>81</v>
      </c>
      <c r="M1" s="3" t="s">
        <v>0</v>
      </c>
      <c r="N1" s="3" t="s">
        <v>81</v>
      </c>
    </row>
    <row r="2" spans="1:28" x14ac:dyDescent="0.25">
      <c r="A2" t="s">
        <v>1</v>
      </c>
      <c r="B2" t="s">
        <v>2</v>
      </c>
      <c r="C2" s="1">
        <v>1285414.8999999999</v>
      </c>
      <c r="D2" s="1">
        <v>18144</v>
      </c>
      <c r="F2">
        <f>C2/D2</f>
        <v>70.845177469135791</v>
      </c>
      <c r="H2" s="7" t="s">
        <v>104</v>
      </c>
      <c r="J2">
        <f>AVERAGE(P39:P72)</f>
        <v>91.830515645208649</v>
      </c>
      <c r="M2" t="s">
        <v>2</v>
      </c>
      <c r="N2">
        <v>70.845177469135791</v>
      </c>
    </row>
    <row r="3" spans="1:28" x14ac:dyDescent="0.25">
      <c r="A3" t="s">
        <v>3</v>
      </c>
      <c r="B3" t="s">
        <v>4</v>
      </c>
      <c r="C3" s="1">
        <v>10215314.549999999</v>
      </c>
      <c r="D3" s="1">
        <v>697620</v>
      </c>
      <c r="F3">
        <f t="shared" ref="F3:F35" si="0">C3/D3</f>
        <v>14.643093016255266</v>
      </c>
      <c r="H3" s="7" t="s">
        <v>105</v>
      </c>
      <c r="J3">
        <f>MEDIAN(P39:P72)</f>
        <v>33.717656379722953</v>
      </c>
      <c r="M3" t="s">
        <v>4</v>
      </c>
      <c r="N3">
        <v>14.643093016255266</v>
      </c>
      <c r="AB3" s="3"/>
    </row>
    <row r="4" spans="1:28" x14ac:dyDescent="0.25">
      <c r="A4" t="s">
        <v>5</v>
      </c>
      <c r="B4" t="s">
        <v>6</v>
      </c>
      <c r="C4" s="1">
        <v>250443.19999999998</v>
      </c>
      <c r="D4" s="1">
        <v>11270.59</v>
      </c>
      <c r="F4">
        <f t="shared" si="0"/>
        <v>22.22094850402685</v>
      </c>
      <c r="M4" t="s">
        <v>6</v>
      </c>
      <c r="N4">
        <v>22.22094850402685</v>
      </c>
    </row>
    <row r="5" spans="1:28" x14ac:dyDescent="0.25">
      <c r="A5" t="s">
        <v>7</v>
      </c>
      <c r="B5" t="s">
        <v>8</v>
      </c>
      <c r="C5" s="1">
        <v>337220.8</v>
      </c>
      <c r="D5" s="1">
        <v>56228</v>
      </c>
      <c r="F5">
        <f t="shared" si="0"/>
        <v>5.9973820872163337</v>
      </c>
      <c r="M5" t="s">
        <v>8</v>
      </c>
      <c r="N5">
        <v>5.9973820872163337</v>
      </c>
    </row>
    <row r="6" spans="1:28" x14ac:dyDescent="0.25">
      <c r="A6" t="s">
        <v>9</v>
      </c>
      <c r="B6" t="s">
        <v>10</v>
      </c>
      <c r="C6" s="1">
        <v>848685.24999999988</v>
      </c>
      <c r="D6" s="1">
        <v>29314</v>
      </c>
      <c r="F6">
        <f t="shared" si="0"/>
        <v>28.951533397011662</v>
      </c>
      <c r="M6" t="s">
        <v>10</v>
      </c>
      <c r="N6">
        <v>28.951533397011662</v>
      </c>
    </row>
    <row r="7" spans="1:28" x14ac:dyDescent="0.25">
      <c r="A7" t="s">
        <v>11</v>
      </c>
      <c r="B7" t="s">
        <v>12</v>
      </c>
      <c r="C7" s="1">
        <v>883730.75</v>
      </c>
      <c r="D7" s="1">
        <v>26177</v>
      </c>
      <c r="F7">
        <f t="shared" si="0"/>
        <v>33.759817778966266</v>
      </c>
      <c r="M7" t="s">
        <v>12</v>
      </c>
      <c r="N7">
        <v>33.759817778966266</v>
      </c>
    </row>
    <row r="8" spans="1:28" x14ac:dyDescent="0.25">
      <c r="A8" t="s">
        <v>13</v>
      </c>
      <c r="B8" t="s">
        <v>14</v>
      </c>
      <c r="C8" s="1">
        <v>736896.3</v>
      </c>
      <c r="D8" s="1">
        <v>22024.65</v>
      </c>
      <c r="F8">
        <f t="shared" si="0"/>
        <v>33.457798421314301</v>
      </c>
      <c r="M8" t="s">
        <v>14</v>
      </c>
      <c r="N8">
        <v>33.457798421314301</v>
      </c>
    </row>
    <row r="9" spans="1:28" x14ac:dyDescent="0.25">
      <c r="A9" t="s">
        <v>15</v>
      </c>
      <c r="B9" t="s">
        <v>16</v>
      </c>
      <c r="C9" s="1">
        <v>1239302.3999999999</v>
      </c>
      <c r="D9" s="1">
        <v>26177</v>
      </c>
      <c r="F9">
        <f t="shared" si="0"/>
        <v>47.34317912671429</v>
      </c>
      <c r="M9" t="s">
        <v>16</v>
      </c>
      <c r="N9">
        <v>47.34317912671429</v>
      </c>
    </row>
    <row r="10" spans="1:28" x14ac:dyDescent="0.25">
      <c r="A10" t="s">
        <v>17</v>
      </c>
      <c r="B10" t="s">
        <v>18</v>
      </c>
      <c r="C10" s="1">
        <v>1313948.6499999999</v>
      </c>
      <c r="D10" s="1">
        <v>25508.47</v>
      </c>
      <c r="F10">
        <f t="shared" si="0"/>
        <v>51.510288543374017</v>
      </c>
      <c r="M10" t="s">
        <v>18</v>
      </c>
      <c r="N10">
        <v>51.510288543374017</v>
      </c>
    </row>
    <row r="11" spans="1:28" x14ac:dyDescent="0.25">
      <c r="A11" t="s">
        <v>19</v>
      </c>
      <c r="B11" t="s">
        <v>20</v>
      </c>
      <c r="C11" s="1">
        <v>1086748.95</v>
      </c>
      <c r="D11" s="1">
        <v>30310.79</v>
      </c>
      <c r="F11">
        <f t="shared" si="0"/>
        <v>35.853534335462719</v>
      </c>
      <c r="M11" t="s">
        <v>20</v>
      </c>
      <c r="N11">
        <v>35.853534335462719</v>
      </c>
    </row>
    <row r="12" spans="1:28" x14ac:dyDescent="0.25">
      <c r="A12" t="s">
        <v>21</v>
      </c>
      <c r="B12" t="s">
        <v>22</v>
      </c>
      <c r="C12" s="1">
        <v>2251321.0999999996</v>
      </c>
      <c r="D12" s="1">
        <v>277322.95</v>
      </c>
      <c r="F12">
        <f t="shared" si="0"/>
        <v>8.1180482899089288</v>
      </c>
      <c r="M12" t="s">
        <v>22</v>
      </c>
      <c r="N12">
        <v>8.1180482899089288</v>
      </c>
    </row>
    <row r="13" spans="1:28" x14ac:dyDescent="0.25">
      <c r="A13" t="s">
        <v>23</v>
      </c>
      <c r="B13" t="s">
        <v>24</v>
      </c>
      <c r="C13" s="1">
        <v>4623074.3999999994</v>
      </c>
      <c r="D13" s="1">
        <v>46668</v>
      </c>
      <c r="F13">
        <f t="shared" si="0"/>
        <v>99.063049627153504</v>
      </c>
      <c r="M13" t="s">
        <v>24</v>
      </c>
      <c r="N13">
        <v>99.063049627153504</v>
      </c>
    </row>
    <row r="14" spans="1:28" x14ac:dyDescent="0.25">
      <c r="A14" t="s">
        <v>25</v>
      </c>
      <c r="B14" t="s">
        <v>26</v>
      </c>
      <c r="C14" s="1">
        <v>404036.14999999997</v>
      </c>
      <c r="D14">
        <v>25507</v>
      </c>
      <c r="F14">
        <f t="shared" si="0"/>
        <v>15.840206609950208</v>
      </c>
      <c r="M14" t="s">
        <v>26</v>
      </c>
      <c r="N14">
        <v>15.840206609950208</v>
      </c>
    </row>
    <row r="15" spans="1:28" x14ac:dyDescent="0.25">
      <c r="A15" t="s">
        <v>27</v>
      </c>
      <c r="B15" t="s">
        <v>28</v>
      </c>
      <c r="C15" s="1">
        <v>174926.15</v>
      </c>
      <c r="D15" s="1">
        <v>4764</v>
      </c>
      <c r="F15">
        <f t="shared" si="0"/>
        <v>36.718335432409738</v>
      </c>
      <c r="M15" t="s">
        <v>28</v>
      </c>
      <c r="N15">
        <v>36.718335432409738</v>
      </c>
    </row>
    <row r="16" spans="1:28" x14ac:dyDescent="0.25">
      <c r="A16" t="s">
        <v>29</v>
      </c>
      <c r="B16" t="s">
        <v>30</v>
      </c>
      <c r="C16" s="1">
        <v>191391.19999999998</v>
      </c>
      <c r="D16" s="2">
        <v>4764</v>
      </c>
      <c r="F16">
        <f t="shared" si="0"/>
        <v>40.174475230898402</v>
      </c>
      <c r="M16" t="s">
        <v>30</v>
      </c>
      <c r="N16">
        <v>40.174475230898402</v>
      </c>
    </row>
    <row r="17" spans="1:14" x14ac:dyDescent="0.25">
      <c r="A17" t="s">
        <v>31</v>
      </c>
      <c r="B17" t="s">
        <v>32</v>
      </c>
      <c r="C17" s="1">
        <v>1131502.0499999998</v>
      </c>
      <c r="D17" s="2">
        <v>29232</v>
      </c>
      <c r="F17">
        <f t="shared" si="0"/>
        <v>38.707650862068959</v>
      </c>
      <c r="M17" t="s">
        <v>32</v>
      </c>
      <c r="N17">
        <v>38.707650862068959</v>
      </c>
    </row>
    <row r="18" spans="1:14" x14ac:dyDescent="0.25">
      <c r="A18" t="s">
        <v>33</v>
      </c>
      <c r="B18" t="s">
        <v>34</v>
      </c>
      <c r="C18" s="1">
        <v>548273.6</v>
      </c>
      <c r="D18" s="2">
        <v>16448</v>
      </c>
      <c r="F18">
        <f t="shared" si="0"/>
        <v>33.333754863813226</v>
      </c>
      <c r="M18" t="s">
        <v>34</v>
      </c>
      <c r="N18">
        <v>33.333754863813226</v>
      </c>
    </row>
    <row r="19" spans="1:14" x14ac:dyDescent="0.25">
      <c r="A19" t="s">
        <v>35</v>
      </c>
      <c r="B19" t="s">
        <v>36</v>
      </c>
      <c r="C19" s="1">
        <v>1350046.95</v>
      </c>
      <c r="D19" s="2">
        <v>36012</v>
      </c>
      <c r="F19">
        <f t="shared" si="0"/>
        <v>37.488807897367543</v>
      </c>
      <c r="M19" t="s">
        <v>36</v>
      </c>
      <c r="N19">
        <v>37.488807897367543</v>
      </c>
    </row>
    <row r="20" spans="1:14" x14ac:dyDescent="0.25">
      <c r="A20" t="s">
        <v>37</v>
      </c>
      <c r="B20" t="s">
        <v>38</v>
      </c>
      <c r="C20" s="1">
        <v>127965.59999999999</v>
      </c>
      <c r="D20">
        <v>20693</v>
      </c>
      <c r="F20">
        <f t="shared" si="0"/>
        <v>6.1840042526458214</v>
      </c>
      <c r="M20" t="s">
        <v>38</v>
      </c>
      <c r="N20">
        <v>6.1840042526458214</v>
      </c>
    </row>
    <row r="21" spans="1:14" x14ac:dyDescent="0.25">
      <c r="A21" t="s">
        <v>39</v>
      </c>
      <c r="B21" t="s">
        <v>40</v>
      </c>
      <c r="C21" s="1">
        <v>1862856.7999999998</v>
      </c>
      <c r="D21">
        <v>50386.44</v>
      </c>
      <c r="F21">
        <f t="shared" si="0"/>
        <v>36.971391509302897</v>
      </c>
      <c r="M21" t="s">
        <v>40</v>
      </c>
      <c r="N21">
        <v>36.971391509302897</v>
      </c>
    </row>
    <row r="22" spans="1:14" x14ac:dyDescent="0.25">
      <c r="A22" t="s">
        <v>41</v>
      </c>
      <c r="B22" t="s">
        <v>42</v>
      </c>
      <c r="C22" s="1">
        <v>3527044.1499999994</v>
      </c>
      <c r="D22" s="2">
        <v>40949</v>
      </c>
      <c r="F22">
        <f t="shared" si="0"/>
        <v>86.132607633886039</v>
      </c>
      <c r="M22" t="s">
        <v>42</v>
      </c>
      <c r="N22">
        <v>86.132607633886039</v>
      </c>
    </row>
    <row r="23" spans="1:14" x14ac:dyDescent="0.25">
      <c r="A23" t="s">
        <v>43</v>
      </c>
      <c r="B23" t="s">
        <v>44</v>
      </c>
      <c r="C23" s="1">
        <v>2051358.4</v>
      </c>
      <c r="D23" s="2">
        <v>15209</v>
      </c>
      <c r="F23">
        <f t="shared" si="0"/>
        <v>134.87792754290223</v>
      </c>
      <c r="M23" t="s">
        <v>44</v>
      </c>
      <c r="N23">
        <v>134.87792754290223</v>
      </c>
    </row>
    <row r="24" spans="1:14" x14ac:dyDescent="0.25">
      <c r="A24" t="s">
        <v>45</v>
      </c>
      <c r="B24" t="s">
        <v>46</v>
      </c>
      <c r="C24" s="1">
        <v>483041.3</v>
      </c>
      <c r="D24" s="2">
        <v>14344</v>
      </c>
      <c r="F24">
        <f t="shared" si="0"/>
        <v>33.675494980479641</v>
      </c>
      <c r="M24" t="s">
        <v>46</v>
      </c>
      <c r="N24">
        <v>33.675494980479641</v>
      </c>
    </row>
    <row r="25" spans="1:14" x14ac:dyDescent="0.25">
      <c r="A25" t="s">
        <v>47</v>
      </c>
      <c r="B25" t="s">
        <v>48</v>
      </c>
      <c r="C25" s="1">
        <v>1244380.8999999999</v>
      </c>
      <c r="D25" s="2">
        <v>33707</v>
      </c>
      <c r="F25">
        <f t="shared" si="0"/>
        <v>36.917580917910222</v>
      </c>
      <c r="M25" t="s">
        <v>48</v>
      </c>
      <c r="N25">
        <v>36.917580917910222</v>
      </c>
    </row>
    <row r="26" spans="1:14" x14ac:dyDescent="0.25">
      <c r="A26" t="s">
        <v>49</v>
      </c>
      <c r="B26" t="s">
        <v>50</v>
      </c>
      <c r="C26" s="1">
        <v>178136.35</v>
      </c>
      <c r="D26" s="2">
        <v>18744</v>
      </c>
      <c r="F26">
        <f t="shared" si="0"/>
        <v>9.5036465002134012</v>
      </c>
      <c r="M26" t="s">
        <v>50</v>
      </c>
      <c r="N26">
        <v>9.5036465002134012</v>
      </c>
    </row>
    <row r="27" spans="1:14" x14ac:dyDescent="0.25">
      <c r="A27" t="s">
        <v>51</v>
      </c>
      <c r="B27" t="s">
        <v>52</v>
      </c>
      <c r="C27" s="1">
        <v>300280.05</v>
      </c>
      <c r="D27" s="2">
        <v>13686</v>
      </c>
      <c r="F27">
        <f t="shared" si="0"/>
        <v>21.940672950460325</v>
      </c>
      <c r="M27" t="s">
        <v>52</v>
      </c>
      <c r="N27">
        <v>21.940672950460325</v>
      </c>
    </row>
    <row r="28" spans="1:14" x14ac:dyDescent="0.25">
      <c r="A28" t="s">
        <v>53</v>
      </c>
      <c r="B28" t="s">
        <v>54</v>
      </c>
      <c r="C28" s="1">
        <v>197054.9</v>
      </c>
      <c r="D28">
        <v>12527.19</v>
      </c>
      <c r="F28">
        <f t="shared" si="0"/>
        <v>15.730175721770005</v>
      </c>
      <c r="M28" t="s">
        <v>54</v>
      </c>
      <c r="N28">
        <v>15.730175721770005</v>
      </c>
    </row>
    <row r="29" spans="1:14" x14ac:dyDescent="0.25">
      <c r="A29" t="s">
        <v>55</v>
      </c>
      <c r="B29" t="s">
        <v>56</v>
      </c>
      <c r="C29" s="1">
        <v>67420.5</v>
      </c>
      <c r="D29">
        <v>2117.29</v>
      </c>
      <c r="F29">
        <f t="shared" si="0"/>
        <v>31.842827387840117</v>
      </c>
      <c r="M29" t="s">
        <v>56</v>
      </c>
      <c r="N29">
        <v>31.842827387840117</v>
      </c>
    </row>
    <row r="30" spans="1:14" x14ac:dyDescent="0.25">
      <c r="A30" t="s">
        <v>57</v>
      </c>
      <c r="B30" t="s">
        <v>58</v>
      </c>
      <c r="C30" s="1">
        <v>144480</v>
      </c>
      <c r="D30">
        <v>4543.28</v>
      </c>
      <c r="F30">
        <f t="shared" si="0"/>
        <v>31.800813509182795</v>
      </c>
      <c r="M30" t="s">
        <v>58</v>
      </c>
      <c r="N30">
        <v>31.800813509182795</v>
      </c>
    </row>
    <row r="31" spans="1:14" x14ac:dyDescent="0.25">
      <c r="A31" t="s">
        <v>59</v>
      </c>
      <c r="B31" t="s">
        <v>60</v>
      </c>
      <c r="C31" s="1">
        <v>2998654.7499999995</v>
      </c>
      <c r="D31" s="2">
        <v>105914</v>
      </c>
      <c r="F31">
        <f t="shared" si="0"/>
        <v>28.312166002605885</v>
      </c>
      <c r="M31" t="s">
        <v>60</v>
      </c>
      <c r="N31">
        <v>28.312166002605885</v>
      </c>
    </row>
    <row r="32" spans="1:14" x14ac:dyDescent="0.25">
      <c r="A32" t="s">
        <v>61</v>
      </c>
      <c r="B32" t="s">
        <v>62</v>
      </c>
      <c r="C32" s="1">
        <v>1222062.7999999998</v>
      </c>
      <c r="D32">
        <v>12685.55</v>
      </c>
      <c r="F32">
        <f t="shared" si="0"/>
        <v>96.335026861271274</v>
      </c>
      <c r="M32" t="s">
        <v>62</v>
      </c>
      <c r="N32">
        <v>96.335026861271274</v>
      </c>
    </row>
    <row r="33" spans="1:16" x14ac:dyDescent="0.25">
      <c r="A33" t="s">
        <v>63</v>
      </c>
      <c r="B33" t="s">
        <v>64</v>
      </c>
      <c r="C33" s="1">
        <v>50528.799999999996</v>
      </c>
      <c r="D33">
        <v>893</v>
      </c>
      <c r="F33">
        <f t="shared" si="0"/>
        <v>56.583202687569987</v>
      </c>
      <c r="M33" t="s">
        <v>64</v>
      </c>
      <c r="N33">
        <v>56.583202687569987</v>
      </c>
    </row>
    <row r="34" spans="1:16" x14ac:dyDescent="0.25">
      <c r="A34" t="s">
        <v>65</v>
      </c>
      <c r="B34" t="s">
        <v>66</v>
      </c>
      <c r="C34" s="1">
        <v>929969.25</v>
      </c>
      <c r="D34">
        <v>510</v>
      </c>
      <c r="F34">
        <f t="shared" si="0"/>
        <v>1823.4691176470587</v>
      </c>
      <c r="M34" t="s">
        <v>66</v>
      </c>
      <c r="N34">
        <v>1823.4691176470587</v>
      </c>
    </row>
    <row r="35" spans="1:16" x14ac:dyDescent="0.25">
      <c r="A35" t="s">
        <v>67</v>
      </c>
      <c r="B35" t="s">
        <v>68</v>
      </c>
      <c r="C35" s="1">
        <v>500532.19999999995</v>
      </c>
      <c r="D35">
        <v>27910</v>
      </c>
      <c r="F35">
        <f t="shared" si="0"/>
        <v>17.933794338946612</v>
      </c>
      <c r="M35" t="s">
        <v>68</v>
      </c>
      <c r="N35">
        <v>17.933794338946612</v>
      </c>
    </row>
    <row r="38" spans="1:16" x14ac:dyDescent="0.25">
      <c r="A38" s="3" t="s">
        <v>84</v>
      </c>
      <c r="B38" s="3"/>
      <c r="C38" s="3" t="s">
        <v>95</v>
      </c>
      <c r="F38" s="3" t="s">
        <v>96</v>
      </c>
      <c r="I38" s="3" t="s">
        <v>97</v>
      </c>
      <c r="M38" s="3" t="s">
        <v>98</v>
      </c>
      <c r="O38" s="4" t="s">
        <v>77</v>
      </c>
      <c r="P38" t="s">
        <v>99</v>
      </c>
    </row>
    <row r="39" spans="1:16" x14ac:dyDescent="0.25">
      <c r="A39" s="2">
        <v>451795</v>
      </c>
      <c r="C39" s="1">
        <f t="shared" ref="C39:C72" si="1">A39*2.8</f>
        <v>1265026</v>
      </c>
      <c r="F39" s="2">
        <v>19418</v>
      </c>
      <c r="I39" s="1">
        <f>F39*1.05</f>
        <v>20388.900000000001</v>
      </c>
      <c r="M39" s="1">
        <f t="shared" ref="M39:M72" si="2">SUM(C39,I39)</f>
        <v>1285414.8999999999</v>
      </c>
      <c r="O39" s="5" t="s">
        <v>8</v>
      </c>
      <c r="P39" s="6">
        <v>5.9973820872163337</v>
      </c>
    </row>
    <row r="40" spans="1:16" x14ac:dyDescent="0.25">
      <c r="A40" s="2">
        <v>3646647</v>
      </c>
      <c r="C40" s="1">
        <f t="shared" si="1"/>
        <v>10210611.6</v>
      </c>
      <c r="F40" s="2">
        <v>4479</v>
      </c>
      <c r="I40" s="1">
        <f t="shared" ref="I40:I72" si="3">F40*1.05</f>
        <v>4702.95</v>
      </c>
      <c r="M40" s="1">
        <f t="shared" si="2"/>
        <v>10215314.549999999</v>
      </c>
      <c r="O40" s="5" t="s">
        <v>38</v>
      </c>
      <c r="P40" s="6">
        <v>6.1840042526458214</v>
      </c>
    </row>
    <row r="41" spans="1:16" x14ac:dyDescent="0.25">
      <c r="A41" s="2">
        <v>89444</v>
      </c>
      <c r="C41" s="1">
        <f t="shared" si="1"/>
        <v>250443.19999999998</v>
      </c>
      <c r="F41" s="2">
        <v>0</v>
      </c>
      <c r="I41" s="1">
        <f t="shared" si="3"/>
        <v>0</v>
      </c>
      <c r="M41" s="1">
        <f t="shared" si="2"/>
        <v>250443.19999999998</v>
      </c>
      <c r="O41" s="5" t="s">
        <v>22</v>
      </c>
      <c r="P41" s="6">
        <v>8.1180482899089288</v>
      </c>
    </row>
    <row r="42" spans="1:16" x14ac:dyDescent="0.25">
      <c r="A42" s="2">
        <v>120436</v>
      </c>
      <c r="C42" s="1">
        <f t="shared" si="1"/>
        <v>337220.8</v>
      </c>
      <c r="F42" s="2">
        <v>0</v>
      </c>
      <c r="I42" s="1">
        <f t="shared" si="3"/>
        <v>0</v>
      </c>
      <c r="M42" s="1">
        <f t="shared" si="2"/>
        <v>337220.8</v>
      </c>
      <c r="O42" s="5" t="s">
        <v>50</v>
      </c>
      <c r="P42" s="6">
        <v>9.5036465002134012</v>
      </c>
    </row>
    <row r="43" spans="1:16" x14ac:dyDescent="0.25">
      <c r="A43" s="2">
        <v>300883</v>
      </c>
      <c r="C43" s="1">
        <f t="shared" si="1"/>
        <v>842472.39999999991</v>
      </c>
      <c r="F43" s="2">
        <v>5917</v>
      </c>
      <c r="I43" s="1">
        <f t="shared" si="3"/>
        <v>6212.85</v>
      </c>
      <c r="M43" s="1">
        <f t="shared" si="2"/>
        <v>848685.24999999988</v>
      </c>
      <c r="O43" s="5" t="s">
        <v>4</v>
      </c>
      <c r="P43" s="6">
        <v>14.643093016255266</v>
      </c>
    </row>
    <row r="44" spans="1:16" x14ac:dyDescent="0.25">
      <c r="A44" s="2">
        <v>311240</v>
      </c>
      <c r="C44" s="1">
        <f t="shared" si="1"/>
        <v>871472</v>
      </c>
      <c r="F44" s="2">
        <v>11675</v>
      </c>
      <c r="I44" s="1">
        <f t="shared" si="3"/>
        <v>12258.75</v>
      </c>
      <c r="M44" s="1">
        <f t="shared" si="2"/>
        <v>883730.75</v>
      </c>
      <c r="O44" s="5" t="s">
        <v>54</v>
      </c>
      <c r="P44" s="6">
        <v>15.730175721770005</v>
      </c>
    </row>
    <row r="45" spans="1:16" x14ac:dyDescent="0.25">
      <c r="A45" s="2">
        <v>260400</v>
      </c>
      <c r="C45" s="1">
        <f t="shared" si="1"/>
        <v>729120</v>
      </c>
      <c r="F45" s="2">
        <v>7406</v>
      </c>
      <c r="I45" s="1">
        <f t="shared" si="3"/>
        <v>7776.3</v>
      </c>
      <c r="M45" s="1">
        <f t="shared" si="2"/>
        <v>736896.3</v>
      </c>
      <c r="O45" s="5" t="s">
        <v>26</v>
      </c>
      <c r="P45" s="6">
        <v>15.840206609950208</v>
      </c>
    </row>
    <row r="46" spans="1:16" x14ac:dyDescent="0.25">
      <c r="A46" s="2">
        <v>442608</v>
      </c>
      <c r="C46" s="1">
        <f t="shared" si="1"/>
        <v>1239302.3999999999</v>
      </c>
      <c r="F46" s="2">
        <v>0</v>
      </c>
      <c r="I46" s="1">
        <f t="shared" si="3"/>
        <v>0</v>
      </c>
      <c r="M46" s="1">
        <f t="shared" si="2"/>
        <v>1239302.3999999999</v>
      </c>
      <c r="O46" s="5" t="s">
        <v>68</v>
      </c>
      <c r="P46" s="6">
        <v>17.933794338946612</v>
      </c>
    </row>
    <row r="47" spans="1:16" x14ac:dyDescent="0.25">
      <c r="A47" s="2">
        <v>464815</v>
      </c>
      <c r="C47" s="1">
        <f t="shared" si="1"/>
        <v>1301482</v>
      </c>
      <c r="F47" s="2">
        <v>11873</v>
      </c>
      <c r="I47" s="1">
        <f t="shared" si="3"/>
        <v>12466.65</v>
      </c>
      <c r="M47" s="1">
        <f t="shared" si="2"/>
        <v>1313948.6499999999</v>
      </c>
      <c r="O47" s="5" t="s">
        <v>52</v>
      </c>
      <c r="P47" s="6">
        <v>21.940672950460325</v>
      </c>
    </row>
    <row r="48" spans="1:16" x14ac:dyDescent="0.25">
      <c r="A48" s="2">
        <v>385890</v>
      </c>
      <c r="C48" s="1">
        <f t="shared" si="1"/>
        <v>1080492</v>
      </c>
      <c r="F48" s="2">
        <v>5959</v>
      </c>
      <c r="I48" s="1">
        <f t="shared" si="3"/>
        <v>6256.95</v>
      </c>
      <c r="M48" s="1">
        <f t="shared" si="2"/>
        <v>1086748.95</v>
      </c>
      <c r="O48" s="5" t="s">
        <v>6</v>
      </c>
      <c r="P48" s="6">
        <v>22.22094850402685</v>
      </c>
    </row>
    <row r="49" spans="1:16" x14ac:dyDescent="0.25">
      <c r="A49" s="2">
        <v>801239</v>
      </c>
      <c r="C49" s="1">
        <f t="shared" si="1"/>
        <v>2243469.1999999997</v>
      </c>
      <c r="F49" s="2">
        <v>7478</v>
      </c>
      <c r="I49" s="1">
        <f t="shared" si="3"/>
        <v>7851.9000000000005</v>
      </c>
      <c r="M49" s="1">
        <f t="shared" si="2"/>
        <v>2251321.0999999996</v>
      </c>
      <c r="O49" s="5" t="s">
        <v>60</v>
      </c>
      <c r="P49" s="6">
        <v>28.312166002605885</v>
      </c>
    </row>
    <row r="50" spans="1:16" x14ac:dyDescent="0.25">
      <c r="A50" s="2">
        <v>1651098</v>
      </c>
      <c r="C50" s="1">
        <f t="shared" si="1"/>
        <v>4623074.3999999994</v>
      </c>
      <c r="F50" s="2">
        <v>0</v>
      </c>
      <c r="I50" s="1">
        <f t="shared" si="3"/>
        <v>0</v>
      </c>
      <c r="M50" s="1">
        <f t="shared" si="2"/>
        <v>4623074.3999999994</v>
      </c>
      <c r="O50" s="5" t="s">
        <v>10</v>
      </c>
      <c r="P50" s="6">
        <v>28.951533397011662</v>
      </c>
    </row>
    <row r="51" spans="1:16" x14ac:dyDescent="0.25">
      <c r="A51" s="2">
        <v>136838</v>
      </c>
      <c r="C51" s="1">
        <f t="shared" si="1"/>
        <v>383146.39999999997</v>
      </c>
      <c r="F51" s="2">
        <v>19895</v>
      </c>
      <c r="I51" s="1">
        <f t="shared" si="3"/>
        <v>20889.75</v>
      </c>
      <c r="M51" s="1">
        <f t="shared" si="2"/>
        <v>404036.14999999997</v>
      </c>
      <c r="O51" s="5" t="s">
        <v>58</v>
      </c>
      <c r="P51" s="6">
        <v>31.800813509182795</v>
      </c>
    </row>
    <row r="52" spans="1:16" x14ac:dyDescent="0.25">
      <c r="A52" s="2">
        <v>59600</v>
      </c>
      <c r="C52" s="1">
        <f t="shared" si="1"/>
        <v>166880</v>
      </c>
      <c r="F52" s="2">
        <v>7663</v>
      </c>
      <c r="I52" s="1">
        <f t="shared" si="3"/>
        <v>8046.1500000000005</v>
      </c>
      <c r="M52" s="1">
        <f t="shared" si="2"/>
        <v>174926.15</v>
      </c>
      <c r="O52" s="5" t="s">
        <v>56</v>
      </c>
      <c r="P52" s="6">
        <v>31.842827387840117</v>
      </c>
    </row>
    <row r="53" spans="1:16" x14ac:dyDescent="0.25">
      <c r="A53" s="2">
        <v>66479</v>
      </c>
      <c r="C53" s="1">
        <f t="shared" si="1"/>
        <v>186141.19999999998</v>
      </c>
      <c r="F53" s="2">
        <v>5000</v>
      </c>
      <c r="I53" s="1">
        <f t="shared" si="3"/>
        <v>5250</v>
      </c>
      <c r="M53" s="1">
        <f t="shared" si="2"/>
        <v>191391.19999999998</v>
      </c>
      <c r="O53" s="5" t="s">
        <v>34</v>
      </c>
      <c r="P53" s="6">
        <v>33.333754863813226</v>
      </c>
    </row>
    <row r="54" spans="1:16" x14ac:dyDescent="0.25">
      <c r="A54" s="2">
        <v>400923</v>
      </c>
      <c r="C54" s="1">
        <f t="shared" si="1"/>
        <v>1122584.3999999999</v>
      </c>
      <c r="F54" s="2">
        <v>8493</v>
      </c>
      <c r="I54" s="1">
        <f t="shared" si="3"/>
        <v>8917.65</v>
      </c>
      <c r="M54" s="1">
        <f t="shared" si="2"/>
        <v>1131502.0499999998</v>
      </c>
      <c r="O54" s="5" t="s">
        <v>14</v>
      </c>
      <c r="P54" s="6">
        <v>33.457798421314301</v>
      </c>
    </row>
    <row r="55" spans="1:16" x14ac:dyDescent="0.25">
      <c r="A55" s="2">
        <v>195812</v>
      </c>
      <c r="C55" s="1">
        <f t="shared" si="1"/>
        <v>548273.6</v>
      </c>
      <c r="F55" s="2">
        <v>0</v>
      </c>
      <c r="I55" s="1">
        <f t="shared" si="3"/>
        <v>0</v>
      </c>
      <c r="M55" s="1">
        <f t="shared" si="2"/>
        <v>548273.6</v>
      </c>
      <c r="O55" s="5" t="s">
        <v>46</v>
      </c>
      <c r="P55" s="6">
        <v>33.675494980479641</v>
      </c>
    </row>
    <row r="56" spans="1:16" x14ac:dyDescent="0.25">
      <c r="A56" s="2">
        <v>477597</v>
      </c>
      <c r="C56" s="1">
        <f t="shared" si="1"/>
        <v>1337271.5999999999</v>
      </c>
      <c r="F56" s="2">
        <v>12167</v>
      </c>
      <c r="I56" s="1">
        <f t="shared" si="3"/>
        <v>12775.35</v>
      </c>
      <c r="M56" s="1">
        <f t="shared" si="2"/>
        <v>1350046.95</v>
      </c>
      <c r="O56" s="5" t="s">
        <v>12</v>
      </c>
      <c r="P56" s="6">
        <v>33.759817778966266</v>
      </c>
    </row>
    <row r="57" spans="1:16" x14ac:dyDescent="0.25">
      <c r="A57" s="2">
        <v>45702</v>
      </c>
      <c r="C57" s="1">
        <f t="shared" si="1"/>
        <v>127965.59999999999</v>
      </c>
      <c r="F57" s="2">
        <v>0</v>
      </c>
      <c r="I57" s="1">
        <f t="shared" si="3"/>
        <v>0</v>
      </c>
      <c r="M57" s="1">
        <f t="shared" si="2"/>
        <v>127965.59999999999</v>
      </c>
      <c r="O57" s="5" t="s">
        <v>20</v>
      </c>
      <c r="P57" s="6">
        <v>35.853534335462719</v>
      </c>
    </row>
    <row r="58" spans="1:16" x14ac:dyDescent="0.25">
      <c r="A58" s="2">
        <v>655298</v>
      </c>
      <c r="C58" s="1">
        <f t="shared" si="1"/>
        <v>1834834.4</v>
      </c>
      <c r="F58" s="2">
        <v>26688</v>
      </c>
      <c r="I58" s="1">
        <f t="shared" si="3"/>
        <v>28022.400000000001</v>
      </c>
      <c r="M58" s="1">
        <f t="shared" si="2"/>
        <v>1862856.7999999998</v>
      </c>
      <c r="O58" s="5" t="s">
        <v>28</v>
      </c>
      <c r="P58" s="6">
        <v>36.718335432409738</v>
      </c>
    </row>
    <row r="59" spans="1:16" x14ac:dyDescent="0.25">
      <c r="A59" s="2">
        <v>1248172</v>
      </c>
      <c r="C59" s="1">
        <f t="shared" si="1"/>
        <v>3494881.5999999996</v>
      </c>
      <c r="F59" s="2">
        <v>30631</v>
      </c>
      <c r="I59" s="1">
        <f t="shared" si="3"/>
        <v>32162.550000000003</v>
      </c>
      <c r="M59" s="1">
        <f t="shared" si="2"/>
        <v>3527044.1499999994</v>
      </c>
      <c r="O59" s="5" t="s">
        <v>48</v>
      </c>
      <c r="P59" s="6">
        <v>36.917580917910222</v>
      </c>
    </row>
    <row r="60" spans="1:16" x14ac:dyDescent="0.25">
      <c r="A60" s="2">
        <v>732628</v>
      </c>
      <c r="C60" s="1">
        <f t="shared" si="1"/>
        <v>2051358.4</v>
      </c>
      <c r="F60" s="2">
        <v>0</v>
      </c>
      <c r="I60" s="1">
        <f t="shared" si="3"/>
        <v>0</v>
      </c>
      <c r="M60" s="1">
        <f t="shared" si="2"/>
        <v>2051358.4</v>
      </c>
      <c r="O60" s="5" t="s">
        <v>40</v>
      </c>
      <c r="P60" s="6">
        <v>36.971391509302897</v>
      </c>
    </row>
    <row r="61" spans="1:16" x14ac:dyDescent="0.25">
      <c r="A61" s="2">
        <v>171146</v>
      </c>
      <c r="C61" s="1">
        <f t="shared" si="1"/>
        <v>479208.8</v>
      </c>
      <c r="F61" s="2">
        <v>3650</v>
      </c>
      <c r="I61" s="1">
        <f t="shared" si="3"/>
        <v>3832.5</v>
      </c>
      <c r="M61" s="1">
        <f t="shared" si="2"/>
        <v>483041.3</v>
      </c>
      <c r="O61" s="5" t="s">
        <v>36</v>
      </c>
      <c r="P61" s="6">
        <v>37.488807897367543</v>
      </c>
    </row>
    <row r="62" spans="1:16" x14ac:dyDescent="0.25">
      <c r="A62" s="2">
        <v>439711</v>
      </c>
      <c r="C62" s="1">
        <f t="shared" si="1"/>
        <v>1231190.7999999998</v>
      </c>
      <c r="F62" s="2">
        <v>12562</v>
      </c>
      <c r="I62" s="1">
        <f t="shared" si="3"/>
        <v>13190.1</v>
      </c>
      <c r="M62" s="1">
        <f t="shared" si="2"/>
        <v>1244380.8999999999</v>
      </c>
      <c r="O62" s="5" t="s">
        <v>32</v>
      </c>
      <c r="P62" s="6">
        <v>38.707650862068959</v>
      </c>
    </row>
    <row r="63" spans="1:16" x14ac:dyDescent="0.25">
      <c r="A63" s="2">
        <v>60100</v>
      </c>
      <c r="C63" s="1">
        <f t="shared" si="1"/>
        <v>168280</v>
      </c>
      <c r="F63" s="2">
        <v>9387</v>
      </c>
      <c r="I63" s="1">
        <f t="shared" si="3"/>
        <v>9856.35</v>
      </c>
      <c r="M63" s="1">
        <f t="shared" si="2"/>
        <v>178136.35</v>
      </c>
      <c r="O63" s="5" t="s">
        <v>30</v>
      </c>
      <c r="P63" s="6">
        <v>40.174475230898402</v>
      </c>
    </row>
    <row r="64" spans="1:16" x14ac:dyDescent="0.25">
      <c r="A64" s="2">
        <v>105000</v>
      </c>
      <c r="C64" s="1">
        <f t="shared" si="1"/>
        <v>294000</v>
      </c>
      <c r="F64" s="2">
        <v>5981</v>
      </c>
      <c r="I64" s="1">
        <f t="shared" si="3"/>
        <v>6280.05</v>
      </c>
      <c r="M64" s="1">
        <f t="shared" si="2"/>
        <v>300280.05</v>
      </c>
      <c r="O64" s="5" t="s">
        <v>16</v>
      </c>
      <c r="P64" s="6">
        <v>47.34317912671429</v>
      </c>
    </row>
    <row r="65" spans="1:16" x14ac:dyDescent="0.25">
      <c r="A65" s="2">
        <v>69080</v>
      </c>
      <c r="C65" s="1">
        <f t="shared" si="1"/>
        <v>193424</v>
      </c>
      <c r="F65" s="2">
        <v>3458</v>
      </c>
      <c r="I65" s="1">
        <f t="shared" si="3"/>
        <v>3630.9</v>
      </c>
      <c r="M65" s="1">
        <f t="shared" si="2"/>
        <v>197054.9</v>
      </c>
      <c r="O65" s="5" t="s">
        <v>18</v>
      </c>
      <c r="P65" s="6">
        <v>51.510288543374017</v>
      </c>
    </row>
    <row r="66" spans="1:16" x14ac:dyDescent="0.25">
      <c r="A66" s="2">
        <v>23823</v>
      </c>
      <c r="C66" s="1">
        <f t="shared" si="1"/>
        <v>66704.399999999994</v>
      </c>
      <c r="F66" s="2">
        <v>682</v>
      </c>
      <c r="I66" s="1">
        <f t="shared" si="3"/>
        <v>716.1</v>
      </c>
      <c r="M66" s="1">
        <f t="shared" si="2"/>
        <v>67420.5</v>
      </c>
      <c r="O66" s="5" t="s">
        <v>64</v>
      </c>
      <c r="P66" s="6">
        <v>56.583202687569987</v>
      </c>
    </row>
    <row r="67" spans="1:16" x14ac:dyDescent="0.25">
      <c r="A67" s="2">
        <v>51600</v>
      </c>
      <c r="C67" s="1">
        <f t="shared" si="1"/>
        <v>144480</v>
      </c>
      <c r="F67" s="2">
        <v>0</v>
      </c>
      <c r="I67" s="1">
        <f t="shared" si="3"/>
        <v>0</v>
      </c>
      <c r="M67" s="1">
        <f t="shared" si="2"/>
        <v>144480</v>
      </c>
      <c r="O67" s="5" t="s">
        <v>2</v>
      </c>
      <c r="P67" s="6">
        <v>70.845177469135791</v>
      </c>
    </row>
    <row r="68" spans="1:16" x14ac:dyDescent="0.25">
      <c r="A68" s="2">
        <v>1043209</v>
      </c>
      <c r="C68" s="1">
        <f t="shared" si="1"/>
        <v>2920985.1999999997</v>
      </c>
      <c r="F68" s="2">
        <v>73971</v>
      </c>
      <c r="I68" s="1">
        <f t="shared" si="3"/>
        <v>77669.55</v>
      </c>
      <c r="M68" s="1">
        <f t="shared" si="2"/>
        <v>2998654.7499999995</v>
      </c>
      <c r="O68" s="5" t="s">
        <v>42</v>
      </c>
      <c r="P68" s="6">
        <v>86.132607633886039</v>
      </c>
    </row>
    <row r="69" spans="1:16" x14ac:dyDescent="0.25">
      <c r="A69" s="2">
        <v>436451</v>
      </c>
      <c r="C69" s="1">
        <f t="shared" si="1"/>
        <v>1222062.7999999998</v>
      </c>
      <c r="F69" s="2">
        <v>0</v>
      </c>
      <c r="I69" s="1">
        <f t="shared" si="3"/>
        <v>0</v>
      </c>
      <c r="M69" s="1">
        <f t="shared" si="2"/>
        <v>1222062.7999999998</v>
      </c>
      <c r="O69" s="5" t="s">
        <v>62</v>
      </c>
      <c r="P69" s="6">
        <v>96.335026861271274</v>
      </c>
    </row>
    <row r="70" spans="1:16" x14ac:dyDescent="0.25">
      <c r="A70" s="2">
        <v>18046</v>
      </c>
      <c r="C70" s="1">
        <f t="shared" si="1"/>
        <v>50528.799999999996</v>
      </c>
      <c r="F70" s="2">
        <v>0</v>
      </c>
      <c r="I70" s="1">
        <f t="shared" si="3"/>
        <v>0</v>
      </c>
      <c r="M70" s="1">
        <f t="shared" si="2"/>
        <v>50528.799999999996</v>
      </c>
      <c r="O70" s="5" t="s">
        <v>24</v>
      </c>
      <c r="P70" s="6">
        <v>99.063049627153504</v>
      </c>
    </row>
    <row r="71" spans="1:16" x14ac:dyDescent="0.25">
      <c r="A71" s="2">
        <v>328767</v>
      </c>
      <c r="C71" s="1">
        <f t="shared" si="1"/>
        <v>920547.6</v>
      </c>
      <c r="F71" s="2">
        <v>8973</v>
      </c>
      <c r="I71" s="1">
        <f t="shared" si="3"/>
        <v>9421.65</v>
      </c>
      <c r="M71" s="1">
        <f t="shared" si="2"/>
        <v>929969.25</v>
      </c>
      <c r="O71" s="5" t="s">
        <v>44</v>
      </c>
      <c r="P71" s="6">
        <v>134.87792754290223</v>
      </c>
    </row>
    <row r="72" spans="1:16" x14ac:dyDescent="0.25">
      <c r="A72" s="2">
        <v>173360</v>
      </c>
      <c r="C72" s="1">
        <f t="shared" si="1"/>
        <v>485407.99999999994</v>
      </c>
      <c r="F72" s="2">
        <v>14404</v>
      </c>
      <c r="I72" s="1">
        <f t="shared" si="3"/>
        <v>15124.2</v>
      </c>
      <c r="M72" s="1">
        <f t="shared" si="2"/>
        <v>500532.19999999995</v>
      </c>
      <c r="O72" s="5" t="s">
        <v>66</v>
      </c>
      <c r="P72" s="6">
        <v>1823.4691176470587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C699-AEBF-4B76-AF66-8B9D9E05BBB7}">
  <dimension ref="A1:V38"/>
  <sheetViews>
    <sheetView topLeftCell="B7" workbookViewId="0">
      <selection activeCell="T38" sqref="T38"/>
    </sheetView>
  </sheetViews>
  <sheetFormatPr defaultRowHeight="15" x14ac:dyDescent="0.25"/>
  <cols>
    <col min="15" max="15" width="10.140625" bestFit="1" customWidth="1"/>
    <col min="17" max="17" width="9.7109375" customWidth="1"/>
    <col min="20" max="21" width="10.140625" bestFit="1" customWidth="1"/>
  </cols>
  <sheetData>
    <row r="1" spans="1:22" x14ac:dyDescent="0.25">
      <c r="A1" s="3" t="s">
        <v>71</v>
      </c>
      <c r="B1" s="3" t="s">
        <v>0</v>
      </c>
      <c r="K1" s="3" t="s">
        <v>100</v>
      </c>
      <c r="L1" s="3" t="s">
        <v>101</v>
      </c>
      <c r="M1" s="3" t="s">
        <v>102</v>
      </c>
      <c r="O1" t="s">
        <v>69</v>
      </c>
      <c r="P1" t="s">
        <v>103</v>
      </c>
      <c r="T1" s="3" t="s">
        <v>106</v>
      </c>
      <c r="U1" s="3" t="s">
        <v>69</v>
      </c>
      <c r="V1" s="3" t="s">
        <v>103</v>
      </c>
    </row>
    <row r="2" spans="1:22" x14ac:dyDescent="0.25">
      <c r="A2" t="s">
        <v>1</v>
      </c>
      <c r="B2" t="s">
        <v>2</v>
      </c>
      <c r="K2">
        <v>29.233333333333331</v>
      </c>
      <c r="L2">
        <v>70.608179012345687</v>
      </c>
      <c r="M2">
        <v>70.845177469135791</v>
      </c>
      <c r="O2" s="1">
        <v>18144</v>
      </c>
      <c r="P2">
        <v>1945</v>
      </c>
      <c r="T2">
        <f>AVERAGE(K2:M2)</f>
        <v>56.895563271604942</v>
      </c>
      <c r="U2" s="1">
        <v>18144</v>
      </c>
      <c r="V2">
        <v>1945</v>
      </c>
    </row>
    <row r="3" spans="1:22" x14ac:dyDescent="0.25">
      <c r="A3" t="s">
        <v>3</v>
      </c>
      <c r="B3" t="s">
        <v>4</v>
      </c>
      <c r="K3">
        <v>8.6500993377483439</v>
      </c>
      <c r="L3">
        <v>18.311275837848687</v>
      </c>
      <c r="M3">
        <v>14.643093016255266</v>
      </c>
      <c r="O3" s="1">
        <v>697620</v>
      </c>
      <c r="P3">
        <v>1960</v>
      </c>
      <c r="T3">
        <f t="shared" ref="T3:T35" si="0">AVERAGE(K3:M3)</f>
        <v>13.868156063950765</v>
      </c>
      <c r="U3" s="1">
        <v>697620</v>
      </c>
      <c r="V3">
        <v>1960</v>
      </c>
    </row>
    <row r="4" spans="1:22" x14ac:dyDescent="0.25">
      <c r="A4" t="s">
        <v>5</v>
      </c>
      <c r="B4" t="s">
        <v>6</v>
      </c>
      <c r="K4">
        <v>9.0735622536176006</v>
      </c>
      <c r="L4">
        <v>25.661513727320393</v>
      </c>
      <c r="M4">
        <v>22.22094850402685</v>
      </c>
      <c r="O4" s="1">
        <v>11270.59</v>
      </c>
      <c r="T4">
        <f t="shared" si="0"/>
        <v>18.98534149498828</v>
      </c>
      <c r="U4" s="1">
        <v>11270.59</v>
      </c>
    </row>
    <row r="5" spans="1:22" x14ac:dyDescent="0.25">
      <c r="A5" t="s">
        <v>7</v>
      </c>
      <c r="B5" t="s">
        <v>8</v>
      </c>
      <c r="K5">
        <v>0.47750586896208291</v>
      </c>
      <c r="L5">
        <v>3.6968983424628297</v>
      </c>
      <c r="M5">
        <v>5.9973820872163337</v>
      </c>
      <c r="O5" s="1">
        <v>56228</v>
      </c>
      <c r="P5">
        <v>1965</v>
      </c>
      <c r="T5">
        <f t="shared" si="0"/>
        <v>3.3905954328804153</v>
      </c>
      <c r="U5" s="1">
        <v>56228</v>
      </c>
      <c r="V5">
        <v>1965</v>
      </c>
    </row>
    <row r="6" spans="1:22" x14ac:dyDescent="0.25">
      <c r="A6" t="s">
        <v>9</v>
      </c>
      <c r="B6" t="s">
        <v>10</v>
      </c>
      <c r="K6">
        <v>17.925745377635256</v>
      </c>
      <c r="L6">
        <v>33.621157126287777</v>
      </c>
      <c r="M6">
        <v>28.951533397011662</v>
      </c>
      <c r="O6" s="1">
        <v>29314</v>
      </c>
      <c r="P6">
        <v>1965</v>
      </c>
      <c r="T6">
        <f t="shared" si="0"/>
        <v>26.83281196697823</v>
      </c>
      <c r="U6" s="1">
        <v>29314</v>
      </c>
      <c r="V6">
        <v>1965</v>
      </c>
    </row>
    <row r="7" spans="1:22" x14ac:dyDescent="0.25">
      <c r="A7" t="s">
        <v>11</v>
      </c>
      <c r="B7" t="s">
        <v>12</v>
      </c>
      <c r="K7">
        <v>14.029000649425068</v>
      </c>
      <c r="L7">
        <v>31.640711311456624</v>
      </c>
      <c r="M7">
        <v>33.759817778966266</v>
      </c>
      <c r="O7" s="1">
        <v>26177</v>
      </c>
      <c r="P7">
        <v>1950</v>
      </c>
      <c r="T7">
        <f t="shared" si="0"/>
        <v>26.476509913282655</v>
      </c>
      <c r="U7" s="1">
        <v>26177</v>
      </c>
      <c r="V7">
        <v>1950</v>
      </c>
    </row>
    <row r="8" spans="1:22" x14ac:dyDescent="0.25">
      <c r="A8" t="s">
        <v>13</v>
      </c>
      <c r="B8" t="s">
        <v>14</v>
      </c>
      <c r="K8">
        <v>18.716358716256558</v>
      </c>
      <c r="L8">
        <v>35.588120583073966</v>
      </c>
      <c r="M8">
        <v>33.457798421314301</v>
      </c>
      <c r="O8" s="1">
        <v>22024.65</v>
      </c>
      <c r="P8">
        <v>1961</v>
      </c>
      <c r="T8">
        <f t="shared" si="0"/>
        <v>29.254092573548274</v>
      </c>
      <c r="U8" s="1">
        <v>22024.65</v>
      </c>
      <c r="V8">
        <v>1961</v>
      </c>
    </row>
    <row r="9" spans="1:22" x14ac:dyDescent="0.25">
      <c r="A9" t="s">
        <v>15</v>
      </c>
      <c r="B9" t="s">
        <v>16</v>
      </c>
      <c r="K9">
        <v>15.47161248424189</v>
      </c>
      <c r="L9">
        <v>34.817358750047752</v>
      </c>
      <c r="M9">
        <v>47.34317912671429</v>
      </c>
      <c r="O9" s="1">
        <v>26177</v>
      </c>
      <c r="T9">
        <f t="shared" si="0"/>
        <v>32.544050120334646</v>
      </c>
      <c r="U9" s="1">
        <v>26177</v>
      </c>
    </row>
    <row r="10" spans="1:22" x14ac:dyDescent="0.25">
      <c r="A10" t="s">
        <v>17</v>
      </c>
      <c r="B10" t="s">
        <v>18</v>
      </c>
      <c r="K10">
        <v>34.832302760612457</v>
      </c>
      <c r="L10">
        <v>63.58601280280628</v>
      </c>
      <c r="M10">
        <v>51.510288543374017</v>
      </c>
      <c r="O10" s="1">
        <v>25508.47</v>
      </c>
      <c r="P10">
        <v>2001</v>
      </c>
      <c r="T10">
        <f t="shared" si="0"/>
        <v>49.976201368930923</v>
      </c>
      <c r="U10" s="1">
        <v>25508.47</v>
      </c>
      <c r="V10">
        <v>2001</v>
      </c>
    </row>
    <row r="11" spans="1:22" x14ac:dyDescent="0.25">
      <c r="A11" t="s">
        <v>19</v>
      </c>
      <c r="B11" t="s">
        <v>20</v>
      </c>
      <c r="K11">
        <v>17.993965185334989</v>
      </c>
      <c r="L11">
        <v>35.574453849602726</v>
      </c>
      <c r="M11">
        <v>35.853534335462719</v>
      </c>
      <c r="O11" s="1">
        <v>30310.79</v>
      </c>
      <c r="P11">
        <v>1992</v>
      </c>
      <c r="T11">
        <f t="shared" si="0"/>
        <v>29.807317790133482</v>
      </c>
      <c r="U11" s="1">
        <v>30310.79</v>
      </c>
      <c r="V11">
        <v>1992</v>
      </c>
    </row>
    <row r="12" spans="1:22" x14ac:dyDescent="0.25">
      <c r="A12" t="s">
        <v>21</v>
      </c>
      <c r="B12" t="s">
        <v>22</v>
      </c>
      <c r="K12">
        <v>4.1702715191800737</v>
      </c>
      <c r="L12">
        <v>8.3849564199428848</v>
      </c>
      <c r="M12">
        <v>8.1180482899089288</v>
      </c>
      <c r="O12" s="1">
        <v>277322.95</v>
      </c>
      <c r="P12">
        <v>2001</v>
      </c>
      <c r="T12">
        <f t="shared" si="0"/>
        <v>6.8910920763439618</v>
      </c>
      <c r="U12" s="1">
        <v>277322.95</v>
      </c>
      <c r="V12">
        <v>2001</v>
      </c>
    </row>
    <row r="13" spans="1:22" x14ac:dyDescent="0.25">
      <c r="A13" t="s">
        <v>23</v>
      </c>
      <c r="B13" t="s">
        <v>24</v>
      </c>
      <c r="K13">
        <v>56.567171295105844</v>
      </c>
      <c r="L13">
        <v>104.08352618496615</v>
      </c>
      <c r="M13">
        <v>99.063049627153504</v>
      </c>
      <c r="O13" s="1">
        <v>46668</v>
      </c>
      <c r="P13">
        <v>1981</v>
      </c>
      <c r="T13">
        <f t="shared" si="0"/>
        <v>86.571249035741815</v>
      </c>
      <c r="U13" s="1">
        <v>46668</v>
      </c>
      <c r="V13">
        <v>1981</v>
      </c>
    </row>
    <row r="14" spans="1:22" x14ac:dyDescent="0.25">
      <c r="A14" t="s">
        <v>25</v>
      </c>
      <c r="B14" t="s">
        <v>26</v>
      </c>
      <c r="K14">
        <v>6.6654369388795232</v>
      </c>
      <c r="L14">
        <v>24.280781746187323</v>
      </c>
      <c r="M14">
        <v>15.840206609950208</v>
      </c>
      <c r="O14">
        <v>25507</v>
      </c>
      <c r="P14">
        <v>1940</v>
      </c>
      <c r="T14">
        <f t="shared" si="0"/>
        <v>15.595475098339017</v>
      </c>
      <c r="U14">
        <v>25507</v>
      </c>
      <c r="V14">
        <v>1940</v>
      </c>
    </row>
    <row r="15" spans="1:22" x14ac:dyDescent="0.25">
      <c r="A15" t="s">
        <v>27</v>
      </c>
      <c r="B15" t="s">
        <v>28</v>
      </c>
      <c r="K15">
        <v>19.341099916036942</v>
      </c>
      <c r="L15">
        <v>37.042842149454245</v>
      </c>
      <c r="M15">
        <v>36.718335432409738</v>
      </c>
      <c r="O15" s="1">
        <v>4764</v>
      </c>
      <c r="P15">
        <v>1979</v>
      </c>
      <c r="T15">
        <f t="shared" si="0"/>
        <v>31.034092499300311</v>
      </c>
      <c r="U15" s="1">
        <v>4764</v>
      </c>
      <c r="V15">
        <v>1979</v>
      </c>
    </row>
    <row r="16" spans="1:22" x14ac:dyDescent="0.25">
      <c r="A16" t="s">
        <v>29</v>
      </c>
      <c r="B16" t="s">
        <v>30</v>
      </c>
      <c r="K16">
        <v>19.965428211586904</v>
      </c>
      <c r="L16">
        <v>44.297407640638113</v>
      </c>
      <c r="M16">
        <v>40.174475230898402</v>
      </c>
      <c r="O16" s="2">
        <v>4764</v>
      </c>
      <c r="P16">
        <v>1966</v>
      </c>
      <c r="T16">
        <f t="shared" si="0"/>
        <v>34.812437027707801</v>
      </c>
      <c r="U16" s="2">
        <v>4764</v>
      </c>
      <c r="V16">
        <v>1966</v>
      </c>
    </row>
    <row r="17" spans="1:22" x14ac:dyDescent="0.25">
      <c r="A17" t="s">
        <v>31</v>
      </c>
      <c r="B17" t="s">
        <v>32</v>
      </c>
      <c r="K17">
        <v>15.314295977011492</v>
      </c>
      <c r="L17">
        <v>35.508093869731795</v>
      </c>
      <c r="M17">
        <v>38.707650862068959</v>
      </c>
      <c r="O17" s="2">
        <v>29232</v>
      </c>
      <c r="P17">
        <v>1939</v>
      </c>
      <c r="T17">
        <f t="shared" si="0"/>
        <v>29.843346902937412</v>
      </c>
      <c r="U17" s="2">
        <v>29232</v>
      </c>
      <c r="V17">
        <v>1939</v>
      </c>
    </row>
    <row r="18" spans="1:22" x14ac:dyDescent="0.25">
      <c r="A18" t="s">
        <v>33</v>
      </c>
      <c r="B18" t="s">
        <v>34</v>
      </c>
      <c r="K18">
        <v>18.182806420233462</v>
      </c>
      <c r="L18">
        <v>36.219382295719839</v>
      </c>
      <c r="M18">
        <v>33.333754863813226</v>
      </c>
      <c r="O18" s="2">
        <v>16448</v>
      </c>
      <c r="T18">
        <f t="shared" si="0"/>
        <v>29.245314526588842</v>
      </c>
      <c r="U18" s="2">
        <v>16448</v>
      </c>
    </row>
    <row r="19" spans="1:22" x14ac:dyDescent="0.25">
      <c r="A19" t="s">
        <v>35</v>
      </c>
      <c r="B19" t="s">
        <v>36</v>
      </c>
      <c r="K19">
        <v>15.526725813617682</v>
      </c>
      <c r="L19">
        <v>36.874101688326114</v>
      </c>
      <c r="M19">
        <v>37.488807897367543</v>
      </c>
      <c r="O19" s="2">
        <v>36012</v>
      </c>
      <c r="P19">
        <v>1960</v>
      </c>
      <c r="T19">
        <f t="shared" si="0"/>
        <v>29.963211799770448</v>
      </c>
      <c r="U19" s="2">
        <v>36012</v>
      </c>
      <c r="V19">
        <v>1960</v>
      </c>
    </row>
    <row r="20" spans="1:22" x14ac:dyDescent="0.25">
      <c r="A20" t="s">
        <v>37</v>
      </c>
      <c r="B20" t="s">
        <v>38</v>
      </c>
      <c r="K20">
        <v>28.242748755617839</v>
      </c>
      <c r="L20">
        <v>56.222587348378681</v>
      </c>
      <c r="M20">
        <v>6.1840042526458214</v>
      </c>
      <c r="O20">
        <v>20693</v>
      </c>
      <c r="P20">
        <v>1976</v>
      </c>
      <c r="T20">
        <f t="shared" si="0"/>
        <v>30.216446785547447</v>
      </c>
      <c r="U20">
        <v>20693</v>
      </c>
      <c r="V20">
        <v>1976</v>
      </c>
    </row>
    <row r="21" spans="1:22" x14ac:dyDescent="0.25">
      <c r="A21" t="s">
        <v>39</v>
      </c>
      <c r="B21" t="s">
        <v>40</v>
      </c>
      <c r="K21">
        <v>17.67413712895771</v>
      </c>
      <c r="L21">
        <v>44.379051189169147</v>
      </c>
      <c r="M21">
        <v>36.971391509302897</v>
      </c>
      <c r="O21">
        <v>50386.44</v>
      </c>
      <c r="P21">
        <v>1972</v>
      </c>
      <c r="T21">
        <f t="shared" si="0"/>
        <v>33.008193275809923</v>
      </c>
      <c r="U21">
        <v>50386.44</v>
      </c>
      <c r="V21">
        <v>1972</v>
      </c>
    </row>
    <row r="22" spans="1:22" x14ac:dyDescent="0.25">
      <c r="A22" t="s">
        <v>41</v>
      </c>
      <c r="B22" t="s">
        <v>42</v>
      </c>
      <c r="K22">
        <v>35.297502991526038</v>
      </c>
      <c r="L22">
        <v>83.198433417177469</v>
      </c>
      <c r="M22">
        <v>86.132607633886039</v>
      </c>
      <c r="O22" s="2">
        <v>40949</v>
      </c>
      <c r="P22">
        <v>1945</v>
      </c>
      <c r="T22">
        <f t="shared" si="0"/>
        <v>68.20951468086318</v>
      </c>
      <c r="U22" s="2">
        <v>40949</v>
      </c>
      <c r="V22">
        <v>1945</v>
      </c>
    </row>
    <row r="23" spans="1:22" x14ac:dyDescent="0.25">
      <c r="A23" t="s">
        <v>43</v>
      </c>
      <c r="B23" t="s">
        <v>44</v>
      </c>
      <c r="K23">
        <v>71.063186271286739</v>
      </c>
      <c r="L23">
        <v>143.89834966138471</v>
      </c>
      <c r="M23">
        <v>134.87792754290223</v>
      </c>
      <c r="O23" s="2">
        <v>15209</v>
      </c>
      <c r="P23">
        <v>1960</v>
      </c>
      <c r="T23">
        <f t="shared" si="0"/>
        <v>116.61315449185788</v>
      </c>
      <c r="U23" s="2">
        <v>15209</v>
      </c>
      <c r="V23">
        <v>1960</v>
      </c>
    </row>
    <row r="24" spans="1:22" x14ac:dyDescent="0.25">
      <c r="A24" t="s">
        <v>45</v>
      </c>
      <c r="B24" t="s">
        <v>46</v>
      </c>
      <c r="K24">
        <v>13.737011991076407</v>
      </c>
      <c r="L24">
        <v>27.494300752928055</v>
      </c>
      <c r="M24">
        <v>33.675494980479641</v>
      </c>
      <c r="O24" s="2">
        <v>14344</v>
      </c>
      <c r="P24">
        <v>1950</v>
      </c>
      <c r="T24">
        <f t="shared" si="0"/>
        <v>24.96893590816137</v>
      </c>
      <c r="U24" s="2">
        <v>14344</v>
      </c>
      <c r="V24">
        <v>1950</v>
      </c>
    </row>
    <row r="25" spans="1:22" x14ac:dyDescent="0.25">
      <c r="A25" t="s">
        <v>47</v>
      </c>
      <c r="B25" t="s">
        <v>48</v>
      </c>
      <c r="K25">
        <v>14.831061797252795</v>
      </c>
      <c r="L25">
        <v>34.053296051265306</v>
      </c>
      <c r="M25">
        <v>36.917580917910222</v>
      </c>
      <c r="O25" s="2">
        <v>33707</v>
      </c>
      <c r="P25">
        <v>1978</v>
      </c>
      <c r="T25">
        <f t="shared" si="0"/>
        <v>28.600646255476107</v>
      </c>
      <c r="U25" s="2">
        <v>33707</v>
      </c>
      <c r="V25">
        <v>1978</v>
      </c>
    </row>
    <row r="26" spans="1:22" x14ac:dyDescent="0.25">
      <c r="A26" t="s">
        <v>49</v>
      </c>
      <c r="B26" t="s">
        <v>50</v>
      </c>
      <c r="K26">
        <v>5.7142392232180965</v>
      </c>
      <c r="L26">
        <v>13.994640951771233</v>
      </c>
      <c r="M26">
        <v>9.5036465002134012</v>
      </c>
      <c r="O26" s="2">
        <v>18744</v>
      </c>
      <c r="P26">
        <v>1880</v>
      </c>
      <c r="T26">
        <f t="shared" si="0"/>
        <v>9.7375088917342438</v>
      </c>
      <c r="U26" s="2">
        <v>18744</v>
      </c>
      <c r="V26">
        <v>1880</v>
      </c>
    </row>
    <row r="27" spans="1:22" x14ac:dyDescent="0.25">
      <c r="A27" t="s">
        <v>51</v>
      </c>
      <c r="B27" t="s">
        <v>52</v>
      </c>
      <c r="K27">
        <v>8.5517024696770427</v>
      </c>
      <c r="L27">
        <v>34.469348239076425</v>
      </c>
      <c r="M27">
        <v>21.940672950460325</v>
      </c>
      <c r="O27" s="2">
        <v>13686</v>
      </c>
      <c r="P27">
        <v>1814</v>
      </c>
      <c r="T27">
        <f t="shared" si="0"/>
        <v>21.653907886404596</v>
      </c>
      <c r="U27" s="2">
        <v>13686</v>
      </c>
      <c r="V27">
        <v>1814</v>
      </c>
    </row>
    <row r="28" spans="1:22" x14ac:dyDescent="0.25">
      <c r="A28" t="s">
        <v>53</v>
      </c>
      <c r="B28" t="s">
        <v>54</v>
      </c>
      <c r="K28">
        <v>7.7603995788361155</v>
      </c>
      <c r="L28">
        <v>13.869283534455851</v>
      </c>
      <c r="M28">
        <v>15.730175721770005</v>
      </c>
      <c r="O28">
        <v>12527.19</v>
      </c>
      <c r="P28">
        <v>1812</v>
      </c>
      <c r="T28">
        <f t="shared" si="0"/>
        <v>12.453286278353991</v>
      </c>
      <c r="U28">
        <v>12527.19</v>
      </c>
      <c r="V28">
        <v>1812</v>
      </c>
    </row>
    <row r="29" spans="1:22" x14ac:dyDescent="0.25">
      <c r="A29" t="s">
        <v>55</v>
      </c>
      <c r="B29" t="s">
        <v>56</v>
      </c>
      <c r="K29">
        <v>18.372896485601874</v>
      </c>
      <c r="L29">
        <v>44.696498826329886</v>
      </c>
      <c r="M29">
        <v>31.842827387840117</v>
      </c>
      <c r="O29">
        <v>2117.29</v>
      </c>
      <c r="P29">
        <v>2003</v>
      </c>
      <c r="T29">
        <f t="shared" si="0"/>
        <v>31.637407566590625</v>
      </c>
      <c r="U29">
        <v>2117.29</v>
      </c>
      <c r="V29">
        <v>2003</v>
      </c>
    </row>
    <row r="30" spans="1:22" x14ac:dyDescent="0.25">
      <c r="A30" t="s">
        <v>57</v>
      </c>
      <c r="B30" t="s">
        <v>58</v>
      </c>
      <c r="K30">
        <v>15.53062985332183</v>
      </c>
      <c r="L30">
        <v>37.039319610501664</v>
      </c>
      <c r="M30">
        <v>31.800813509182795</v>
      </c>
      <c r="O30">
        <v>4543.28</v>
      </c>
      <c r="P30">
        <v>1851</v>
      </c>
      <c r="T30">
        <f t="shared" si="0"/>
        <v>28.123587657668764</v>
      </c>
      <c r="U30">
        <v>4543.28</v>
      </c>
      <c r="V30">
        <v>1851</v>
      </c>
    </row>
    <row r="31" spans="1:22" x14ac:dyDescent="0.25">
      <c r="A31" t="s">
        <v>59</v>
      </c>
      <c r="B31" t="s">
        <v>60</v>
      </c>
      <c r="K31">
        <v>12.814264875276166</v>
      </c>
      <c r="L31">
        <v>28.365825575466886</v>
      </c>
      <c r="M31">
        <v>28.312166002605885</v>
      </c>
      <c r="O31" s="2">
        <v>105914</v>
      </c>
      <c r="P31">
        <v>2008</v>
      </c>
      <c r="T31">
        <f t="shared" si="0"/>
        <v>23.164085484449647</v>
      </c>
      <c r="U31" s="2">
        <v>105914</v>
      </c>
      <c r="V31">
        <v>2008</v>
      </c>
    </row>
    <row r="32" spans="1:22" x14ac:dyDescent="0.25">
      <c r="A32" t="s">
        <v>61</v>
      </c>
      <c r="B32" t="s">
        <v>62</v>
      </c>
      <c r="K32">
        <v>21.233608318125743</v>
      </c>
      <c r="L32">
        <v>100.93755493455151</v>
      </c>
      <c r="M32">
        <v>96.335026861271274</v>
      </c>
      <c r="O32">
        <v>12685.55</v>
      </c>
      <c r="P32">
        <v>1793</v>
      </c>
      <c r="T32">
        <f t="shared" si="0"/>
        <v>72.835396704649511</v>
      </c>
      <c r="U32">
        <v>12685.55</v>
      </c>
      <c r="V32">
        <v>1793</v>
      </c>
    </row>
    <row r="33" spans="1:22" x14ac:dyDescent="0.25">
      <c r="A33" t="s">
        <v>63</v>
      </c>
      <c r="B33" t="s">
        <v>64</v>
      </c>
      <c r="K33">
        <v>30.370436730123181</v>
      </c>
      <c r="L33">
        <v>65.177603583426645</v>
      </c>
      <c r="M33">
        <v>56.583202687569987</v>
      </c>
      <c r="O33">
        <v>893</v>
      </c>
      <c r="T33">
        <f t="shared" si="0"/>
        <v>50.710414333706602</v>
      </c>
      <c r="U33">
        <v>893</v>
      </c>
    </row>
    <row r="34" spans="1:22" x14ac:dyDescent="0.25">
      <c r="A34" t="s">
        <v>65</v>
      </c>
      <c r="B34" t="s">
        <v>66</v>
      </c>
      <c r="K34">
        <v>994.66911764705867</v>
      </c>
      <c r="L34">
        <v>1962.5707843137252</v>
      </c>
      <c r="M34">
        <v>1823.4691176470587</v>
      </c>
      <c r="O34">
        <v>510</v>
      </c>
      <c r="T34">
        <f t="shared" si="0"/>
        <v>1593.5696732026142</v>
      </c>
      <c r="U34">
        <v>510</v>
      </c>
    </row>
    <row r="35" spans="1:22" x14ac:dyDescent="0.25">
      <c r="A35" t="s">
        <v>67</v>
      </c>
      <c r="B35" t="s">
        <v>68</v>
      </c>
      <c r="K35">
        <v>8.2449641705481902</v>
      </c>
      <c r="L35">
        <v>16.86630060910068</v>
      </c>
      <c r="M35">
        <v>17.933794338946612</v>
      </c>
      <c r="O35">
        <v>27910</v>
      </c>
      <c r="P35">
        <v>1955</v>
      </c>
      <c r="T35">
        <f t="shared" si="0"/>
        <v>14.348353039531828</v>
      </c>
      <c r="U35">
        <v>27910</v>
      </c>
      <c r="V35">
        <v>1955</v>
      </c>
    </row>
    <row r="37" spans="1:22" x14ac:dyDescent="0.25">
      <c r="T37" t="s">
        <v>137</v>
      </c>
    </row>
    <row r="38" spans="1:22" x14ac:dyDescent="0.25">
      <c r="T38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1FE8-391C-42E7-8A02-A713F16E6A6F}">
  <dimension ref="A1:C30"/>
  <sheetViews>
    <sheetView workbookViewId="0">
      <selection activeCell="A30" sqref="A30:C30"/>
    </sheetView>
  </sheetViews>
  <sheetFormatPr defaultRowHeight="15" x14ac:dyDescent="0.25"/>
  <sheetData>
    <row r="1" spans="1:3" x14ac:dyDescent="0.25">
      <c r="A1" t="s">
        <v>106</v>
      </c>
      <c r="B1" t="s">
        <v>69</v>
      </c>
      <c r="C1" t="s">
        <v>103</v>
      </c>
    </row>
    <row r="2" spans="1:3" x14ac:dyDescent="0.25">
      <c r="A2">
        <v>56.895563271604942</v>
      </c>
      <c r="B2">
        <v>18144</v>
      </c>
      <c r="C2">
        <v>1945</v>
      </c>
    </row>
    <row r="3" spans="1:3" x14ac:dyDescent="0.25">
      <c r="A3">
        <v>13.868156063950765</v>
      </c>
      <c r="B3">
        <v>697620</v>
      </c>
      <c r="C3">
        <v>1960</v>
      </c>
    </row>
    <row r="4" spans="1:3" x14ac:dyDescent="0.25">
      <c r="A4">
        <v>3.3905954328804153</v>
      </c>
      <c r="B4">
        <v>56228</v>
      </c>
      <c r="C4">
        <v>1965</v>
      </c>
    </row>
    <row r="5" spans="1:3" x14ac:dyDescent="0.25">
      <c r="A5">
        <v>26.83281196697823</v>
      </c>
      <c r="B5">
        <v>29314</v>
      </c>
      <c r="C5">
        <v>1965</v>
      </c>
    </row>
    <row r="6" spans="1:3" x14ac:dyDescent="0.25">
      <c r="A6">
        <v>26.476509913282655</v>
      </c>
      <c r="B6">
        <v>26177</v>
      </c>
      <c r="C6">
        <v>1950</v>
      </c>
    </row>
    <row r="7" spans="1:3" x14ac:dyDescent="0.25">
      <c r="A7">
        <v>29.254092573548274</v>
      </c>
      <c r="B7">
        <v>22024.65</v>
      </c>
      <c r="C7">
        <v>1961</v>
      </c>
    </row>
    <row r="8" spans="1:3" x14ac:dyDescent="0.25">
      <c r="A8">
        <v>49.976201368930923</v>
      </c>
      <c r="B8">
        <v>25508.47</v>
      </c>
      <c r="C8">
        <v>2001</v>
      </c>
    </row>
    <row r="9" spans="1:3" x14ac:dyDescent="0.25">
      <c r="A9">
        <v>29.807317790133482</v>
      </c>
      <c r="B9">
        <v>30310.79</v>
      </c>
      <c r="C9">
        <v>1992</v>
      </c>
    </row>
    <row r="10" spans="1:3" x14ac:dyDescent="0.25">
      <c r="A10">
        <v>6.8910920763439618</v>
      </c>
      <c r="B10">
        <v>277322.95</v>
      </c>
      <c r="C10">
        <v>2001</v>
      </c>
    </row>
    <row r="11" spans="1:3" x14ac:dyDescent="0.25">
      <c r="A11">
        <v>86.571249035741815</v>
      </c>
      <c r="B11">
        <v>46668</v>
      </c>
      <c r="C11">
        <v>1981</v>
      </c>
    </row>
    <row r="12" spans="1:3" x14ac:dyDescent="0.25">
      <c r="A12">
        <v>15.595475098339017</v>
      </c>
      <c r="B12">
        <v>25507</v>
      </c>
      <c r="C12">
        <v>1940</v>
      </c>
    </row>
    <row r="13" spans="1:3" x14ac:dyDescent="0.25">
      <c r="A13">
        <v>31.034092499300311</v>
      </c>
      <c r="B13">
        <v>4764</v>
      </c>
      <c r="C13">
        <v>1979</v>
      </c>
    </row>
    <row r="14" spans="1:3" x14ac:dyDescent="0.25">
      <c r="A14">
        <v>34.812437027707801</v>
      </c>
      <c r="B14">
        <v>4764</v>
      </c>
      <c r="C14">
        <v>1966</v>
      </c>
    </row>
    <row r="15" spans="1:3" x14ac:dyDescent="0.25">
      <c r="A15">
        <v>29.843346902937412</v>
      </c>
      <c r="B15">
        <v>29232</v>
      </c>
      <c r="C15">
        <v>1939</v>
      </c>
    </row>
    <row r="16" spans="1:3" x14ac:dyDescent="0.25">
      <c r="A16">
        <v>29.963211799770448</v>
      </c>
      <c r="B16">
        <v>36012</v>
      </c>
      <c r="C16">
        <v>1960</v>
      </c>
    </row>
    <row r="17" spans="1:3" x14ac:dyDescent="0.25">
      <c r="A17">
        <v>30.216446785547447</v>
      </c>
      <c r="B17">
        <v>20693</v>
      </c>
      <c r="C17">
        <v>1976</v>
      </c>
    </row>
    <row r="18" spans="1:3" x14ac:dyDescent="0.25">
      <c r="A18">
        <v>33.008193275809923</v>
      </c>
      <c r="B18">
        <v>50386.44</v>
      </c>
      <c r="C18">
        <v>1972</v>
      </c>
    </row>
    <row r="19" spans="1:3" x14ac:dyDescent="0.25">
      <c r="A19">
        <v>68.20951468086318</v>
      </c>
      <c r="B19">
        <v>40949</v>
      </c>
      <c r="C19">
        <v>1945</v>
      </c>
    </row>
    <row r="20" spans="1:3" x14ac:dyDescent="0.25">
      <c r="A20">
        <v>116.61315449185788</v>
      </c>
      <c r="B20">
        <v>15209</v>
      </c>
      <c r="C20">
        <v>1960</v>
      </c>
    </row>
    <row r="21" spans="1:3" x14ac:dyDescent="0.25">
      <c r="A21">
        <v>24.96893590816137</v>
      </c>
      <c r="B21">
        <v>14344</v>
      </c>
      <c r="C21">
        <v>1950</v>
      </c>
    </row>
    <row r="22" spans="1:3" x14ac:dyDescent="0.25">
      <c r="A22">
        <v>28.600646255476107</v>
      </c>
      <c r="B22">
        <v>33707</v>
      </c>
      <c r="C22">
        <v>1978</v>
      </c>
    </row>
    <row r="23" spans="1:3" x14ac:dyDescent="0.25">
      <c r="A23">
        <v>9.7375088917342438</v>
      </c>
      <c r="B23">
        <v>18744</v>
      </c>
      <c r="C23">
        <v>1880</v>
      </c>
    </row>
    <row r="24" spans="1:3" x14ac:dyDescent="0.25">
      <c r="A24">
        <v>21.653907886404596</v>
      </c>
      <c r="B24">
        <v>13686</v>
      </c>
      <c r="C24">
        <v>1814</v>
      </c>
    </row>
    <row r="25" spans="1:3" x14ac:dyDescent="0.25">
      <c r="A25">
        <v>12.453286278353991</v>
      </c>
      <c r="B25">
        <v>12527.19</v>
      </c>
      <c r="C25">
        <v>1812</v>
      </c>
    </row>
    <row r="26" spans="1:3" x14ac:dyDescent="0.25">
      <c r="A26">
        <v>31.637407566590625</v>
      </c>
      <c r="B26">
        <v>2117.29</v>
      </c>
      <c r="C26">
        <v>2003</v>
      </c>
    </row>
    <row r="27" spans="1:3" x14ac:dyDescent="0.25">
      <c r="A27">
        <v>28.123587657668764</v>
      </c>
      <c r="B27">
        <v>4543.28</v>
      </c>
      <c r="C27">
        <v>1851</v>
      </c>
    </row>
    <row r="28" spans="1:3" x14ac:dyDescent="0.25">
      <c r="A28">
        <v>23.164085484449647</v>
      </c>
      <c r="B28">
        <v>105914</v>
      </c>
      <c r="C28">
        <v>2008</v>
      </c>
    </row>
    <row r="29" spans="1:3" x14ac:dyDescent="0.25">
      <c r="A29">
        <v>72.835396704649511</v>
      </c>
      <c r="B29">
        <v>12685.55</v>
      </c>
      <c r="C29">
        <v>1793</v>
      </c>
    </row>
    <row r="30" spans="1:3" x14ac:dyDescent="0.25">
      <c r="A30">
        <v>14.348353039531828</v>
      </c>
      <c r="B30">
        <v>27910</v>
      </c>
      <c r="C30">
        <v>1955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9828-5456-42A6-A9DB-1B4CBC848967}">
  <dimension ref="A1:I54"/>
  <sheetViews>
    <sheetView workbookViewId="0">
      <selection activeCell="V8" sqref="V8"/>
    </sheetView>
  </sheetViews>
  <sheetFormatPr defaultRowHeight="15" x14ac:dyDescent="0.25"/>
  <sheetData>
    <row r="1" spans="1:9" x14ac:dyDescent="0.25">
      <c r="A1" t="s">
        <v>107</v>
      </c>
    </row>
    <row r="2" spans="1:9" ht="15.75" thickBot="1" x14ac:dyDescent="0.3"/>
    <row r="3" spans="1:9" x14ac:dyDescent="0.25">
      <c r="A3" s="12" t="s">
        <v>108</v>
      </c>
      <c r="B3" s="12"/>
    </row>
    <row r="4" spans="1:9" x14ac:dyDescent="0.25">
      <c r="A4" s="9" t="s">
        <v>109</v>
      </c>
      <c r="B4" s="9">
        <v>0.23476959201136069</v>
      </c>
    </row>
    <row r="5" spans="1:9" x14ac:dyDescent="0.25">
      <c r="A5" s="9" t="s">
        <v>110</v>
      </c>
      <c r="B5" s="9">
        <v>5.5116761333180754E-2</v>
      </c>
    </row>
    <row r="6" spans="1:9" x14ac:dyDescent="0.25">
      <c r="A6" s="9" t="s">
        <v>111</v>
      </c>
      <c r="B6" s="9">
        <v>-1.7566564718113038E-2</v>
      </c>
    </row>
    <row r="7" spans="1:9" x14ac:dyDescent="0.25">
      <c r="A7" s="9" t="s">
        <v>112</v>
      </c>
      <c r="B7" s="9">
        <v>25.239231354326527</v>
      </c>
    </row>
    <row r="8" spans="1:9" ht="15.75" thickBot="1" x14ac:dyDescent="0.3">
      <c r="A8" s="10" t="s">
        <v>113</v>
      </c>
      <c r="B8" s="10">
        <v>29</v>
      </c>
    </row>
    <row r="10" spans="1:9" ht="15.75" thickBot="1" x14ac:dyDescent="0.3">
      <c r="A10" t="s">
        <v>114</v>
      </c>
    </row>
    <row r="11" spans="1:9" x14ac:dyDescent="0.25">
      <c r="A11" s="11"/>
      <c r="B11" s="11" t="s">
        <v>119</v>
      </c>
      <c r="C11" s="11" t="s">
        <v>120</v>
      </c>
      <c r="D11" s="11" t="s">
        <v>121</v>
      </c>
      <c r="E11" s="11" t="s">
        <v>122</v>
      </c>
      <c r="F11" s="11" t="s">
        <v>123</v>
      </c>
    </row>
    <row r="12" spans="1:9" x14ac:dyDescent="0.25">
      <c r="A12" s="9" t="s">
        <v>115</v>
      </c>
      <c r="B12" s="9">
        <v>2</v>
      </c>
      <c r="C12" s="9">
        <v>966.12015537492698</v>
      </c>
      <c r="D12" s="9">
        <v>483.06007768746349</v>
      </c>
      <c r="E12" s="9">
        <v>0.75831369211535493</v>
      </c>
      <c r="F12" s="9">
        <v>0.47853740051362026</v>
      </c>
    </row>
    <row r="13" spans="1:9" x14ac:dyDescent="0.25">
      <c r="A13" s="9" t="s">
        <v>116</v>
      </c>
      <c r="B13" s="9">
        <v>26</v>
      </c>
      <c r="C13" s="9">
        <v>16562.488783287703</v>
      </c>
      <c r="D13" s="9">
        <v>637.01879935721934</v>
      </c>
      <c r="E13" s="9"/>
      <c r="F13" s="9"/>
    </row>
    <row r="14" spans="1:9" ht="15.75" thickBot="1" x14ac:dyDescent="0.3">
      <c r="A14" s="10" t="s">
        <v>117</v>
      </c>
      <c r="B14" s="10">
        <v>28</v>
      </c>
      <c r="C14" s="10">
        <v>17528.60893866263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124</v>
      </c>
      <c r="C16" s="11" t="s">
        <v>112</v>
      </c>
      <c r="D16" s="11" t="s">
        <v>125</v>
      </c>
      <c r="E16" s="11" t="s">
        <v>126</v>
      </c>
      <c r="F16" s="11" t="s">
        <v>127</v>
      </c>
      <c r="G16" s="11" t="s">
        <v>128</v>
      </c>
      <c r="H16" s="11" t="s">
        <v>129</v>
      </c>
      <c r="I16" s="11" t="s">
        <v>130</v>
      </c>
    </row>
    <row r="17" spans="1:9" x14ac:dyDescent="0.25">
      <c r="A17" s="9" t="s">
        <v>118</v>
      </c>
      <c r="B17" s="9">
        <v>-6.3774434038449783</v>
      </c>
      <c r="C17" s="9">
        <v>161.82087594478756</v>
      </c>
      <c r="D17" s="9">
        <v>-3.9410510952993041E-2</v>
      </c>
      <c r="E17" s="9">
        <v>0.96886416526814645</v>
      </c>
      <c r="F17" s="9">
        <v>-339.00501769533219</v>
      </c>
      <c r="G17" s="9">
        <v>326.25013088764217</v>
      </c>
      <c r="H17" s="9">
        <v>-339.00501769533219</v>
      </c>
      <c r="I17" s="9">
        <v>326.25013088764217</v>
      </c>
    </row>
    <row r="18" spans="1:9" x14ac:dyDescent="0.25">
      <c r="A18" s="9" t="s">
        <v>131</v>
      </c>
      <c r="B18" s="9">
        <v>-4.4797522468383558E-5</v>
      </c>
      <c r="C18" s="9">
        <v>3.6414414149454484E-5</v>
      </c>
      <c r="D18" s="9">
        <v>-1.2302140104334112</v>
      </c>
      <c r="E18" s="9">
        <v>0.22963209433343326</v>
      </c>
      <c r="F18" s="9">
        <v>-1.1964842274352083E-4</v>
      </c>
      <c r="G18" s="9">
        <v>3.0053377806753708E-5</v>
      </c>
      <c r="H18" s="9">
        <v>-1.1964842274352083E-4</v>
      </c>
      <c r="I18" s="9">
        <v>3.0053377806753708E-5</v>
      </c>
    </row>
    <row r="19" spans="1:9" ht="15.75" thickBot="1" x14ac:dyDescent="0.3">
      <c r="A19" s="10" t="s">
        <v>132</v>
      </c>
      <c r="B19" s="10">
        <v>2.2127215029617203E-2</v>
      </c>
      <c r="C19" s="10">
        <v>8.3348304373436613E-2</v>
      </c>
      <c r="D19" s="10">
        <v>0.26547888641474537</v>
      </c>
      <c r="E19" s="10">
        <v>0.79273424757852862</v>
      </c>
      <c r="F19" s="10">
        <v>-0.14919767827094829</v>
      </c>
      <c r="G19" s="10">
        <v>0.1934521083301827</v>
      </c>
      <c r="H19" s="10">
        <v>-0.14919767827094829</v>
      </c>
      <c r="I19" s="10">
        <v>0.1934521083301827</v>
      </c>
    </row>
    <row r="23" spans="1:9" x14ac:dyDescent="0.25">
      <c r="A23" t="s">
        <v>133</v>
      </c>
    </row>
    <row r="24" spans="1:9" ht="15.75" thickBot="1" x14ac:dyDescent="0.3"/>
    <row r="25" spans="1:9" x14ac:dyDescent="0.25">
      <c r="A25" s="11" t="s">
        <v>134</v>
      </c>
      <c r="B25" s="11" t="s">
        <v>135</v>
      </c>
      <c r="C25" s="11" t="s">
        <v>136</v>
      </c>
    </row>
    <row r="26" spans="1:9" x14ac:dyDescent="0.25">
      <c r="A26" s="9">
        <v>1</v>
      </c>
      <c r="B26" s="9">
        <v>35.847183581094129</v>
      </c>
      <c r="C26" s="9">
        <v>21.048379690510814</v>
      </c>
    </row>
    <row r="27" spans="1:9" x14ac:dyDescent="0.25">
      <c r="A27" s="9">
        <v>2</v>
      </c>
      <c r="B27" s="9">
        <v>5.7402504298109989</v>
      </c>
      <c r="C27" s="9">
        <v>8.1279056341397666</v>
      </c>
    </row>
    <row r="28" spans="1:9" x14ac:dyDescent="0.25">
      <c r="A28" s="9">
        <v>3</v>
      </c>
      <c r="B28" s="9">
        <v>34.583659036000554</v>
      </c>
      <c r="C28" s="9">
        <v>-31.193063603120137</v>
      </c>
    </row>
    <row r="29" spans="1:9" x14ac:dyDescent="0.25">
      <c r="A29" s="9">
        <v>4</v>
      </c>
      <c r="B29" s="9">
        <v>35.789339555714633</v>
      </c>
      <c r="C29" s="9">
        <v>-8.9565275887364031</v>
      </c>
    </row>
    <row r="30" spans="1:9" x14ac:dyDescent="0.25">
      <c r="A30" s="9">
        <v>5</v>
      </c>
      <c r="B30" s="9">
        <v>35.597961158253689</v>
      </c>
      <c r="C30" s="9">
        <v>-9.1214512449710341</v>
      </c>
    </row>
    <row r="31" spans="1:9" x14ac:dyDescent="0.25">
      <c r="A31" s="9">
        <v>6</v>
      </c>
      <c r="B31" s="9">
        <v>36.027375516001072</v>
      </c>
      <c r="C31" s="9">
        <v>-6.7732829424527985</v>
      </c>
    </row>
    <row r="32" spans="1:9" x14ac:dyDescent="0.25">
      <c r="A32" s="9">
        <v>7</v>
      </c>
      <c r="B32" s="9">
        <v>36.756397612459956</v>
      </c>
      <c r="C32" s="9">
        <v>13.219803756470967</v>
      </c>
    </row>
    <row r="33" spans="1:3" x14ac:dyDescent="0.25">
      <c r="A33" s="9">
        <v>8</v>
      </c>
      <c r="B33" s="9">
        <v>36.342120639093032</v>
      </c>
      <c r="C33" s="9">
        <v>-6.5348028489595507</v>
      </c>
    </row>
    <row r="34" spans="1:3" x14ac:dyDescent="0.25">
      <c r="A34" s="9">
        <v>9</v>
      </c>
      <c r="B34" s="9">
        <v>25.475732786795632</v>
      </c>
      <c r="C34" s="9">
        <v>-18.584640710451669</v>
      </c>
    </row>
    <row r="35" spans="1:3" x14ac:dyDescent="0.25">
      <c r="A35" s="9">
        <v>10</v>
      </c>
      <c r="B35" s="9">
        <v>35.365958791272178</v>
      </c>
      <c r="C35" s="9">
        <v>51.205290244469637</v>
      </c>
    </row>
    <row r="36" spans="1:3" x14ac:dyDescent="0.25">
      <c r="A36" s="9">
        <v>11</v>
      </c>
      <c r="B36" s="9">
        <v>35.406703348011334</v>
      </c>
      <c r="C36" s="9">
        <v>-19.811228249672318</v>
      </c>
    </row>
    <row r="37" spans="1:3" x14ac:dyDescent="0.25">
      <c r="A37" s="9">
        <v>12</v>
      </c>
      <c r="B37" s="9">
        <v>37.198899742728088</v>
      </c>
      <c r="C37" s="9">
        <v>-6.1648072434277772</v>
      </c>
    </row>
    <row r="38" spans="1:3" x14ac:dyDescent="0.25">
      <c r="A38" s="9">
        <v>13</v>
      </c>
      <c r="B38" s="9">
        <v>36.911245947343069</v>
      </c>
      <c r="C38" s="9">
        <v>-2.0988089196352675</v>
      </c>
    </row>
    <row r="39" spans="1:3" x14ac:dyDescent="0.25">
      <c r="A39" s="9">
        <v>14</v>
      </c>
      <c r="B39" s="9">
        <v>35.21770536178699</v>
      </c>
      <c r="C39" s="9">
        <v>-5.3743584588495779</v>
      </c>
    </row>
    <row r="40" spans="1:3" x14ac:dyDescent="0.25">
      <c r="A40" s="9">
        <v>15</v>
      </c>
      <c r="B40" s="9">
        <v>35.378649675073312</v>
      </c>
      <c r="C40" s="9">
        <v>-5.4154378753028638</v>
      </c>
    </row>
    <row r="41" spans="1:3" x14ac:dyDescent="0.25">
      <c r="A41" s="9">
        <v>16</v>
      </c>
      <c r="B41" s="9">
        <v>36.418938362240354</v>
      </c>
      <c r="C41" s="9">
        <v>-6.202491576692907</v>
      </c>
    </row>
    <row r="42" spans="1:3" x14ac:dyDescent="0.25">
      <c r="A42" s="9">
        <v>17</v>
      </c>
      <c r="B42" s="9">
        <v>35.000236956558282</v>
      </c>
      <c r="C42" s="9">
        <v>-1.9920436807483597</v>
      </c>
    </row>
    <row r="43" spans="1:3" x14ac:dyDescent="0.25">
      <c r="A43" s="9">
        <v>18</v>
      </c>
      <c r="B43" s="9">
        <v>34.825576081202641</v>
      </c>
      <c r="C43" s="9">
        <v>33.383938599660539</v>
      </c>
    </row>
    <row r="44" spans="1:3" x14ac:dyDescent="0.25">
      <c r="A44" s="9">
        <v>19</v>
      </c>
      <c r="B44" s="9">
        <v>36.310572534983095</v>
      </c>
      <c r="C44" s="9">
        <v>80.302581956874789</v>
      </c>
    </row>
    <row r="45" spans="1:3" x14ac:dyDescent="0.25">
      <c r="A45" s="9">
        <v>20</v>
      </c>
      <c r="B45" s="9">
        <v>36.12805024162207</v>
      </c>
      <c r="C45" s="9">
        <v>-11.1591143334607</v>
      </c>
    </row>
    <row r="46" spans="1:3" x14ac:dyDescent="0.25">
      <c r="A46" s="9">
        <v>21</v>
      </c>
      <c r="B46" s="9">
        <v>35.880197834896045</v>
      </c>
      <c r="C46" s="9">
        <v>-7.2795515794199375</v>
      </c>
    </row>
    <row r="47" spans="1:3" x14ac:dyDescent="0.25">
      <c r="A47" s="9">
        <v>22</v>
      </c>
      <c r="B47" s="9">
        <v>34.382036090687983</v>
      </c>
      <c r="C47" s="9">
        <v>-24.644527198953739</v>
      </c>
    </row>
    <row r="48" spans="1:3" x14ac:dyDescent="0.25">
      <c r="A48" s="9">
        <v>23</v>
      </c>
      <c r="B48" s="9">
        <v>33.148225767378335</v>
      </c>
      <c r="C48" s="9">
        <v>-11.494317880973739</v>
      </c>
    </row>
    <row r="49" spans="1:3" x14ac:dyDescent="0.25">
      <c r="A49" s="9">
        <v>24</v>
      </c>
      <c r="B49" s="9">
        <v>33.155883154330688</v>
      </c>
      <c r="C49" s="9">
        <v>-20.702596875976695</v>
      </c>
    </row>
    <row r="50" spans="1:3" x14ac:dyDescent="0.25">
      <c r="A50" s="9">
        <v>25</v>
      </c>
      <c r="B50" s="9">
        <v>37.848518954131194</v>
      </c>
      <c r="C50" s="9">
        <v>-6.2111113875405692</v>
      </c>
    </row>
    <row r="51" spans="1:3" x14ac:dyDescent="0.25">
      <c r="A51" s="9">
        <v>26</v>
      </c>
      <c r="B51" s="9">
        <v>34.376503928096312</v>
      </c>
      <c r="C51" s="9">
        <v>-6.2529162704275478</v>
      </c>
    </row>
    <row r="52" spans="1:3" x14ac:dyDescent="0.25">
      <c r="A52" s="9">
        <v>27</v>
      </c>
      <c r="B52" s="9">
        <v>33.309319580909985</v>
      </c>
      <c r="C52" s="9">
        <v>-10.145234096460339</v>
      </c>
    </row>
    <row r="53" spans="1:3" x14ac:dyDescent="0.25">
      <c r="A53" s="9">
        <v>28</v>
      </c>
      <c r="B53" s="9">
        <v>32.728371933109869</v>
      </c>
      <c r="C53" s="9">
        <v>40.107024771539642</v>
      </c>
    </row>
    <row r="54" spans="1:3" ht="15.75" thickBot="1" x14ac:dyDescent="0.3">
      <c r="A54" s="10">
        <v>29</v>
      </c>
      <c r="B54" s="10">
        <v>35.630963126964069</v>
      </c>
      <c r="C54" s="10">
        <v>-21.282610087432239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FY 2017 Site EUI </vt:lpstr>
      <vt:lpstr>FY 2018 Site EUI</vt:lpstr>
      <vt:lpstr>FY 2019 Site EUI</vt:lpstr>
      <vt:lpstr>FY 2017 Source EUI</vt:lpstr>
      <vt:lpstr>FY 2018 Source EUI</vt:lpstr>
      <vt:lpstr>FY 2019 Source EUI</vt:lpstr>
      <vt:lpstr>Regression Data</vt:lpstr>
      <vt:lpstr>Regression Numbers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2020-05-07T19:30:40Z</dcterms:created>
  <dcterms:modified xsi:type="dcterms:W3CDTF">2020-05-16T06:20:39Z</dcterms:modified>
</cp:coreProperties>
</file>