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S" sheetId="1" r:id="rId3"/>
    <sheet state="visible" name="SCS(MI)" sheetId="2" r:id="rId4"/>
    <sheet state="visible" name="SOS" sheetId="3" r:id="rId5"/>
    <sheet state="visible" name="SOS_1.5" sheetId="4" r:id="rId6"/>
    <sheet state="visible" name="final_MP2" sheetId="5" r:id="rId7"/>
  </sheets>
  <definedNames/>
  <calcPr/>
</workbook>
</file>

<file path=xl/sharedStrings.xml><?xml version="1.0" encoding="utf-8"?>
<sst xmlns="http://schemas.openxmlformats.org/spreadsheetml/2006/main" count="2338" uniqueCount="110">
  <si>
    <t>Complex</t>
  </si>
  <si>
    <t>E(OS) cc-pVTZ (Hartree)</t>
  </si>
  <si>
    <t>E(SS) cc-pVTZ (Hartree)</t>
  </si>
  <si>
    <t>E(OS) cc-pVQZ (Hartree)</t>
  </si>
  <si>
    <t>E(SS) cc-pVQZ (Hartree)</t>
  </si>
  <si>
    <t>HXX Energy def2-QZVP (Hartree)</t>
  </si>
  <si>
    <t>Correlation Energy - MP2/cc-pVTZ (Hartree)</t>
  </si>
  <si>
    <t>Correlation Energy - MP2/cc-pVQZ (Hartree)</t>
  </si>
  <si>
    <t>HXX of Interaction Energy - def2-QZVP (Hartree)</t>
  </si>
  <si>
    <t>Correlation energy of Interaction Energy - cc-pVTZ (Hartree)</t>
  </si>
  <si>
    <t>Correlation energy of Interaction Energy - cc-pVQZ (Hartree)</t>
  </si>
  <si>
    <t>Counterpoise Correction energy cc-pVTZ (kcal/mol)</t>
  </si>
  <si>
    <t>Counterpoise Correction energy cc-pVQZ (kcal/mol)</t>
  </si>
  <si>
    <t>Interaction Energy cc-pVTZ (kcal/mol)</t>
  </si>
  <si>
    <t>Interaction Energy w/ cc-pVQZ Correlation (kcal/mol)</t>
  </si>
  <si>
    <t>Interaction Energy w/ ext Correlation Energy (kcal/mol)</t>
  </si>
  <si>
    <t>Interaction Energy w/ 50% CP ext Correlation Energy (kcal/mol)</t>
  </si>
  <si>
    <t>cc-pVTZ</t>
  </si>
  <si>
    <t>cc-pVQZ</t>
  </si>
  <si>
    <t>3-4 Extrapolated Correlation</t>
  </si>
  <si>
    <t>50% CP applied to 3-4 Extrapolated Correlation</t>
  </si>
  <si>
    <t>% Error of 50% CP applied to 3-4 Extrapolated</t>
  </si>
  <si>
    <t>Reference (kcal/mol)</t>
  </si>
  <si>
    <t>Error from ref</t>
  </si>
  <si>
    <t>±0.9</t>
  </si>
  <si>
    <t>Supermol</t>
  </si>
  <si>
    <t>±0.4</t>
  </si>
  <si>
    <t>MonomerA</t>
  </si>
  <si>
    <t>±0.5</t>
  </si>
  <si>
    <t>MonomerB</t>
  </si>
  <si>
    <t>±0.3</t>
  </si>
  <si>
    <t>GhostA</t>
  </si>
  <si>
    <t>±0.6</t>
  </si>
  <si>
    <t>GhostB</t>
  </si>
  <si>
    <t>MP2 with frozen core unless stated otherwise</t>
  </si>
  <si>
    <t>Purple - Checked</t>
  </si>
  <si>
    <t>purple - checked</t>
  </si>
  <si>
    <t>FragA</t>
  </si>
  <si>
    <t>Orange - Needs to be checked</t>
  </si>
  <si>
    <t>orange - needs checked</t>
  </si>
  <si>
    <t>Deviation Interaction Energy cc-pVTZ Correlation (kcal/mol)</t>
  </si>
  <si>
    <t>Deviation Interaction Energy cc-pVQZ Correlation (kcal/mol)</t>
  </si>
  <si>
    <t>Deviation Interaction Energy w/ ext Correlation energy (kcal/mol)</t>
  </si>
  <si>
    <t>Deviation Interaction Energy w/ 50% CP ext Correlation (kcal/mol)</t>
  </si>
  <si>
    <t>DOI: 10.1021/acs.jctc.5b00296</t>
  </si>
  <si>
    <t>MP2/cc-pVTZ (MINE) kcal/mol</t>
  </si>
  <si>
    <t>MP2/CBS (Grimme) kcal/mol</t>
  </si>
  <si>
    <t>±0.8</t>
  </si>
  <si>
    <t>FragB</t>
  </si>
  <si>
    <t>nonpolar avg</t>
  </si>
  <si>
    <t>comp 2a</t>
  </si>
  <si>
    <t>±1.1</t>
  </si>
  <si>
    <t>comp 2b</t>
  </si>
  <si>
    <t>comp 3a</t>
  </si>
  <si>
    <t>±0.7</t>
  </si>
  <si>
    <t>pi-pi</t>
  </si>
  <si>
    <t>comp 3b</t>
  </si>
  <si>
    <t>±1.2</t>
  </si>
  <si>
    <t>comp 4a</t>
  </si>
  <si>
    <t>Comp2a</t>
  </si>
  <si>
    <t>comp 4b</t>
  </si>
  <si>
    <t>def2-tzvp</t>
  </si>
  <si>
    <t>def2-qzvp</t>
  </si>
  <si>
    <t>comp 5a</t>
  </si>
  <si>
    <t>comp 5b</t>
  </si>
  <si>
    <t>±0.1</t>
  </si>
  <si>
    <t>comp 6a</t>
  </si>
  <si>
    <t>comp 6b</t>
  </si>
  <si>
    <t>def2-TZVP</t>
  </si>
  <si>
    <t>def2-QZVP</t>
  </si>
  <si>
    <t>3-4 Extrapolation</t>
  </si>
  <si>
    <t>comp 7a</t>
  </si>
  <si>
    <t>CH-pi</t>
  </si>
  <si>
    <t>Average</t>
  </si>
  <si>
    <t>±0.2</t>
  </si>
  <si>
    <t>halogen bonds</t>
  </si>
  <si>
    <t>H-bonds</t>
  </si>
  <si>
    <t>±2.6</t>
  </si>
  <si>
    <t>±8.9</t>
  </si>
  <si>
    <t>±6.0</t>
  </si>
  <si>
    <t>Offset Param</t>
  </si>
  <si>
    <t>Charged</t>
  </si>
  <si>
    <t>±2.1</t>
  </si>
  <si>
    <t>23-ci</t>
  </si>
  <si>
    <t>±3.2</t>
  </si>
  <si>
    <t>24-ci</t>
  </si>
  <si>
    <t>±2.9</t>
  </si>
  <si>
    <t>25-ci</t>
  </si>
  <si>
    <t>26-ci</t>
  </si>
  <si>
    <t>27-ci</t>
  </si>
  <si>
    <t>±1.4</t>
  </si>
  <si>
    <t>28-ci</t>
  </si>
  <si>
    <t>29-ci</t>
  </si>
  <si>
    <t>±2.0</t>
  </si>
  <si>
    <t>30-ci</t>
  </si>
  <si>
    <t>±2.4</t>
  </si>
  <si>
    <t>rMinMax</t>
  </si>
  <si>
    <t>Average S30L</t>
  </si>
  <si>
    <t>Mean Abs Error S30L</t>
  </si>
  <si>
    <t>Average S30L-ci</t>
  </si>
  <si>
    <t>Mean Abs Error S30L-ci</t>
  </si>
  <si>
    <t>Standard Deviation S30L</t>
  </si>
  <si>
    <t>Need to double check</t>
  </si>
  <si>
    <t/>
  </si>
  <si>
    <t>SOS</t>
  </si>
  <si>
    <t>SCS</t>
  </si>
  <si>
    <t>Plot of Ec v 1/X^3</t>
  </si>
  <si>
    <t>Complex 1</t>
  </si>
  <si>
    <t>Ec (kcal/mol)</t>
  </si>
  <si>
    <t>Ec + Cp (kcal/mol)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</si>
</sst>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"/>
    <numFmt numFmtId="165" formatCode="0.0000"/>
    <numFmt numFmtId="166" formatCode="0.0000000"/>
  </numFmts>
  <fonts count="14">
    <font>
      <sz val="10.0"/>
      <color rgb="FF000000"/>
      <name val="Arial"/>
    </font>
    <font>
      <b/>
      <name val="Arial"/>
    </font>
    <font>
      <b/>
    </font>
    <font>
      <b/>
      <color rgb="FF000000"/>
      <name val="Arial"/>
    </font>
    <font>
      <name val="Arial"/>
    </font>
    <font>
      <color rgb="FF000000"/>
      <name val="Arial"/>
    </font>
    <font>
      <color rgb="FF222222"/>
      <name val="Arial"/>
    </font>
    <font/>
    <font>
      <b/>
      <color rgb="FFFF00FF"/>
      <name val="Arial"/>
    </font>
    <font>
      <b/>
      <color rgb="FFFF9900"/>
      <name val="Arial"/>
    </font>
    <font>
      <b/>
      <color rgb="FFFF00FF"/>
    </font>
    <font>
      <sz val="14.0"/>
      <name val="Arial"/>
    </font>
    <font>
      <color rgb="FF000000"/>
    </font>
    <font>
      <b/>
      <color rgb="FFFF99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2" fontId="6" numFmtId="0" xfId="0" applyAlignment="1" applyFill="1" applyFont="1">
      <alignment horizontal="center" vertical="bottom"/>
    </xf>
    <xf borderId="0" fillId="0" fontId="7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2" fontId="5" numFmtId="0" xfId="0" applyAlignment="1" applyFon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166" xfId="0" applyFont="1" applyNumberFormat="1"/>
    <xf borderId="0" fillId="0" fontId="9" numFmtId="0" xfId="0" applyAlignment="1" applyFont="1">
      <alignment readingOrder="0" vertical="bottom"/>
    </xf>
    <xf borderId="1" fillId="0" fontId="9" numFmtId="0" xfId="0" applyAlignment="1" applyBorder="1" applyFont="1">
      <alignment shrinkToFit="0" vertical="bottom" wrapText="0"/>
    </xf>
    <xf borderId="0" fillId="0" fontId="8" numFmtId="0" xfId="0" applyAlignment="1" applyFont="1">
      <alignment horizontal="right" vertical="bottom"/>
    </xf>
    <xf borderId="0" fillId="2" fontId="5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 readingOrder="0"/>
    </xf>
    <xf borderId="0" fillId="0" fontId="7" numFmtId="0" xfId="0" applyAlignment="1" applyFont="1">
      <alignment horizontal="right" readingOrder="0"/>
    </xf>
    <xf borderId="0" fillId="0" fontId="7" numFmtId="165" xfId="0" applyAlignment="1" applyFont="1" applyNumberFormat="1">
      <alignment horizontal="left"/>
    </xf>
    <xf borderId="0" fillId="0" fontId="4" numFmtId="164" xfId="0" applyAlignment="1" applyFont="1" applyNumberFormat="1">
      <alignment vertical="bottom"/>
    </xf>
    <xf borderId="0" fillId="0" fontId="10" numFmtId="164" xfId="0" applyAlignment="1" applyFont="1" applyNumberFormat="1">
      <alignment horizontal="right"/>
    </xf>
    <xf borderId="0" fillId="0" fontId="10" numFmtId="165" xfId="0" applyAlignment="1" applyFont="1" applyNumberFormat="1">
      <alignment horizontal="right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8" numFmtId="165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7" numFmtId="165" xfId="0" applyAlignment="1" applyFont="1" applyNumberFormat="1">
      <alignment horizontal="right"/>
    </xf>
    <xf borderId="0" fillId="0" fontId="12" numFmtId="165" xfId="0" applyAlignment="1" applyFont="1" applyNumberFormat="1">
      <alignment horizontal="right" readingOrder="0"/>
    </xf>
    <xf borderId="0" fillId="0" fontId="8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/>
    </xf>
    <xf borderId="0" fillId="0" fontId="10" numFmtId="165" xfId="0" applyAlignment="1" applyFont="1" applyNumberFormat="1">
      <alignment horizontal="right" readingOrder="0"/>
    </xf>
    <xf borderId="0" fillId="0" fontId="4" numFmtId="164" xfId="0" applyAlignment="1" applyFont="1" applyNumberFormat="1">
      <alignment readingOrder="0" vertical="bottom"/>
    </xf>
    <xf borderId="0" fillId="0" fontId="7" numFmtId="165" xfId="0" applyFont="1" applyNumberFormat="1"/>
    <xf borderId="0" fillId="0" fontId="7" numFmtId="165" xfId="0" applyAlignment="1" applyFont="1" applyNumberFormat="1">
      <alignment readingOrder="0"/>
    </xf>
    <xf quotePrefix="1"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12" numFmtId="164" xfId="0" applyAlignment="1" applyFont="1" applyNumberFormat="1">
      <alignment horizontal="right" readingOrder="0"/>
    </xf>
    <xf borderId="0" fillId="0" fontId="10" numFmtId="164" xfId="0" applyAlignment="1" applyFont="1" applyNumberFormat="1">
      <alignment horizontal="right" readingOrder="0"/>
    </xf>
    <xf borderId="0" fillId="0" fontId="8" numFmtId="164" xfId="0" applyAlignment="1" applyFont="1" applyNumberFormat="1">
      <alignment vertical="bottom"/>
    </xf>
    <xf borderId="0" fillId="0" fontId="12" numFmtId="165" xfId="0" applyAlignment="1" applyFont="1" applyNumberFormat="1">
      <alignment horizontal="left"/>
    </xf>
    <xf borderId="0" fillId="0" fontId="13" numFmtId="165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9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1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SCS!$S$2</c:f>
            </c:strRef>
          </c:tx>
          <c:marker>
            <c:symbol val="none"/>
          </c:marker>
          <c:cat>
            <c:strRef>
              <c:f>SCS!$R$3:$R$32</c:f>
            </c:strRef>
          </c:cat>
          <c:val>
            <c:numRef>
              <c:f>SCS!$S$3:$S$32</c:f>
            </c:numRef>
          </c:val>
          <c:smooth val="0"/>
        </c:ser>
        <c:ser>
          <c:idx val="1"/>
          <c:order val="1"/>
          <c:tx>
            <c:strRef>
              <c:f>SCS!$T$2</c:f>
            </c:strRef>
          </c:tx>
          <c:marker>
            <c:symbol val="none"/>
          </c:marker>
          <c:cat>
            <c:strRef>
              <c:f>SCS!$R$3:$R$32</c:f>
            </c:strRef>
          </c:cat>
          <c:val>
            <c:numRef>
              <c:f>SCS!$T$3:$T$32</c:f>
            </c:numRef>
          </c:val>
          <c:smooth val="0"/>
        </c:ser>
        <c:ser>
          <c:idx val="2"/>
          <c:order val="2"/>
          <c:tx>
            <c:strRef>
              <c:f>SCS!$U$2</c:f>
            </c:strRef>
          </c:tx>
          <c:marker>
            <c:symbol val="none"/>
          </c:marker>
          <c:cat>
            <c:strRef>
              <c:f>SCS!$R$3:$R$32</c:f>
            </c:strRef>
          </c:cat>
          <c:val>
            <c:numRef>
              <c:f>SCS!$U$3:$U$32</c:f>
            </c:numRef>
          </c:val>
          <c:smooth val="0"/>
        </c:ser>
        <c:ser>
          <c:idx val="3"/>
          <c:order val="3"/>
          <c:tx>
            <c:strRef>
              <c:f>SCS!$V$2</c:f>
            </c:strRef>
          </c:tx>
          <c:marker>
            <c:symbol val="none"/>
          </c:marker>
          <c:cat>
            <c:strRef>
              <c:f>SCS!$R$3:$R$32</c:f>
            </c:strRef>
          </c:cat>
          <c:val>
            <c:numRef>
              <c:f>SCS!$V$3:$V$32</c:f>
            </c:numRef>
          </c:val>
          <c:smooth val="0"/>
        </c:ser>
        <c:axId val="1442898354"/>
        <c:axId val="1187193790"/>
      </c:lineChart>
      <c:catAx>
        <c:axId val="1442898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Complex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7193790"/>
      </c:catAx>
      <c:valAx>
        <c:axId val="118719379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Error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2898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'SCS(MI)'!$Z$1</c:f>
            </c:strRef>
          </c:tx>
          <c:marker>
            <c:symbol val="none"/>
          </c:marker>
          <c:cat>
            <c:strRef>
              <c:f>'SCS(MI)'!$Y$2:$Y$31</c:f>
            </c:strRef>
          </c:cat>
          <c:val>
            <c:numRef>
              <c:f>'SCS(MI)'!$Z$2:$Z$31</c:f>
            </c:numRef>
          </c:val>
          <c:smooth val="0"/>
        </c:ser>
        <c:ser>
          <c:idx val="1"/>
          <c:order val="1"/>
          <c:tx>
            <c:strRef>
              <c:f>'SCS(MI)'!$AA$1</c:f>
            </c:strRef>
          </c:tx>
          <c:marker>
            <c:symbol val="none"/>
          </c:marker>
          <c:cat>
            <c:strRef>
              <c:f>'SCS(MI)'!$Y$2:$Y$31</c:f>
            </c:strRef>
          </c:cat>
          <c:val>
            <c:numRef>
              <c:f>'SCS(MI)'!$AA$2:$AA$31</c:f>
            </c:numRef>
          </c:val>
          <c:smooth val="0"/>
        </c:ser>
        <c:ser>
          <c:idx val="2"/>
          <c:order val="2"/>
          <c:tx>
            <c:strRef>
              <c:f>'SCS(MI)'!$AB$1</c:f>
            </c:strRef>
          </c:tx>
          <c:marker>
            <c:symbol val="none"/>
          </c:marker>
          <c:cat>
            <c:strRef>
              <c:f>'SCS(MI)'!$Y$2:$Y$31</c:f>
            </c:strRef>
          </c:cat>
          <c:val>
            <c:numRef>
              <c:f>'SCS(MI)'!$AB$2:$AB$31</c:f>
            </c:numRef>
          </c:val>
          <c:smooth val="0"/>
        </c:ser>
        <c:ser>
          <c:idx val="3"/>
          <c:order val="3"/>
          <c:tx>
            <c:strRef>
              <c:f>'SCS(MI)'!$AC$1</c:f>
            </c:strRef>
          </c:tx>
          <c:marker>
            <c:symbol val="none"/>
          </c:marker>
          <c:cat>
            <c:strRef>
              <c:f>'SCS(MI)'!$Y$2:$Y$31</c:f>
            </c:strRef>
          </c:cat>
          <c:val>
            <c:numRef>
              <c:f>'SCS(MI)'!$AC$2:$AC$31</c:f>
            </c:numRef>
          </c:val>
          <c:smooth val="0"/>
        </c:ser>
        <c:axId val="450707293"/>
        <c:axId val="170147538"/>
      </c:lineChart>
      <c:catAx>
        <c:axId val="450707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S30L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147538"/>
      </c:catAx>
      <c:valAx>
        <c:axId val="1701475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Interaction Energy Error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0707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SOS!$S$2</c:f>
            </c:strRef>
          </c:tx>
          <c:marker>
            <c:symbol val="none"/>
          </c:marker>
          <c:cat>
            <c:strRef>
              <c:f>SOS!$R$3:$R$32</c:f>
            </c:strRef>
          </c:cat>
          <c:val>
            <c:numRef>
              <c:f>SOS!$S$3:$S$32</c:f>
            </c:numRef>
          </c:val>
          <c:smooth val="0"/>
        </c:ser>
        <c:ser>
          <c:idx val="1"/>
          <c:order val="1"/>
          <c:tx>
            <c:strRef>
              <c:f>SOS!$T$2</c:f>
            </c:strRef>
          </c:tx>
          <c:marker>
            <c:symbol val="none"/>
          </c:marker>
          <c:cat>
            <c:strRef>
              <c:f>SOS!$R$3:$R$32</c:f>
            </c:strRef>
          </c:cat>
          <c:val>
            <c:numRef>
              <c:f>SOS!$T$3:$T$32</c:f>
            </c:numRef>
          </c:val>
          <c:smooth val="0"/>
        </c:ser>
        <c:ser>
          <c:idx val="2"/>
          <c:order val="2"/>
          <c:tx>
            <c:strRef>
              <c:f>SOS!$U$2</c:f>
            </c:strRef>
          </c:tx>
          <c:marker>
            <c:symbol val="none"/>
          </c:marker>
          <c:cat>
            <c:strRef>
              <c:f>SOS!$R$3:$R$32</c:f>
            </c:strRef>
          </c:cat>
          <c:val>
            <c:numRef>
              <c:f>SOS!$U$3:$U$32</c:f>
            </c:numRef>
          </c:val>
          <c:smooth val="0"/>
        </c:ser>
        <c:ser>
          <c:idx val="3"/>
          <c:order val="3"/>
          <c:tx>
            <c:strRef>
              <c:f>SOS!$V$2</c:f>
            </c:strRef>
          </c:tx>
          <c:marker>
            <c:symbol val="none"/>
          </c:marker>
          <c:cat>
            <c:strRef>
              <c:f>SOS!$R$3:$R$32</c:f>
            </c:strRef>
          </c:cat>
          <c:val>
            <c:numRef>
              <c:f>SOS!$V$3:$V$32</c:f>
            </c:numRef>
          </c:val>
          <c:smooth val="0"/>
        </c:ser>
        <c:axId val="625192518"/>
        <c:axId val="787518389"/>
      </c:lineChart>
      <c:catAx>
        <c:axId val="625192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Complex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7518389"/>
      </c:catAx>
      <c:valAx>
        <c:axId val="787518389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Error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5192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SOS_1.5!$Z$1</c:f>
            </c:strRef>
          </c:tx>
          <c:marker>
            <c:symbol val="none"/>
          </c:marker>
          <c:cat>
            <c:strRef>
              <c:f>SOS_1.5!$Y$2:$Y$39</c:f>
            </c:strRef>
          </c:cat>
          <c:val>
            <c:numRef>
              <c:f>SOS_1.5!$Z$2:$Z$39</c:f>
            </c:numRef>
          </c:val>
          <c:smooth val="0"/>
        </c:ser>
        <c:ser>
          <c:idx val="1"/>
          <c:order val="1"/>
          <c:tx>
            <c:strRef>
              <c:f>SOS_1.5!$AA$1</c:f>
            </c:strRef>
          </c:tx>
          <c:marker>
            <c:symbol val="none"/>
          </c:marker>
          <c:cat>
            <c:strRef>
              <c:f>SOS_1.5!$Y$2:$Y$39</c:f>
            </c:strRef>
          </c:cat>
          <c:val>
            <c:numRef>
              <c:f>SOS_1.5!$AA$2:$AA$39</c:f>
            </c:numRef>
          </c:val>
          <c:smooth val="0"/>
        </c:ser>
        <c:ser>
          <c:idx val="2"/>
          <c:order val="2"/>
          <c:tx>
            <c:strRef>
              <c:f>SOS_1.5!$AB$1</c:f>
            </c:strRef>
          </c:tx>
          <c:marker>
            <c:symbol val="none"/>
          </c:marker>
          <c:cat>
            <c:strRef>
              <c:f>SOS_1.5!$Y$2:$Y$39</c:f>
            </c:strRef>
          </c:cat>
          <c:val>
            <c:numRef>
              <c:f>SOS_1.5!$AB$2:$AB$39</c:f>
            </c:numRef>
          </c:val>
          <c:smooth val="0"/>
        </c:ser>
        <c:ser>
          <c:idx val="3"/>
          <c:order val="3"/>
          <c:tx>
            <c:strRef>
              <c:f>SOS_1.5!$AC$1</c:f>
            </c:strRef>
          </c:tx>
          <c:marker>
            <c:symbol val="none"/>
          </c:marker>
          <c:cat>
            <c:strRef>
              <c:f>SOS_1.5!$Y$2:$Y$39</c:f>
            </c:strRef>
          </c:cat>
          <c:val>
            <c:numRef>
              <c:f>SOS_1.5!$AC$2:$AC$39</c:f>
            </c:numRef>
          </c:val>
          <c:smooth val="0"/>
        </c:ser>
        <c:axId val="1009176850"/>
        <c:axId val="1191889797"/>
      </c:lineChart>
      <c:catAx>
        <c:axId val="1009176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S30l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1889797"/>
      </c:catAx>
      <c:valAx>
        <c:axId val="119188979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Interaction Energy rror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9176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SOS_1.5!$R$73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SOS_1.5!$Q$74:$Q$75</c:f>
            </c:numRef>
          </c:xVal>
          <c:yVal>
            <c:numRef>
              <c:f>SOS_1.5!$R$74:$R$75</c:f>
            </c:numRef>
          </c:yVal>
        </c:ser>
        <c:ser>
          <c:idx val="1"/>
          <c:order val="1"/>
          <c:tx>
            <c:strRef>
              <c:f>SOS_1.5!$S$73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SOS_1.5!$Q$74:$Q$75</c:f>
            </c:numRef>
          </c:xVal>
          <c:yVal>
            <c:numRef>
              <c:f>SOS_1.5!$S$74:$S$75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38968"/>
        <c:axId val="1540373894"/>
      </c:scatterChart>
      <c:valAx>
        <c:axId val="372038968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0373894"/>
      </c:valAx>
      <c:valAx>
        <c:axId val="1540373894"/>
        <c:scaling>
          <c:orientation val="minMax"/>
          <c:max val="-2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2038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46</xdr:row>
      <xdr:rowOff>190500</xdr:rowOff>
    </xdr:from>
    <xdr:ext cx="11649075" cy="7200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276225</xdr:colOff>
      <xdr:row>40</xdr:row>
      <xdr:rowOff>0</xdr:rowOff>
    </xdr:from>
    <xdr:ext cx="10077450" cy="623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40</xdr:row>
      <xdr:rowOff>171450</xdr:rowOff>
    </xdr:from>
    <xdr:ext cx="11191875" cy="6915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314325</xdr:colOff>
      <xdr:row>39</xdr:row>
      <xdr:rowOff>190500</xdr:rowOff>
    </xdr:from>
    <xdr:ext cx="10086975" cy="6238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57150</xdr:colOff>
      <xdr:row>76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43"/>
  </cols>
  <sheetData>
    <row r="1">
      <c r="A1" s="20" t="s">
        <v>34</v>
      </c>
      <c r="B1" s="21"/>
      <c r="C1" s="7"/>
      <c r="D1" s="7"/>
      <c r="E1" s="22" t="s">
        <v>35</v>
      </c>
      <c r="F1" s="26" t="s">
        <v>38</v>
      </c>
      <c r="G1" s="7"/>
      <c r="H1" s="7"/>
      <c r="I1" s="7"/>
      <c r="J1" s="7"/>
      <c r="K1" s="7"/>
      <c r="L1" s="7"/>
      <c r="M1" s="3" t="s">
        <v>40</v>
      </c>
      <c r="N1" s="3" t="s">
        <v>41</v>
      </c>
      <c r="O1" s="3" t="s">
        <v>42</v>
      </c>
      <c r="P1" s="3" t="s">
        <v>43</v>
      </c>
      <c r="Q1" s="7"/>
      <c r="R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>
      <c r="A2" s="1" t="s">
        <v>0</v>
      </c>
      <c r="B2" s="3" t="s">
        <v>5</v>
      </c>
      <c r="C2" s="4" t="s">
        <v>6</v>
      </c>
      <c r="D2" s="4" t="s">
        <v>7</v>
      </c>
      <c r="E2" s="1"/>
      <c r="F2" s="1"/>
      <c r="G2" s="1" t="s">
        <v>0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7"/>
      <c r="R2" s="1" t="s">
        <v>0</v>
      </c>
      <c r="S2" s="3" t="s">
        <v>17</v>
      </c>
      <c r="T2" s="3" t="s">
        <v>18</v>
      </c>
      <c r="U2" s="3" t="s">
        <v>19</v>
      </c>
      <c r="V2" s="3" t="s">
        <v>20</v>
      </c>
      <c r="W2" s="6" t="s">
        <v>21</v>
      </c>
      <c r="X2" s="3" t="s">
        <v>22</v>
      </c>
      <c r="Y2" s="3" t="s">
        <v>23</v>
      </c>
      <c r="Z2" s="20" t="s">
        <v>44</v>
      </c>
      <c r="AA2" s="7"/>
      <c r="AB2" s="7"/>
      <c r="AC2" s="7"/>
      <c r="AD2" s="7"/>
      <c r="AE2" s="3" t="s">
        <v>45</v>
      </c>
      <c r="AF2" s="3" t="s">
        <v>46</v>
      </c>
      <c r="AG2" s="7"/>
      <c r="AH2" s="7"/>
      <c r="AI2" s="7"/>
      <c r="AJ2" s="7"/>
      <c r="AK2" s="7"/>
    </row>
    <row r="3">
      <c r="A3" s="1">
        <v>1.0</v>
      </c>
      <c r="B3" s="7"/>
      <c r="C3" s="7"/>
      <c r="D3" s="7"/>
      <c r="E3" s="7"/>
      <c r="F3" s="7"/>
      <c r="G3" s="11">
        <v>1.0</v>
      </c>
      <c r="H3" s="9">
        <f t="shared" ref="H3:J3" si="1">B4-B9-B10</f>
        <v>0.02078686621</v>
      </c>
      <c r="I3" s="9">
        <f t="shared" si="1"/>
        <v>-0.0832794651</v>
      </c>
      <c r="J3" s="9">
        <f t="shared" si="1"/>
        <v>-0.0759197536</v>
      </c>
      <c r="K3" s="10">
        <f t="shared" ref="K3:L3" si="2">627.509*(C5+C6-C7-C8)</f>
        <v>6.808597713</v>
      </c>
      <c r="L3" s="10">
        <f t="shared" si="2"/>
        <v>3.371538497</v>
      </c>
      <c r="M3" s="10">
        <f t="shared" ref="M3:N3" si="3">627.509*($B4-$B9-$B10+C4-C9-C10)</f>
        <v>-39.21466824</v>
      </c>
      <c r="N3" s="10">
        <f t="shared" si="3"/>
        <v>-34.59638303</v>
      </c>
      <c r="O3" s="12">
        <f>627.509*(B4-B9-B10+((D4-D9-D10)*4^3-(C4-C9-C10)*3^3)/(4^3-3^3))</f>
        <v>-31.22628302</v>
      </c>
      <c r="P3" s="12">
        <f>627.509*(B4-B9-B10+((D4-D9-D10+0.5*((D5+D6)-(D7+D8)))*4^3-(C4-C9-C10+0.5*((C5+C6)-(C7+C8)))*3^3)/(4^3-3^3))</f>
        <v>-30.79457592</v>
      </c>
      <c r="Q3" s="7"/>
      <c r="R3" s="11">
        <v>1.0</v>
      </c>
      <c r="S3" s="12">
        <f t="shared" ref="S3:S40" si="7">M3-X3</f>
        <v>-10.21466824</v>
      </c>
      <c r="T3" s="12">
        <f t="shared" ref="T3:T40" si="8">N3-X3</f>
        <v>-5.596383033</v>
      </c>
      <c r="U3" s="12">
        <f t="shared" ref="U3:U40" si="9">O3-X3</f>
        <v>-2.22628302</v>
      </c>
      <c r="V3" s="12">
        <f t="shared" ref="V3:V40" si="10">P3-X3</f>
        <v>-1.794575917</v>
      </c>
      <c r="W3" s="7">
        <f t="shared" ref="W3:W40" si="11">ABS(V3/X3)*100</f>
        <v>6.188192818</v>
      </c>
      <c r="X3" s="12">
        <v>-29.0</v>
      </c>
      <c r="Y3" s="13" t="s">
        <v>24</v>
      </c>
      <c r="Z3" s="12">
        <f t="shared" ref="Z3:AA3" si="4">AVERAGE(U3:U4)</f>
        <v>-2.206737171</v>
      </c>
      <c r="AA3" s="12">
        <f t="shared" si="4"/>
        <v>-1.817319954</v>
      </c>
      <c r="AB3" s="1" t="s">
        <v>49</v>
      </c>
      <c r="AC3" s="7"/>
      <c r="AD3" s="7" t="s">
        <v>50</v>
      </c>
      <c r="AE3" s="12">
        <v>-19.899636267130305</v>
      </c>
      <c r="AF3" s="12">
        <v>-20.65</v>
      </c>
      <c r="AG3" s="7"/>
      <c r="AH3" s="7"/>
      <c r="AI3" s="7"/>
      <c r="AJ3" s="7"/>
      <c r="AK3" s="7"/>
    </row>
    <row r="4">
      <c r="A4" s="12" t="s">
        <v>25</v>
      </c>
      <c r="B4" s="15">
        <v>-2283.17317310116</v>
      </c>
      <c r="C4" s="14">
        <v>-9.0820428404</v>
      </c>
      <c r="D4" s="14">
        <v>-9.6948907087</v>
      </c>
      <c r="E4" s="31"/>
      <c r="F4" s="7"/>
      <c r="G4" s="11">
        <v>2.0</v>
      </c>
      <c r="H4" s="9">
        <f t="shared" ref="H4:J4" si="5">B12-B17-B18</f>
        <v>0.01985717849</v>
      </c>
      <c r="I4" s="9">
        <f t="shared" si="5"/>
        <v>-0.0571634558</v>
      </c>
      <c r="J4" s="9">
        <f t="shared" si="5"/>
        <v>-0.0567738987</v>
      </c>
      <c r="K4" s="10">
        <f t="shared" ref="K4:K33" si="13">627.509*(OFFSET($C$5,8*$G3,0)+OFFSET($C$6,8*$G3,0)-OFFSET($C$7,8*$G3,0)-OFFSET($C$8,8*$G3,0))</f>
        <v>4.874545572</v>
      </c>
      <c r="L4" s="10">
        <f t="shared" ref="L4:L33" si="14">627.509*(OFFSET($D$5,8*$G3,0)+OFFSET($D$6,8*$G3,0)-OFFSET($D$7,8*$G3,0)-OFFSET($D$8,8*$G3,0))</f>
        <v>2.457814889</v>
      </c>
      <c r="M4" s="10">
        <f t="shared" ref="M4:N4" si="6">627.509*($B12-$B17-$B18+C12-C17-C18)</f>
        <v>-23.41002477</v>
      </c>
      <c r="N4" s="10">
        <f t="shared" si="6"/>
        <v>-23.16557418</v>
      </c>
      <c r="O4" s="16">
        <f>627.509*(B12-B17-B18+((D12-D17-D18)*4^3-(C12-C17-C18)*3^3)/(4^3-3^3))</f>
        <v>-22.98719132</v>
      </c>
      <c r="P4" s="12">
        <f>627.509*(B12-B17-B18+((D12-D17-D18+0.5*((D13+D14)-(D15+D16)))*4^3-(C12-C17-C18+0.5*((C13+C14)-(C15+C16)))*3^3)/(4^3-3^3))</f>
        <v>-22.64006399</v>
      </c>
      <c r="Q4" s="7"/>
      <c r="R4" s="11">
        <v>2.0</v>
      </c>
      <c r="S4" s="12">
        <f t="shared" si="7"/>
        <v>-2.610024768</v>
      </c>
      <c r="T4" s="12">
        <f t="shared" si="8"/>
        <v>-2.365574182</v>
      </c>
      <c r="U4" s="12">
        <f t="shared" si="9"/>
        <v>-2.187191322</v>
      </c>
      <c r="V4" s="12">
        <f t="shared" si="10"/>
        <v>-1.840063991</v>
      </c>
      <c r="W4" s="7">
        <f t="shared" si="11"/>
        <v>8.846461497</v>
      </c>
      <c r="X4" s="12">
        <v>-20.8</v>
      </c>
      <c r="Y4" s="13" t="s">
        <v>26</v>
      </c>
      <c r="Z4" s="7"/>
      <c r="AA4" s="7"/>
      <c r="AB4" s="7"/>
      <c r="AC4" s="7"/>
      <c r="AD4" s="7" t="s">
        <v>52</v>
      </c>
      <c r="AE4" s="12">
        <v>-12.676066618621835</v>
      </c>
      <c r="AF4" s="12">
        <v>-13.0</v>
      </c>
      <c r="AG4" s="7"/>
      <c r="AH4" s="7"/>
      <c r="AI4" s="7"/>
      <c r="AJ4" s="7"/>
      <c r="AK4" s="7"/>
    </row>
    <row r="5">
      <c r="A5" s="12" t="s">
        <v>27</v>
      </c>
      <c r="B5" s="17"/>
      <c r="C5" s="14">
        <v>-6.492959741</v>
      </c>
      <c r="D5" s="14">
        <v>-6.931069715</v>
      </c>
      <c r="E5" s="31"/>
      <c r="F5" s="7"/>
      <c r="G5" s="11">
        <v>3.0</v>
      </c>
      <c r="H5" s="9">
        <f t="shared" ref="H5:J5" si="12">B20-B25-B26</f>
        <v>0.03404626842</v>
      </c>
      <c r="I5" s="9">
        <f t="shared" si="12"/>
        <v>-0.0762338786</v>
      </c>
      <c r="J5" s="9">
        <f t="shared" si="12"/>
        <v>-0.0750153171</v>
      </c>
      <c r="K5" s="10">
        <f t="shared" si="13"/>
        <v>11.45416073</v>
      </c>
      <c r="L5" s="10">
        <f t="shared" si="14"/>
        <v>7.734501526</v>
      </c>
      <c r="M5" s="10">
        <f t="shared" ref="M5:N5" si="15">627.509*($B20-$B25-$B26+C20-C25-C26)</f>
        <v>-26.47310508</v>
      </c>
      <c r="N5" s="10">
        <f t="shared" si="15"/>
        <v>-25.70844677</v>
      </c>
      <c r="O5" s="12">
        <f>627.509*(B20-B25-B26+((D20-D25-D26)*4^3-(C20-C25-C26)*3^3)/(4^3-3^3))</f>
        <v>-25.15045287</v>
      </c>
      <c r="P5" s="12">
        <f>627.509*(B20-B25-B26+((D20-D25-D26+0.5*((D21+D22)-(D23+D24)))*4^3-(C20-C25-C26+0.5*((C21+C22)-(C23+C24)))*3^3)/(4^3-3^3))</f>
        <v>-22.64037506</v>
      </c>
      <c r="Q5" s="7"/>
      <c r="R5" s="11">
        <v>3.0</v>
      </c>
      <c r="S5" s="12">
        <f t="shared" si="7"/>
        <v>-2.973105076</v>
      </c>
      <c r="T5" s="12">
        <f t="shared" si="8"/>
        <v>-2.208446768</v>
      </c>
      <c r="U5" s="12">
        <f t="shared" si="9"/>
        <v>-1.650452867</v>
      </c>
      <c r="V5" s="12">
        <f t="shared" si="10"/>
        <v>0.8596249422</v>
      </c>
      <c r="W5" s="7">
        <f t="shared" si="11"/>
        <v>3.657978477</v>
      </c>
      <c r="X5" s="12">
        <v>-23.5</v>
      </c>
      <c r="Y5" s="13" t="s">
        <v>28</v>
      </c>
      <c r="Z5" s="7"/>
      <c r="AA5" s="7"/>
      <c r="AB5" s="7"/>
      <c r="AC5" s="7"/>
      <c r="AD5" s="7" t="s">
        <v>53</v>
      </c>
      <c r="AE5" s="12">
        <v>-14.804315859358724</v>
      </c>
      <c r="AF5" s="12">
        <v>-16.35</v>
      </c>
      <c r="AG5" s="7"/>
      <c r="AH5" s="7"/>
      <c r="AI5" s="7"/>
      <c r="AJ5" s="7"/>
      <c r="AK5" s="7"/>
    </row>
    <row r="6">
      <c r="A6" s="12" t="s">
        <v>29</v>
      </c>
      <c r="B6" s="17"/>
      <c r="C6" s="14">
        <v>-2.5124268168</v>
      </c>
      <c r="D6" s="35">
        <v>-2.6878084548448538</v>
      </c>
      <c r="E6" s="31"/>
      <c r="F6" s="7"/>
      <c r="G6" s="11">
        <v>4.0</v>
      </c>
      <c r="H6" s="9">
        <f t="shared" ref="H6:J6" si="16">B28-B33-B34</f>
        <v>0.0002942867402</v>
      </c>
      <c r="I6" s="9">
        <f t="shared" si="16"/>
        <v>-0.0377727864</v>
      </c>
      <c r="J6" s="9">
        <f t="shared" si="16"/>
        <v>-0.037994501</v>
      </c>
      <c r="K6" s="10">
        <f t="shared" si="13"/>
        <v>7.563649423</v>
      </c>
      <c r="L6" s="10">
        <f t="shared" si="14"/>
        <v>4.018392638</v>
      </c>
      <c r="M6" s="10">
        <f t="shared" ref="M6:N6" si="17">627.509*($B28-$B33-$B34+C28-C33-C34)</f>
        <v>-23.51809584</v>
      </c>
      <c r="N6" s="10">
        <f t="shared" si="17"/>
        <v>-23.65722375</v>
      </c>
      <c r="O6" s="12">
        <f>627.509*(B28-B33-B34+((D28-D33-D34)*4^3-(C28-C33-C34)*3^3)/(4^3-3^3))</f>
        <v>-23.75874952</v>
      </c>
      <c r="P6" s="12">
        <f>627.509*(B28-B33-B34+((D28-D33-D34+0.5*((D29+D30)-(D31+D32)))*4^3-(C28-C33-C34+0.5*((C29+C30)-(C31+C32)))*3^3)/(4^3-3^3))</f>
        <v>-23.04309284</v>
      </c>
      <c r="Q6" s="7"/>
      <c r="R6" s="11">
        <v>4.0</v>
      </c>
      <c r="S6" s="12">
        <f t="shared" si="7"/>
        <v>-3.218095843</v>
      </c>
      <c r="T6" s="12">
        <f t="shared" si="8"/>
        <v>-3.35722375</v>
      </c>
      <c r="U6" s="12">
        <f t="shared" si="9"/>
        <v>-3.45874952</v>
      </c>
      <c r="V6" s="12">
        <f t="shared" si="10"/>
        <v>-2.743092839</v>
      </c>
      <c r="W6" s="7">
        <f t="shared" si="11"/>
        <v>13.51277261</v>
      </c>
      <c r="X6" s="12">
        <v>-20.3</v>
      </c>
      <c r="Y6" s="13" t="s">
        <v>30</v>
      </c>
      <c r="Z6" s="12">
        <f t="shared" ref="Z6:AA6" si="18">AVERAGE(U6:U14)</f>
        <v>-19.26674948</v>
      </c>
      <c r="AA6" s="12">
        <f t="shared" si="18"/>
        <v>-18.47905282</v>
      </c>
      <c r="AB6" s="1" t="s">
        <v>55</v>
      </c>
      <c r="AC6" s="7"/>
      <c r="AD6" s="7" t="s">
        <v>56</v>
      </c>
      <c r="AE6" s="12">
        <v>-10.192467557783836</v>
      </c>
      <c r="AF6" s="12">
        <v>-7.7499999999999964</v>
      </c>
      <c r="AG6" s="7"/>
      <c r="AH6" s="7"/>
      <c r="AI6" s="7"/>
      <c r="AJ6" s="7"/>
      <c r="AK6" s="7"/>
    </row>
    <row r="7">
      <c r="A7" s="12" t="s">
        <v>31</v>
      </c>
      <c r="B7" s="17"/>
      <c r="C7" s="14">
        <v>-6.4989491887</v>
      </c>
      <c r="D7" s="14">
        <v>-6.93391655</v>
      </c>
      <c r="E7" s="31"/>
      <c r="F7" s="7"/>
      <c r="G7" s="11">
        <v>5.0</v>
      </c>
      <c r="H7" s="9">
        <f t="shared" ref="H7:J7" si="19">B36-B41-B42</f>
        <v>0.0257991265</v>
      </c>
      <c r="I7" s="9">
        <f t="shared" si="19"/>
        <v>-0.0919704132</v>
      </c>
      <c r="J7" s="9">
        <f t="shared" si="19"/>
        <v>-0.091353355</v>
      </c>
      <c r="K7" s="10">
        <f t="shared" si="13"/>
        <v>9.129872228</v>
      </c>
      <c r="L7" s="10">
        <f t="shared" si="14"/>
        <v>4.715806942</v>
      </c>
      <c r="M7" s="10">
        <f t="shared" ref="M7:N7" si="20">627.509*($B36-$B41-$B42+C36-C41-C42)</f>
        <v>-41.52307795</v>
      </c>
      <c r="N7" s="10">
        <f t="shared" si="20"/>
        <v>-41.13586837</v>
      </c>
      <c r="O7" s="12">
        <f>627.509*(B36-B41-B42+((D36-D41-D42)*4^3-(C36-C41-C42)*3^3)/(4^3-3^3))</f>
        <v>-40.85331003</v>
      </c>
      <c r="P7" s="12">
        <f>627.509*(B36-B41-B42+((D36-D41-D42+0.5*((D37+D38)-(D39+D40)))*4^3-(C36-C41-C42+0.5*((C37+C38)-(C39+C40)))*3^3)/(4^3-3^3))</f>
        <v>-40.1059439</v>
      </c>
      <c r="Q7" s="7"/>
      <c r="R7" s="11">
        <v>5.0</v>
      </c>
      <c r="S7" s="12">
        <f t="shared" si="7"/>
        <v>-12.52307795</v>
      </c>
      <c r="T7" s="12">
        <f t="shared" si="8"/>
        <v>-12.13586837</v>
      </c>
      <c r="U7" s="12">
        <f t="shared" si="9"/>
        <v>-11.85331003</v>
      </c>
      <c r="V7" s="12">
        <f t="shared" si="10"/>
        <v>-11.1059439</v>
      </c>
      <c r="W7" s="7">
        <f t="shared" si="11"/>
        <v>38.29635827</v>
      </c>
      <c r="X7" s="12">
        <v>-29.0</v>
      </c>
      <c r="Y7" s="18" t="s">
        <v>32</v>
      </c>
      <c r="Z7" s="7"/>
      <c r="AA7" s="7"/>
      <c r="AB7" s="7"/>
      <c r="AC7" s="7"/>
      <c r="AD7" s="7" t="s">
        <v>58</v>
      </c>
      <c r="AE7" s="12">
        <v>-47.30033967957106</v>
      </c>
      <c r="AF7" s="12">
        <v>-56.20000000000001</v>
      </c>
      <c r="AG7" s="7"/>
      <c r="AH7" s="7"/>
      <c r="AI7" s="7"/>
      <c r="AJ7" s="7"/>
      <c r="AK7" s="7"/>
    </row>
    <row r="8">
      <c r="A8" s="12" t="s">
        <v>33</v>
      </c>
      <c r="B8" s="17"/>
      <c r="C8" s="14">
        <v>-2.5172875684</v>
      </c>
      <c r="D8" s="14">
        <v>-2.6903345125</v>
      </c>
      <c r="E8" s="31"/>
      <c r="F8" s="7"/>
      <c r="G8" s="11">
        <v>6.0</v>
      </c>
      <c r="H8" s="9">
        <f t="shared" ref="H8:J8" si="21">B44-B49-B50</f>
        <v>0.03918276172</v>
      </c>
      <c r="I8" s="9">
        <f t="shared" si="21"/>
        <v>-0.0891616487</v>
      </c>
      <c r="J8" s="9">
        <f t="shared" si="21"/>
        <v>-0.0888401241</v>
      </c>
      <c r="K8" s="10">
        <f t="shared" si="13"/>
        <v>7.885838334</v>
      </c>
      <c r="L8" s="10">
        <f t="shared" si="14"/>
        <v>3.990352635</v>
      </c>
      <c r="M8" s="10">
        <f t="shared" ref="M8:N8" si="22">627.509*($B44-$B49-$B50+C44-C49-C50)</f>
        <v>-31.36220139</v>
      </c>
      <c r="N8" s="10">
        <f t="shared" si="22"/>
        <v>-31.16044181</v>
      </c>
      <c r="O8" s="12">
        <f>627.509*(B44-B49-B50+((D44-D49-D50)*4^3-(C44-C49-C50)*3^3)/(4^3-3^3))</f>
        <v>-31.01321185</v>
      </c>
      <c r="P8" s="12">
        <f>627.509*(B44-B49-B50+((D44-D49-D50+0.5*((D45+D46)-(D47+D48)))*4^3-(C44-C49-C50+0.5*((C45+C46)-(C47+C48)))*3^3)/(4^3-3^3))</f>
        <v>-30.43936139</v>
      </c>
      <c r="Q8" s="7"/>
      <c r="R8" s="11">
        <v>6.0</v>
      </c>
      <c r="S8" s="12">
        <f t="shared" si="7"/>
        <v>-5.86220139</v>
      </c>
      <c r="T8" s="12">
        <f t="shared" si="8"/>
        <v>-5.66044181</v>
      </c>
      <c r="U8" s="12">
        <f t="shared" si="9"/>
        <v>-5.513211846</v>
      </c>
      <c r="V8" s="12">
        <f t="shared" si="10"/>
        <v>-4.939361391</v>
      </c>
      <c r="W8" s="7">
        <f t="shared" si="11"/>
        <v>19.37004467</v>
      </c>
      <c r="X8" s="12">
        <v>-25.5</v>
      </c>
      <c r="Y8" s="18" t="s">
        <v>28</v>
      </c>
      <c r="Z8" s="7"/>
      <c r="AA8" s="7"/>
      <c r="AB8" s="7"/>
      <c r="AC8" s="7"/>
      <c r="AD8" s="7" t="s">
        <v>60</v>
      </c>
      <c r="AE8" s="12">
        <v>-55.753424519917246</v>
      </c>
      <c r="AF8" s="12">
        <v>-59.5</v>
      </c>
      <c r="AG8" s="7"/>
      <c r="AH8" s="7"/>
      <c r="AI8" s="7"/>
      <c r="AJ8" s="7"/>
      <c r="AK8" s="7"/>
    </row>
    <row r="9">
      <c r="A9" s="12" t="s">
        <v>37</v>
      </c>
      <c r="B9" s="15">
        <v>-1608.48221719522</v>
      </c>
      <c r="C9" s="14">
        <v>-6.4929765743</v>
      </c>
      <c r="D9" s="14">
        <v>-6.9311231878</v>
      </c>
      <c r="E9" s="31"/>
      <c r="F9" s="7"/>
      <c r="G9" s="11">
        <v>7.0</v>
      </c>
      <c r="H9" s="9">
        <f t="shared" ref="H9:J9" si="23">B52-B57-B58</f>
        <v>0.06405641328</v>
      </c>
      <c r="I9" s="9">
        <f t="shared" si="23"/>
        <v>-0.1375125051</v>
      </c>
      <c r="J9" s="9">
        <f t="shared" si="23"/>
        <v>-0.1373611045</v>
      </c>
      <c r="K9" s="10">
        <f t="shared" si="13"/>
        <v>9.89153211</v>
      </c>
      <c r="L9" s="10">
        <f t="shared" si="14"/>
        <v>4.871042252</v>
      </c>
      <c r="M9" s="10">
        <f t="shared" ref="M9:N9" si="24">627.509*($B52-$B57-$B58+C52-C57-C58)</f>
        <v>-46.09435872</v>
      </c>
      <c r="N9" s="10">
        <f t="shared" si="24"/>
        <v>-45.99935348</v>
      </c>
      <c r="O9" s="12">
        <f>627.509*(B52-B57-B58+((D52-D57-D58)*4^3-(C52-C57-C58)*3^3)/(4^3-3^3))</f>
        <v>-45.93002534</v>
      </c>
      <c r="P9" s="12">
        <f>627.509*(B52-B57-B58+((D52-D57-D58+0.5*((D53+D54)-(D55+D56)))*4^3-(C52-C57-C58+0.5*((C53+C54)-(C55+C56)))*3^3)/(4^3-3^3))</f>
        <v>-45.32630456</v>
      </c>
      <c r="Q9" s="7"/>
      <c r="R9" s="11">
        <v>7.0</v>
      </c>
      <c r="S9" s="12">
        <f t="shared" si="7"/>
        <v>-10.99435872</v>
      </c>
      <c r="T9" s="12">
        <f t="shared" si="8"/>
        <v>-10.89935348</v>
      </c>
      <c r="U9" s="12">
        <f t="shared" si="9"/>
        <v>-10.83002534</v>
      </c>
      <c r="V9" s="12">
        <f t="shared" si="10"/>
        <v>-10.22630456</v>
      </c>
      <c r="W9" s="7">
        <f t="shared" si="11"/>
        <v>29.13477083</v>
      </c>
      <c r="X9" s="12">
        <v>-35.1</v>
      </c>
      <c r="Y9" s="18" t="s">
        <v>47</v>
      </c>
      <c r="Z9" s="7"/>
      <c r="AA9" s="7"/>
      <c r="AB9" s="7"/>
      <c r="AC9" s="7"/>
      <c r="AD9" s="7" t="s">
        <v>63</v>
      </c>
      <c r="AE9" s="12">
        <v>-22.528110455808353</v>
      </c>
      <c r="AF9" s="12">
        <v>-9.0</v>
      </c>
      <c r="AG9" s="7"/>
      <c r="AH9" s="7"/>
      <c r="AI9" s="7"/>
      <c r="AJ9" s="7"/>
      <c r="AK9" s="7"/>
    </row>
    <row r="10">
      <c r="A10" s="12" t="s">
        <v>48</v>
      </c>
      <c r="B10" s="15">
        <v>-674.71174277215</v>
      </c>
      <c r="C10" s="14">
        <v>-2.505786801</v>
      </c>
      <c r="D10" s="14">
        <v>-2.6878477673</v>
      </c>
      <c r="E10" s="31"/>
      <c r="F10" s="7"/>
      <c r="G10" s="11">
        <v>8.0</v>
      </c>
      <c r="H10" s="9">
        <f t="shared" ref="H10:J10" si="25">B60-B65-B66</f>
        <v>0.06947648507</v>
      </c>
      <c r="I10" s="9">
        <f t="shared" si="25"/>
        <v>-0.1526980045</v>
      </c>
      <c r="J10" s="9">
        <f t="shared" si="25"/>
        <v>-0.1526445463</v>
      </c>
      <c r="K10" s="10">
        <f t="shared" si="13"/>
        <v>10.87396761</v>
      </c>
      <c r="L10" s="10">
        <f t="shared" si="14"/>
        <v>5.396067674</v>
      </c>
      <c r="M10" s="10">
        <f t="shared" ref="M10:N10" si="26">627.509*($B60-$B65-$B66+C60-C65-C66)</f>
        <v>-52.22225244</v>
      </c>
      <c r="N10" s="10">
        <f t="shared" si="26"/>
        <v>-52.18870693</v>
      </c>
      <c r="O10" s="12">
        <f>627.509*(B60-B65-B66+((D60-D65-D66)*4^3-(C60-C65-C66)*3^3)/(4^3-3^3))</f>
        <v>-52.16422778</v>
      </c>
      <c r="P10" s="12">
        <f>627.509*(B60-B65-B66+((D60-D65-D66+0.5*((D61+D62)-(D63+D64)))*4^3-(C60-C65-C66+0.5*((C61+C62)-(C63+C64)))*3^3)/(4^3-3^3))</f>
        <v>-51.46488717</v>
      </c>
      <c r="Q10" s="7"/>
      <c r="R10" s="11">
        <v>8.0</v>
      </c>
      <c r="S10" s="12">
        <f t="shared" si="7"/>
        <v>-15.42225244</v>
      </c>
      <c r="T10" s="12">
        <f t="shared" si="8"/>
        <v>-15.38870693</v>
      </c>
      <c r="U10" s="12">
        <f t="shared" si="9"/>
        <v>-15.36422778</v>
      </c>
      <c r="V10" s="12">
        <f t="shared" si="10"/>
        <v>-14.66488717</v>
      </c>
      <c r="W10" s="7">
        <f t="shared" si="11"/>
        <v>39.85023686</v>
      </c>
      <c r="X10" s="12">
        <v>-36.8</v>
      </c>
      <c r="Y10" s="18" t="s">
        <v>51</v>
      </c>
      <c r="Z10" s="7"/>
      <c r="AA10" s="7"/>
      <c r="AB10" s="7"/>
      <c r="AC10" s="7"/>
      <c r="AD10" s="7" t="s">
        <v>64</v>
      </c>
      <c r="AE10" s="12">
        <v>-75.38392669637352</v>
      </c>
      <c r="AF10" s="12">
        <v>-7.900000000000002</v>
      </c>
      <c r="AG10" s="7"/>
      <c r="AH10" s="7"/>
      <c r="AI10" s="7"/>
      <c r="AJ10" s="7"/>
      <c r="AK10" s="7"/>
    </row>
    <row r="11">
      <c r="A11" s="1">
        <v>2.0</v>
      </c>
      <c r="B11" s="17"/>
      <c r="C11" s="17"/>
      <c r="D11" s="17"/>
      <c r="E11" s="7"/>
      <c r="F11" s="7"/>
      <c r="G11" s="11">
        <v>9.0</v>
      </c>
      <c r="H11" s="9">
        <f t="shared" ref="H11:J11" si="27">B68-B73-B74</f>
        <v>0.05626727404</v>
      </c>
      <c r="I11" s="9">
        <f t="shared" si="27"/>
        <v>-0.1529050697</v>
      </c>
      <c r="J11" s="9">
        <f t="shared" si="27"/>
        <v>-0.1490272837</v>
      </c>
      <c r="K11" s="10">
        <f t="shared" si="13"/>
        <v>11.69801079</v>
      </c>
      <c r="L11" s="27">
        <f t="shared" si="14"/>
        <v>5.783252045</v>
      </c>
      <c r="M11" s="10">
        <f t="shared" ref="M11:N11" si="28">627.509*($B68-$B73-$B74+C68-C73-C74)</f>
        <v>-60.64108652</v>
      </c>
      <c r="N11" s="10">
        <f t="shared" si="28"/>
        <v>-58.2077409</v>
      </c>
      <c r="O11" s="12">
        <f>627.509*(B68-B73-B74+((D68-D73-D74)*4^3-(C68-C73-C74)*3^3)/(4^3-3^3))</f>
        <v>-56.43205626</v>
      </c>
      <c r="P11" s="12">
        <f>627.509*(B68-B73-B74+((D68-D73-D74+0.5*((D69+D70)-(D71+D72)))*4^3-(C68-C73-C74+0.5*((C69+C70)-(C71+C72)))*3^3)/(4^3-3^3))</f>
        <v>-55.69851789</v>
      </c>
      <c r="Q11" s="7"/>
      <c r="R11" s="11">
        <v>9.0</v>
      </c>
      <c r="S11" s="12">
        <f t="shared" si="7"/>
        <v>-32.24108652</v>
      </c>
      <c r="T11" s="12">
        <f t="shared" si="8"/>
        <v>-29.8077409</v>
      </c>
      <c r="U11" s="12">
        <f t="shared" si="9"/>
        <v>-28.03205626</v>
      </c>
      <c r="V11" s="12">
        <f t="shared" si="10"/>
        <v>-27.29851789</v>
      </c>
      <c r="W11" s="7">
        <f t="shared" si="11"/>
        <v>96.12154187</v>
      </c>
      <c r="X11" s="12">
        <v>-28.4</v>
      </c>
      <c r="Y11" s="18" t="s">
        <v>32</v>
      </c>
      <c r="Z11" s="7"/>
      <c r="AA11" s="7"/>
      <c r="AB11" s="7"/>
      <c r="AC11" s="7"/>
      <c r="AD11" s="7" t="s">
        <v>66</v>
      </c>
      <c r="AE11" s="12">
        <v>18.74549561901084</v>
      </c>
      <c r="AF11" s="12">
        <v>-7.25</v>
      </c>
      <c r="AG11" s="7"/>
      <c r="AH11" s="7"/>
      <c r="AI11" s="7"/>
      <c r="AJ11" s="7"/>
      <c r="AK11" s="7"/>
    </row>
    <row r="12">
      <c r="A12" s="12" t="s">
        <v>25</v>
      </c>
      <c r="B12" s="15">
        <v>-2022.78566143633</v>
      </c>
      <c r="C12" s="14">
        <v>-8.1088221298</v>
      </c>
      <c r="D12" s="14">
        <v>-8.655638265</v>
      </c>
      <c r="E12" s="7"/>
      <c r="F12" s="7"/>
      <c r="G12" s="11">
        <v>10.0</v>
      </c>
      <c r="H12" s="9">
        <f t="shared" ref="H12:J12" si="29">B76-B81-B82</f>
        <v>0.06185239278</v>
      </c>
      <c r="I12" s="9">
        <f t="shared" si="29"/>
        <v>-0.1634448403</v>
      </c>
      <c r="J12" s="9">
        <f t="shared" si="29"/>
        <v>-0.1589929148</v>
      </c>
      <c r="K12" s="10">
        <f t="shared" si="13"/>
        <v>12.53913887</v>
      </c>
      <c r="L12" s="27">
        <f t="shared" si="14"/>
        <v>6.149994813</v>
      </c>
      <c r="M12" s="10">
        <f t="shared" ref="M12:N12" si="30">627.509*($B76-$B81-$B82+C76-C81-C82)</f>
        <v>-63.75017513</v>
      </c>
      <c r="N12" s="10">
        <f t="shared" si="30"/>
        <v>-60.95655183</v>
      </c>
      <c r="O12" s="12">
        <f>627.509*(B76-B81-B82+((D76-D81-D82)*4^3-(C76-C81-C82)*3^3)/(4^3-3^3))</f>
        <v>-58.91796186</v>
      </c>
      <c r="P12" s="12">
        <f>627.509*(B76-B81-B82+((D76-D81-D82+0.5*((D77+D78)-(D79+D80)))*4^3-(C76-C81-C82+0.5*((C77+C78)-(C79+C80)))*3^3)/(4^3-3^3))</f>
        <v>-58.17413864</v>
      </c>
      <c r="Q12" s="7"/>
      <c r="R12" s="11">
        <v>10.0</v>
      </c>
      <c r="S12" s="12">
        <f t="shared" si="7"/>
        <v>-33.95017513</v>
      </c>
      <c r="T12" s="12">
        <f t="shared" si="8"/>
        <v>-31.15655183</v>
      </c>
      <c r="U12" s="12">
        <f t="shared" si="9"/>
        <v>-29.11796186</v>
      </c>
      <c r="V12" s="12">
        <f t="shared" si="10"/>
        <v>-28.37413864</v>
      </c>
      <c r="W12" s="7">
        <f t="shared" si="11"/>
        <v>95.21523032</v>
      </c>
      <c r="X12" s="12">
        <v>-29.8</v>
      </c>
      <c r="Y12" s="18" t="s">
        <v>54</v>
      </c>
      <c r="Z12" s="7"/>
      <c r="AA12" s="7"/>
      <c r="AB12" s="7"/>
      <c r="AC12" s="7"/>
      <c r="AD12" s="7" t="s">
        <v>67</v>
      </c>
      <c r="AE12" s="12">
        <v>23.95903211197522</v>
      </c>
      <c r="AF12" s="12">
        <v>-5.050000000000006</v>
      </c>
      <c r="AG12" s="7"/>
      <c r="AH12" s="7"/>
      <c r="AI12" s="7"/>
      <c r="AJ12" s="7"/>
      <c r="AK12" s="7"/>
    </row>
    <row r="13">
      <c r="A13" s="12" t="s">
        <v>27</v>
      </c>
      <c r="B13" s="17"/>
      <c r="C13" s="14">
        <v>-6.4923993159</v>
      </c>
      <c r="D13" s="14">
        <v>-6.9305140969</v>
      </c>
      <c r="E13" s="7"/>
      <c r="F13" s="7"/>
      <c r="G13" s="8">
        <v>11.0</v>
      </c>
      <c r="H13" s="9">
        <f t="shared" ref="H13:J13" si="31">B84-B89-B90</f>
        <v>0.08440324704</v>
      </c>
      <c r="I13" s="9">
        <f t="shared" si="31"/>
        <v>-0.201255958</v>
      </c>
      <c r="J13" s="37">
        <f t="shared" si="31"/>
        <v>-0.1960395551</v>
      </c>
      <c r="K13" s="10">
        <f t="shared" si="13"/>
        <v>15.4463248</v>
      </c>
      <c r="L13" s="10">
        <f t="shared" si="14"/>
        <v>7.846235676</v>
      </c>
      <c r="M13" s="10">
        <f t="shared" ref="M13:N13" si="32">627.509*($B84-$B89-$B90+C84-C89-C90)</f>
        <v>-73.3261278</v>
      </c>
      <c r="N13" s="10">
        <f t="shared" si="32"/>
        <v>-70.05278803</v>
      </c>
      <c r="O13" s="10">
        <f>627.509*(B84-B89-B90+((D84-D89-D90)*4^3-(C84-C89-C90)*3^3)/(4^3-3^3))</f>
        <v>-67.66413469</v>
      </c>
      <c r="P13" s="10">
        <f>627.509*(B84-B89-B90+((D84-D89-D90+0.5*((D85+D86)-(D87+D88)))*4^3-(C84-C89-C90+0.5*((C85+C86)-(C87+C88)))*3^3)/(4^3-3^3))</f>
        <v>-66.51402234</v>
      </c>
      <c r="Q13" s="7"/>
      <c r="R13" s="11">
        <v>11.0</v>
      </c>
      <c r="S13" s="12">
        <f t="shared" si="7"/>
        <v>-40.3261278</v>
      </c>
      <c r="T13" s="12">
        <f t="shared" si="8"/>
        <v>-37.05278803</v>
      </c>
      <c r="U13" s="12">
        <f t="shared" si="9"/>
        <v>-34.66413469</v>
      </c>
      <c r="V13" s="12">
        <f t="shared" si="10"/>
        <v>-33.51402234</v>
      </c>
      <c r="W13" s="7">
        <f t="shared" si="11"/>
        <v>101.5576435</v>
      </c>
      <c r="X13" s="12">
        <v>-33.0</v>
      </c>
      <c r="Y13" s="18" t="s">
        <v>57</v>
      </c>
      <c r="Z13" s="7"/>
      <c r="AA13" s="7"/>
      <c r="AB13" s="7"/>
      <c r="AC13" s="7"/>
      <c r="AD13" s="7" t="s">
        <v>71</v>
      </c>
      <c r="AE13" s="12">
        <v>-10.975394619066048</v>
      </c>
      <c r="AF13" s="12">
        <v>-12.100000000000001</v>
      </c>
      <c r="AG13" s="7"/>
      <c r="AH13" s="7"/>
      <c r="AI13" s="7"/>
      <c r="AJ13" s="7"/>
      <c r="AK13" s="7"/>
    </row>
    <row r="14">
      <c r="A14" s="12" t="s">
        <v>29</v>
      </c>
      <c r="B14" s="17"/>
      <c r="C14" s="14">
        <v>-1.5582958105</v>
      </c>
      <c r="D14" s="14">
        <v>-1.6674091307</v>
      </c>
      <c r="E14" s="7"/>
      <c r="F14" s="7"/>
      <c r="G14" s="11">
        <v>12.0</v>
      </c>
      <c r="H14" s="9">
        <f t="shared" ref="H14:J14" si="33">B92-B97-B98</f>
        <v>0.08415237679</v>
      </c>
      <c r="I14" s="9">
        <f t="shared" si="33"/>
        <v>-0.2026794338</v>
      </c>
      <c r="J14" s="9">
        <f t="shared" si="33"/>
        <v>-0.1972347933</v>
      </c>
      <c r="K14" s="10">
        <f t="shared" si="13"/>
        <v>15.54592422</v>
      </c>
      <c r="L14" s="10">
        <f t="shared" si="14"/>
        <v>7.855589012</v>
      </c>
      <c r="M14" s="10">
        <f t="shared" ref="M14:N14" si="34">627.509*($B92-$B97-$B98+C92-C97-C98)</f>
        <v>-74.37679502</v>
      </c>
      <c r="N14" s="10">
        <f t="shared" si="34"/>
        <v>-70.9602341</v>
      </c>
      <c r="O14" s="12">
        <f>627.509*(B92-B97-B98+((D92-D97-D98)*4^3-(C92-C97-C98)*3^3)/(4^3-3^3))</f>
        <v>-68.46706803</v>
      </c>
      <c r="P14" s="12">
        <f>627.509*(B92-B97-B98+((D92-D97-D98+0.5*((D93+D94)-(D95+D96)))*4^3-(C92-C97-C98+0.5*((C93+C94)-(C95+C96)))*3^3)/(4^3-3^3))</f>
        <v>-67.34520664</v>
      </c>
      <c r="Q14" s="7"/>
      <c r="R14" s="11">
        <v>12.0</v>
      </c>
      <c r="S14" s="12">
        <f t="shared" si="7"/>
        <v>-40.47679502</v>
      </c>
      <c r="T14" s="12">
        <f t="shared" si="8"/>
        <v>-37.0602341</v>
      </c>
      <c r="U14" s="12">
        <f t="shared" si="9"/>
        <v>-34.56706803</v>
      </c>
      <c r="V14" s="12">
        <f t="shared" si="10"/>
        <v>-33.44520664</v>
      </c>
      <c r="W14" s="7">
        <f t="shared" si="11"/>
        <v>98.65842666</v>
      </c>
      <c r="X14" s="12">
        <v>-33.9</v>
      </c>
      <c r="Y14" s="18" t="s">
        <v>57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12" t="s">
        <v>31</v>
      </c>
      <c r="B15" s="17"/>
      <c r="C15" s="14">
        <v>-6.4970898076</v>
      </c>
      <c r="D15" s="14">
        <v>-6.9327397016</v>
      </c>
      <c r="E15" s="7"/>
      <c r="F15" s="7"/>
      <c r="G15" s="11">
        <v>13.0</v>
      </c>
      <c r="H15" s="9">
        <f t="shared" ref="H15:J15" si="35">B100-B105-B106</f>
        <v>0.01321726135</v>
      </c>
      <c r="I15" s="9">
        <f t="shared" si="35"/>
        <v>-0.0582515105</v>
      </c>
      <c r="J15" s="9">
        <f t="shared" si="35"/>
        <v>-0.0568728755</v>
      </c>
      <c r="K15" s="10">
        <f t="shared" si="13"/>
        <v>6.305195686</v>
      </c>
      <c r="L15" s="10">
        <f t="shared" si="14"/>
        <v>3.299453303</v>
      </c>
      <c r="M15" s="10">
        <f t="shared" ref="M15:N15" si="36">627.509*($B100-$B105-$B106+C100-C105-C106)</f>
        <v>-28.25939665</v>
      </c>
      <c r="N15" s="10">
        <f t="shared" si="36"/>
        <v>-27.39429078</v>
      </c>
      <c r="O15" s="12">
        <f>627.509*(B100-B105-B106+((D100-D105-D106)*4^3-(C100-C105-C106)*3^3)/(4^3-3^3))</f>
        <v>-26.76299731</v>
      </c>
      <c r="P15" s="12">
        <f>627.509*(B100-B105-B106+((D100-D105-D106+0.5*((D101+D102)-(D103+D104)))*4^3-(C100-C105-C106+0.5*((C101+C102)-(C103+C104)))*3^3)/(4^3-3^3))</f>
        <v>-26.20996044</v>
      </c>
      <c r="Q15" s="7"/>
      <c r="R15" s="11">
        <v>13.0</v>
      </c>
      <c r="S15" s="12">
        <f t="shared" si="7"/>
        <v>2.54060335</v>
      </c>
      <c r="T15" s="12">
        <f t="shared" si="8"/>
        <v>3.40570922</v>
      </c>
      <c r="U15" s="12">
        <f t="shared" si="9"/>
        <v>4.037002693</v>
      </c>
      <c r="V15" s="12">
        <f t="shared" si="10"/>
        <v>4.590039557</v>
      </c>
      <c r="W15" s="7">
        <f t="shared" si="11"/>
        <v>14.90272583</v>
      </c>
      <c r="X15" s="12">
        <v>-30.8</v>
      </c>
      <c r="Y15" s="18" t="s">
        <v>32</v>
      </c>
      <c r="Z15" s="12">
        <f t="shared" ref="Z15:AA15" si="37">AVERAGE(U15:U16)</f>
        <v>2.699002813</v>
      </c>
      <c r="AA15" s="12">
        <f t="shared" si="37"/>
        <v>3.299337456</v>
      </c>
      <c r="AB15" s="1" t="s">
        <v>72</v>
      </c>
      <c r="AC15" s="7"/>
      <c r="AD15" s="1" t="s">
        <v>73</v>
      </c>
      <c r="AE15" s="12">
        <f t="shared" ref="AE15:AF15" si="38">AVERAGE(AE3:AE13)</f>
        <v>-20.61901405</v>
      </c>
      <c r="AF15" s="12">
        <f t="shared" si="38"/>
        <v>-19.52272727</v>
      </c>
      <c r="AG15" s="7"/>
      <c r="AH15" s="7"/>
      <c r="AI15" s="7"/>
      <c r="AJ15" s="7"/>
      <c r="AK15" s="7"/>
    </row>
    <row r="16">
      <c r="A16" s="12" t="s">
        <v>33</v>
      </c>
      <c r="B16" s="17"/>
      <c r="C16" s="14">
        <v>-1.5613734075</v>
      </c>
      <c r="D16" s="14">
        <v>-1.6691003063</v>
      </c>
      <c r="E16" s="7"/>
      <c r="F16" s="7"/>
      <c r="G16" s="11">
        <v>14.0</v>
      </c>
      <c r="H16" s="37">
        <f t="shared" ref="H16:J16" si="39">B108-B113-B114</f>
        <v>0.02081743676</v>
      </c>
      <c r="I16" s="37">
        <f t="shared" si="39"/>
        <v>-0.069870439</v>
      </c>
      <c r="J16" s="37">
        <f t="shared" si="39"/>
        <v>-0.0690945158</v>
      </c>
      <c r="K16" s="10">
        <f t="shared" si="13"/>
        <v>6.83724513</v>
      </c>
      <c r="L16" s="10">
        <f t="shared" si="14"/>
        <v>3.633287778</v>
      </c>
      <c r="M16" s="10">
        <f t="shared" ref="M16:N16" si="40">627.509*($B108-$B113-$B114+C108-C113-C114)</f>
        <v>-30.78120038</v>
      </c>
      <c r="N16" s="10">
        <f t="shared" si="40"/>
        <v>-30.29430159</v>
      </c>
      <c r="O16" s="12">
        <f>627.509*(B108-B113-B114+((D108-D113-D114)*4^3-(C108-C113-C114)*3^3)/(4^3-3^3))</f>
        <v>-29.93899707</v>
      </c>
      <c r="P16" s="12">
        <f>627.509*(B108-B113-B114+((D108-D113-D114+0.5*((D109+D110)-(D111+D112)))*4^3-(C108-C113-C114+0.5*((C109+C110)-(C111+C112)))*3^3)/(4^3-3^3))</f>
        <v>-29.29136465</v>
      </c>
      <c r="Q16" s="7"/>
      <c r="R16" s="11">
        <v>14.0</v>
      </c>
      <c r="S16" s="12">
        <f t="shared" si="7"/>
        <v>0.5187996172</v>
      </c>
      <c r="T16" s="12">
        <f t="shared" si="8"/>
        <v>1.005698409</v>
      </c>
      <c r="U16" s="12">
        <f t="shared" si="9"/>
        <v>1.361002932</v>
      </c>
      <c r="V16" s="12">
        <f t="shared" si="10"/>
        <v>2.008635354</v>
      </c>
      <c r="W16" s="7">
        <f t="shared" si="11"/>
        <v>6.41736535</v>
      </c>
      <c r="X16" s="12">
        <v>-31.3</v>
      </c>
      <c r="Y16" s="18" t="s">
        <v>54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>
      <c r="A17" s="12" t="s">
        <v>37</v>
      </c>
      <c r="B17" s="15">
        <v>-1608.48221719522</v>
      </c>
      <c r="C17" s="14">
        <v>-6.4929765743</v>
      </c>
      <c r="D17" s="14">
        <v>-6.9311231878</v>
      </c>
      <c r="E17" s="7"/>
      <c r="F17" s="7"/>
      <c r="G17" s="8">
        <v>15.0</v>
      </c>
      <c r="H17" s="9">
        <f t="shared" ref="H17:J17" si="41">B116-B121-B122</f>
        <v>0.00669098513</v>
      </c>
      <c r="I17" s="9">
        <f t="shared" si="41"/>
        <v>-0.034422799</v>
      </c>
      <c r="J17" s="9">
        <f t="shared" si="41"/>
        <v>-0.0374084378</v>
      </c>
      <c r="K17" s="38">
        <f t="shared" si="13"/>
        <v>4.72877178</v>
      </c>
      <c r="L17" s="38">
        <f t="shared" si="14"/>
        <v>4.619266502</v>
      </c>
      <c r="M17" s="10">
        <f t="shared" ref="M17:N17" si="42">627.509*($B116-$B121-$B122+C116-C121-C122)</f>
        <v>-17.40196279</v>
      </c>
      <c r="N17" s="10">
        <f t="shared" si="42"/>
        <v>-19.27547801</v>
      </c>
      <c r="O17" s="10">
        <f>627.509*(B116-B121-B122+((D116-D121-D122)*4^3-(C116-C121-C122)*3^3)/(4^3-3^3))</f>
        <v>-20.64263776</v>
      </c>
      <c r="P17" s="10">
        <f>627.509*(B116-B121-B122+((D116-D121-D122+0.5*((D117+D118)-(D119+D120)))*4^3-(C116-C121-C122+0.5*((C117+C118)-(C119+C120)))*3^3)/(4^3-3^3))</f>
        <v>-18.37295914</v>
      </c>
      <c r="Q17" s="7"/>
      <c r="R17" s="11">
        <v>15.0</v>
      </c>
      <c r="S17" s="12">
        <f t="shared" si="7"/>
        <v>-0.001962789763</v>
      </c>
      <c r="T17" s="12">
        <f t="shared" si="8"/>
        <v>-1.875478008</v>
      </c>
      <c r="U17" s="12">
        <f t="shared" si="9"/>
        <v>-3.242637761</v>
      </c>
      <c r="V17" s="12">
        <f t="shared" si="10"/>
        <v>-0.9729591383</v>
      </c>
      <c r="W17" s="7">
        <f t="shared" si="11"/>
        <v>5.591719186</v>
      </c>
      <c r="X17" s="12">
        <v>-17.4</v>
      </c>
      <c r="Y17" s="18" t="s">
        <v>65</v>
      </c>
      <c r="Z17" s="12">
        <f t="shared" ref="Z17:AA17" si="43">AVERAGE(U17:U18)</f>
        <v>-3.228414225</v>
      </c>
      <c r="AA17" s="12">
        <f t="shared" si="43"/>
        <v>-0.5104418197</v>
      </c>
      <c r="AB17" s="1" t="s">
        <v>75</v>
      </c>
      <c r="AC17" s="7"/>
      <c r="AD17" s="7"/>
      <c r="AE17" s="7"/>
      <c r="AF17" s="7"/>
      <c r="AG17" s="7"/>
      <c r="AH17" s="7"/>
      <c r="AI17" s="7"/>
      <c r="AJ17" s="7"/>
      <c r="AK17" s="7"/>
    </row>
    <row r="18">
      <c r="A18" s="12" t="s">
        <v>48</v>
      </c>
      <c r="B18" s="15">
        <v>-414.3233014196</v>
      </c>
      <c r="C18" s="14">
        <v>-1.5586820997</v>
      </c>
      <c r="D18" s="14">
        <v>-1.6677411785</v>
      </c>
      <c r="E18" s="7"/>
      <c r="F18" s="7"/>
      <c r="G18" s="8">
        <v>16.0</v>
      </c>
      <c r="H18" s="9">
        <f t="shared" ref="H18:J18" si="44">B124-B129-B130</f>
        <v>0.01483763993</v>
      </c>
      <c r="I18" s="9">
        <f t="shared" si="44"/>
        <v>-0.0517151284</v>
      </c>
      <c r="J18" s="9">
        <f t="shared" si="44"/>
        <v>-0.0564812375</v>
      </c>
      <c r="K18" s="38">
        <f t="shared" si="13"/>
        <v>6.422627092</v>
      </c>
      <c r="L18" s="38">
        <f t="shared" si="14"/>
        <v>6.370541084</v>
      </c>
      <c r="M18" s="10">
        <f t="shared" ref="M18:N18" si="45">627.509*($B124-$B129-$B130+C124-C129-C130)</f>
        <v>-23.14095591</v>
      </c>
      <c r="N18" s="10">
        <f t="shared" si="45"/>
        <v>-26.13173227</v>
      </c>
      <c r="O18" s="10">
        <f>627.509*(B124-B129-B130+((D124-D129-D130)*4^3-(C124-C129-C130)*3^3)/(4^3-3^3))</f>
        <v>-28.31419069</v>
      </c>
      <c r="P18" s="10">
        <f>627.509*(B124-B129-B130+((D124-D129-D130+0.5*((D125+D126)-(D127+D128)))*4^3-(C124-C129-C130+0.5*((C125+C126)-(C127+C128)))*3^3)/(4^3-3^3))</f>
        <v>-25.1479245</v>
      </c>
      <c r="Q18" s="7"/>
      <c r="R18" s="11">
        <v>16.0</v>
      </c>
      <c r="S18" s="12">
        <f t="shared" si="7"/>
        <v>1.959044088</v>
      </c>
      <c r="T18" s="12">
        <f t="shared" si="8"/>
        <v>-1.031732268</v>
      </c>
      <c r="U18" s="12">
        <f t="shared" si="9"/>
        <v>-3.214190689</v>
      </c>
      <c r="V18" s="12">
        <f t="shared" si="10"/>
        <v>-0.04792450112</v>
      </c>
      <c r="W18" s="7">
        <f t="shared" si="11"/>
        <v>0.1909342674</v>
      </c>
      <c r="X18" s="12">
        <v>-25.1</v>
      </c>
      <c r="Y18" s="18" t="s">
        <v>65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>
      <c r="A19" s="1">
        <v>3.0</v>
      </c>
      <c r="B19" s="17"/>
      <c r="C19" s="17"/>
      <c r="D19" s="17"/>
      <c r="E19" s="7"/>
      <c r="F19" s="7"/>
      <c r="G19" s="11">
        <v>17.0</v>
      </c>
      <c r="H19" s="9">
        <f t="shared" ref="H19:J19" si="46">B132-B137-B138</f>
        <v>-0.00886569138</v>
      </c>
      <c r="I19" s="9">
        <f t="shared" si="46"/>
        <v>-0.0441757411</v>
      </c>
      <c r="J19" s="37">
        <f t="shared" si="46"/>
        <v>-0.0437737131</v>
      </c>
      <c r="K19" s="10">
        <f t="shared" si="13"/>
        <v>6.494677048</v>
      </c>
      <c r="L19" s="10">
        <f t="shared" si="14"/>
        <v>3.880194655</v>
      </c>
      <c r="M19" s="10">
        <f t="shared" ref="M19:N19" si="47">627.509*($B132-$B137-$B138+C132-C137-C138)</f>
        <v>-33.28397625</v>
      </c>
      <c r="N19" s="10">
        <f t="shared" si="47"/>
        <v>-33.03170007</v>
      </c>
      <c r="O19" s="12">
        <f>627.509*(B132-B137-B138+((D132-D137-D138)*4^3-(C132-C137-C138)*3^3)/(4^3-3^3))</f>
        <v>-32.84760663</v>
      </c>
      <c r="P19" s="12">
        <f>627.509*(B132-B137-B138+((D132-D137-D138+0.5*((D133+D134)-(D135+D136)))*4^3-(C132-C137-C138+0.5*((C133+C134)-(C135+C136)))*3^3)/(4^3-3^3))</f>
        <v>-31.86144207</v>
      </c>
      <c r="Q19" s="7"/>
      <c r="R19" s="11">
        <v>17.0</v>
      </c>
      <c r="S19" s="12">
        <f t="shared" si="7"/>
        <v>0.116023746</v>
      </c>
      <c r="T19" s="12">
        <f t="shared" si="8"/>
        <v>0.3682999342</v>
      </c>
      <c r="U19" s="12">
        <f t="shared" si="9"/>
        <v>0.5523933689</v>
      </c>
      <c r="V19" s="12">
        <f t="shared" si="10"/>
        <v>1.538557931</v>
      </c>
      <c r="W19" s="7">
        <f t="shared" si="11"/>
        <v>4.606460871</v>
      </c>
      <c r="X19" s="12">
        <v>-33.4</v>
      </c>
      <c r="Y19" s="18" t="s">
        <v>47</v>
      </c>
      <c r="Z19" s="12">
        <f t="shared" ref="Z19:AA19" si="48">AVERAGE(U19:U25)</f>
        <v>2.667799627</v>
      </c>
      <c r="AA19" s="12">
        <f t="shared" si="48"/>
        <v>3.493490729</v>
      </c>
      <c r="AB19" s="1" t="s">
        <v>76</v>
      </c>
      <c r="AC19" s="7"/>
      <c r="AD19" s="7"/>
      <c r="AE19" s="7"/>
      <c r="AF19" s="7"/>
      <c r="AG19" s="7"/>
      <c r="AH19" s="7"/>
      <c r="AI19" s="7"/>
      <c r="AJ19" s="7"/>
      <c r="AK19" s="7"/>
    </row>
    <row r="20">
      <c r="A20" s="12" t="s">
        <v>25</v>
      </c>
      <c r="B20" s="15">
        <v>-3805.930855884</v>
      </c>
      <c r="C20" s="14">
        <v>-13.9933761171</v>
      </c>
      <c r="D20" s="14">
        <v>-15.0225279079</v>
      </c>
      <c r="E20" s="7"/>
      <c r="F20" s="7"/>
      <c r="G20" s="11">
        <v>18.0</v>
      </c>
      <c r="H20" s="39">
        <f t="shared" ref="H20:J20" si="49">B140-B145-B146</f>
        <v>0.00543022472</v>
      </c>
      <c r="I20" s="39">
        <f t="shared" si="49"/>
        <v>-0.0416129143</v>
      </c>
      <c r="J20" s="39">
        <f t="shared" si="49"/>
        <v>-0.0416820934</v>
      </c>
      <c r="K20" s="10">
        <f t="shared" si="13"/>
        <v>5.249763763</v>
      </c>
      <c r="L20" s="10">
        <f t="shared" si="14"/>
        <v>3.870646634</v>
      </c>
      <c r="M20" s="10">
        <f t="shared" ref="M20:N20" si="50">627.509*($B140-$B145-$B146+C140-C145-C146)</f>
        <v>-22.70496336</v>
      </c>
      <c r="N20" s="10">
        <f t="shared" si="50"/>
        <v>-22.74837386</v>
      </c>
      <c r="O20" s="12">
        <f>627.509*(B140-B145-B146+((D140-D145-D146)*4^3-(C140-C145-C146)*3^3)/(4^3-3^3))</f>
        <v>-22.7800518</v>
      </c>
      <c r="P20" s="12">
        <f>627.509*(B140-B145-B146+((D140-D145-D146+0.5*((D141+D142)-(D143+D144)))*4^3-(C140-C145-C146+0.5*((C141+C142)-(C143+C144)))*3^3)/(4^3-3^3))</f>
        <v>-21.34791987</v>
      </c>
      <c r="Q20" s="7"/>
      <c r="R20" s="11">
        <v>18.0</v>
      </c>
      <c r="S20" s="12">
        <f t="shared" si="7"/>
        <v>0.5950366444</v>
      </c>
      <c r="T20" s="12">
        <f t="shared" si="8"/>
        <v>0.5516261365</v>
      </c>
      <c r="U20" s="12">
        <f t="shared" si="9"/>
        <v>0.5199481983</v>
      </c>
      <c r="V20" s="12">
        <f t="shared" si="10"/>
        <v>1.95208013</v>
      </c>
      <c r="W20" s="7">
        <f t="shared" si="11"/>
        <v>8.37802631</v>
      </c>
      <c r="X20" s="12">
        <v>-23.3</v>
      </c>
      <c r="Y20" s="18" t="s">
        <v>26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12" t="s">
        <v>27</v>
      </c>
      <c r="B21" s="17"/>
      <c r="C21" s="14">
        <v>-9.7518775095</v>
      </c>
      <c r="D21" s="14">
        <v>-10.4699466015</v>
      </c>
      <c r="E21" s="7"/>
      <c r="F21" s="7"/>
      <c r="G21" s="11">
        <v>19.0</v>
      </c>
      <c r="H21" s="9">
        <f t="shared" ref="H21:J21" si="51">B148-B153-B154</f>
        <v>0.00722961368</v>
      </c>
      <c r="I21" s="9">
        <f t="shared" si="51"/>
        <v>-0.0308906103</v>
      </c>
      <c r="J21" s="9">
        <f t="shared" si="51"/>
        <v>-0.0293965018</v>
      </c>
      <c r="K21" s="10">
        <f t="shared" si="13"/>
        <v>4.60061637</v>
      </c>
      <c r="L21" s="10">
        <f t="shared" si="14"/>
        <v>2.321574716</v>
      </c>
      <c r="M21" s="10">
        <f t="shared" ref="M21:N21" si="52">627.509*($B148-$B153-$B154+C148-C153-C154)</f>
        <v>-14.84748833</v>
      </c>
      <c r="N21" s="10">
        <f t="shared" si="52"/>
        <v>-13.9099218</v>
      </c>
      <c r="O21" s="12">
        <f>627.509*(B148-B153-B154+((D148-D153-D154)*4^3-(C148-C153-C154)*3^3)/(4^3-3^3))</f>
        <v>-13.22575163</v>
      </c>
      <c r="P21" s="12">
        <f>627.509*(B148-B153-B154+((D148-D153-D154+0.5*((D149+D150)-(D151+D152)))*4^3-(C148-C153-C154+0.5*((C149+C150)-(C151+C152)))*3^3)/(4^3-3^3))</f>
        <v>-12.89650649</v>
      </c>
      <c r="Q21" s="7"/>
      <c r="R21" s="11">
        <v>19.0</v>
      </c>
      <c r="S21" s="12">
        <f t="shared" si="7"/>
        <v>2.652511672</v>
      </c>
      <c r="T21" s="12">
        <f t="shared" si="8"/>
        <v>3.590078202</v>
      </c>
      <c r="U21" s="12">
        <f t="shared" si="9"/>
        <v>4.274248373</v>
      </c>
      <c r="V21" s="12">
        <f t="shared" si="10"/>
        <v>4.603493506</v>
      </c>
      <c r="W21" s="7">
        <f t="shared" si="11"/>
        <v>26.30567718</v>
      </c>
      <c r="X21" s="12">
        <v>-17.5</v>
      </c>
      <c r="Y21" s="18" t="s">
        <v>65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12" t="s">
        <v>29</v>
      </c>
      <c r="B22" s="17"/>
      <c r="C22" s="14">
        <v>-4.1279182607</v>
      </c>
      <c r="D22" s="35">
        <v>-4.438450867536777</v>
      </c>
      <c r="E22" s="7"/>
      <c r="F22" s="7"/>
      <c r="G22" s="11">
        <v>20.0</v>
      </c>
      <c r="H22" s="9">
        <f t="shared" ref="H22:J22" si="53">B156-B161-B162</f>
        <v>0.01794396329</v>
      </c>
      <c r="I22" s="9">
        <f t="shared" si="53"/>
        <v>-0.0452854338</v>
      </c>
      <c r="J22" s="9">
        <f t="shared" si="53"/>
        <v>-0.0433461492</v>
      </c>
      <c r="K22" s="10">
        <f t="shared" si="13"/>
        <v>6.180130381</v>
      </c>
      <c r="L22" s="10">
        <f t="shared" si="14"/>
        <v>3.177386488</v>
      </c>
      <c r="M22" s="10">
        <f t="shared" ref="M22:N22" si="54">627.509*($B156-$B161-$B162+C156-C161-C162)</f>
        <v>-17.15701882</v>
      </c>
      <c r="N22" s="10">
        <f t="shared" si="54"/>
        <v>-15.94010028</v>
      </c>
      <c r="O22" s="12">
        <f>627.509*(B156-B161-B162+((D156-D161-D162)*4^3-(C156-C161-C162)*3^3)/(4^3-3^3))</f>
        <v>-15.05207864</v>
      </c>
      <c r="P22" s="12">
        <f>627.509*(B156-B161-B162+((D156-D161-D162+0.5*((D157+D158)-(D159+D160)))*4^3-(C156-C161-C162+0.5*((C157+C158)-(C159+C160)))*3^3)/(4^3-3^3))</f>
        <v>-14.55898114</v>
      </c>
      <c r="Q22" s="7"/>
      <c r="R22" s="11">
        <v>20.0</v>
      </c>
      <c r="S22" s="12">
        <f t="shared" si="7"/>
        <v>2.042981182</v>
      </c>
      <c r="T22" s="12">
        <f t="shared" si="8"/>
        <v>3.259899722</v>
      </c>
      <c r="U22" s="12">
        <f t="shared" si="9"/>
        <v>4.147921359</v>
      </c>
      <c r="V22" s="12">
        <f t="shared" si="10"/>
        <v>4.641018858</v>
      </c>
      <c r="W22" s="7">
        <f t="shared" si="11"/>
        <v>24.17197322</v>
      </c>
      <c r="X22" s="12">
        <v>-19.2</v>
      </c>
      <c r="Y22" s="18" t="s">
        <v>74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>
      <c r="A23" s="12" t="s">
        <v>31</v>
      </c>
      <c r="B23" s="17"/>
      <c r="C23" s="14">
        <v>-9.7607539158</v>
      </c>
      <c r="D23" s="14">
        <v>-10.4745606549</v>
      </c>
      <c r="E23" s="7"/>
      <c r="F23" s="7"/>
      <c r="G23" s="11">
        <v>21.0</v>
      </c>
      <c r="H23" s="9">
        <f t="shared" ref="H23:J23" si="55">B164-B169-B170</f>
        <v>0.01578143746</v>
      </c>
      <c r="I23" s="9">
        <f t="shared" si="55"/>
        <v>-0.0588332138</v>
      </c>
      <c r="J23" s="9">
        <f t="shared" si="55"/>
        <v>-0.056623102</v>
      </c>
      <c r="K23" s="10">
        <f t="shared" si="13"/>
        <v>7.215805434</v>
      </c>
      <c r="L23" s="10">
        <f t="shared" si="14"/>
        <v>3.820359868</v>
      </c>
      <c r="M23" s="10">
        <f t="shared" ref="M23:N23" si="56">627.509*($B164-$B169-$B170+C164-C169-C170)</f>
        <v>-27.01537712</v>
      </c>
      <c r="N23" s="10">
        <f t="shared" si="56"/>
        <v>-25.62851207</v>
      </c>
      <c r="O23" s="12">
        <f>627.509*(B164-B169-B170+((D164-D169-D170)*4^3-(C164-C169-C170)*3^3)/(4^3-3^3))</f>
        <v>-24.61647542</v>
      </c>
      <c r="P23" s="12">
        <f>627.509*(B164-B169-B170+((D164-D169-D170+0.5*((D165+D166)-(D167+D168)))*4^3-(C164-C169-C170+0.5*((C165+C166)-(C167+C168)))*3^3)/(4^3-3^3))</f>
        <v>-23.94517427</v>
      </c>
      <c r="Q23" s="7"/>
      <c r="R23" s="11">
        <v>21.0</v>
      </c>
      <c r="S23" s="12">
        <f t="shared" si="7"/>
        <v>-2.815377119</v>
      </c>
      <c r="T23" s="12">
        <f t="shared" si="8"/>
        <v>-1.428512073</v>
      </c>
      <c r="U23" s="12">
        <f t="shared" si="9"/>
        <v>-0.4164754187</v>
      </c>
      <c r="V23" s="12">
        <f t="shared" si="10"/>
        <v>0.2548257277</v>
      </c>
      <c r="W23" s="7">
        <f t="shared" si="11"/>
        <v>1.052998875</v>
      </c>
      <c r="X23" s="12">
        <v>-24.2</v>
      </c>
      <c r="Y23" s="18" t="s">
        <v>32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12" t="s">
        <v>33</v>
      </c>
      <c r="B24" s="17"/>
      <c r="C24" s="14">
        <v>-4.1372952352</v>
      </c>
      <c r="D24" s="14">
        <v>-4.4461625362</v>
      </c>
      <c r="E24" s="7"/>
      <c r="F24" s="7"/>
      <c r="G24" s="11">
        <v>22.0</v>
      </c>
      <c r="H24" s="9">
        <f t="shared" ref="H24:J24" si="57">B172-B177-B178</f>
        <v>-0.02295234697</v>
      </c>
      <c r="I24" s="9">
        <f t="shared" si="57"/>
        <v>-0.0297171984</v>
      </c>
      <c r="J24" s="37">
        <f t="shared" si="57"/>
        <v>-0.0298794284</v>
      </c>
      <c r="K24" s="10">
        <f t="shared" si="13"/>
        <v>4.322182218</v>
      </c>
      <c r="L24" s="10">
        <f t="shared" si="14"/>
        <v>2.320083692</v>
      </c>
      <c r="M24" s="10">
        <f t="shared" ref="M24:N24" si="58">627.509*($B172-$B177-$B178+C172-C177-C178)</f>
        <v>-33.05061375</v>
      </c>
      <c r="N24" s="10">
        <f t="shared" si="58"/>
        <v>-33.15241453</v>
      </c>
      <c r="O24" s="12">
        <f>627.509*(B172-B177-B178+((D172-D177-D178)*4^3-(C172-C177-C178)*3^3)/(4^3-3^3))</f>
        <v>-33.22670159</v>
      </c>
      <c r="P24" s="12">
        <f>627.509*(B172-B177-B178+((D172-D177-D178+0.5*((D173+D174)-(D175+D176)))*4^3-(C172-C177-C178+0.5*((C173+C174)-(C175+C176)))*3^3)/(4^3-3^3))</f>
        <v>-32.79715515</v>
      </c>
      <c r="Q24" s="7"/>
      <c r="R24" s="11">
        <v>22.0</v>
      </c>
      <c r="S24" s="12">
        <f t="shared" si="7"/>
        <v>9.549386254</v>
      </c>
      <c r="T24" s="12">
        <f t="shared" si="8"/>
        <v>9.447585469</v>
      </c>
      <c r="U24" s="12">
        <f t="shared" si="9"/>
        <v>9.37329841</v>
      </c>
      <c r="V24" s="12">
        <f t="shared" si="10"/>
        <v>9.802844848</v>
      </c>
      <c r="W24" s="7">
        <f t="shared" si="11"/>
        <v>23.01137288</v>
      </c>
      <c r="X24" s="12">
        <v>-42.6</v>
      </c>
      <c r="Y24" s="18" t="s">
        <v>51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12" t="s">
        <v>37</v>
      </c>
      <c r="B25" s="15">
        <v>-2623.26078931872</v>
      </c>
      <c r="C25" s="14">
        <v>-9.7885985968</v>
      </c>
      <c r="D25" s="14">
        <v>-10.5057054661</v>
      </c>
      <c r="E25" s="7"/>
      <c r="F25" s="7"/>
      <c r="G25" s="11">
        <v>23.0</v>
      </c>
      <c r="H25" s="9">
        <f t="shared" ref="H25:J25" si="59">B180-B185-B186</f>
        <v>-0.07736974921</v>
      </c>
      <c r="I25" s="9">
        <f t="shared" si="59"/>
        <v>-0.0193518268</v>
      </c>
      <c r="J25" s="9">
        <f t="shared" si="59"/>
        <v>-0.01970475665</v>
      </c>
      <c r="K25" s="10">
        <f t="shared" si="13"/>
        <v>3.068773653</v>
      </c>
      <c r="L25" s="27">
        <f t="shared" si="14"/>
        <v>2.957732233</v>
      </c>
      <c r="M25" s="10">
        <f t="shared" ref="M25:N25" si="60">627.509*($B180-$B185-$B186+C180-C185-C186)</f>
        <v>-60.69365944</v>
      </c>
      <c r="N25" s="10">
        <f t="shared" si="60"/>
        <v>-60.9151261</v>
      </c>
      <c r="O25" s="12">
        <f>627.509*(B180-B185-B186+((D180-D185-D186)*4^3-(C180-C185-C186)*3^3)/(4^3-3^3))</f>
        <v>-61.0767369</v>
      </c>
      <c r="P25" s="12">
        <f>627.509*(B180-B185-B186+((D180-D185-D186+0.5*((D181+D182)-(D183+D184)))*4^3-(C180-C185-C186+0.5*((C181+C182)-(C183+C184)))*3^3)/(4^3-3^3))</f>
        <v>-59.6383859</v>
      </c>
      <c r="Q25" s="7"/>
      <c r="R25" s="11">
        <v>23.0</v>
      </c>
      <c r="S25" s="12">
        <f t="shared" si="7"/>
        <v>0.6063405594</v>
      </c>
      <c r="T25" s="12">
        <f t="shared" si="8"/>
        <v>0.3848739016</v>
      </c>
      <c r="U25" s="12">
        <f t="shared" si="9"/>
        <v>0.2232630972</v>
      </c>
      <c r="V25" s="12">
        <f t="shared" si="10"/>
        <v>1.661614101</v>
      </c>
      <c r="W25" s="7">
        <f t="shared" si="11"/>
        <v>2.710626593</v>
      </c>
      <c r="X25" s="12">
        <v>-61.3</v>
      </c>
      <c r="Y25" s="18" t="s">
        <v>77</v>
      </c>
      <c r="Z25" s="12">
        <f t="shared" ref="Z25:AA25" si="61">AVERAGE(U25:U32)</f>
        <v>-1.390574654</v>
      </c>
      <c r="AA25" s="12">
        <f t="shared" si="61"/>
        <v>-0.1824334779</v>
      </c>
      <c r="AB25" s="1" t="s">
        <v>81</v>
      </c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12" t="s">
        <v>48</v>
      </c>
      <c r="B26" s="15">
        <v>-1182.7041128337</v>
      </c>
      <c r="C26" s="14">
        <v>-4.1285436417</v>
      </c>
      <c r="D26" s="14">
        <v>-4.4418071247</v>
      </c>
      <c r="E26" s="7"/>
      <c r="F26" s="7"/>
      <c r="G26" s="11">
        <v>24.0</v>
      </c>
      <c r="H26" s="9">
        <f t="shared" ref="H26:J26" si="62">B188-B193-B194</f>
        <v>-0.1233108725</v>
      </c>
      <c r="I26" s="9">
        <f t="shared" si="62"/>
        <v>-0.0954052697</v>
      </c>
      <c r="J26" s="9">
        <f t="shared" si="62"/>
        <v>-0.0922181554</v>
      </c>
      <c r="K26" s="27">
        <f t="shared" si="13"/>
        <v>13.27881805</v>
      </c>
      <c r="L26" s="27">
        <f t="shared" si="14"/>
        <v>10.40793449</v>
      </c>
      <c r="M26" s="10">
        <f t="shared" ref="M26:N26" si="63">627.509*($B188-$B193-$B194+C188-C193-C194)</f>
        <v>-137.2463477</v>
      </c>
      <c r="N26" s="10">
        <f t="shared" si="63"/>
        <v>-135.2464048</v>
      </c>
      <c r="O26" s="12">
        <f>627.509*(B188-B193-B194+((D188-D193-D194)*4^3-(C188-C193-C194)*3^3)/(4^3-3^3))</f>
        <v>-133.786987</v>
      </c>
      <c r="P26" s="12">
        <f>627.509*(B188-B193-B194+((D188-D193-D194+0.5*((D189+D190)-(D191+D192)))*4^3-(C188-C193-C194+0.5*((C189+C190)-(C191+C192)))*3^3)/(4^3-3^3))</f>
        <v>-129.6305043</v>
      </c>
      <c r="Q26" s="7"/>
      <c r="R26" s="11">
        <v>24.0</v>
      </c>
      <c r="S26" s="12">
        <f t="shared" si="7"/>
        <v>-1.746347669</v>
      </c>
      <c r="T26" s="12">
        <f t="shared" si="8"/>
        <v>0.2535952379</v>
      </c>
      <c r="U26" s="12">
        <f t="shared" si="9"/>
        <v>1.713013035</v>
      </c>
      <c r="V26" s="12">
        <f t="shared" si="10"/>
        <v>5.869495739</v>
      </c>
      <c r="W26" s="7">
        <f t="shared" si="11"/>
        <v>4.331731173</v>
      </c>
      <c r="X26" s="12">
        <v>-135.5</v>
      </c>
      <c r="Y26" s="18" t="s">
        <v>78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1">
        <v>4.0</v>
      </c>
      <c r="B27" s="15"/>
      <c r="C27" s="17"/>
      <c r="D27" s="17"/>
      <c r="E27" s="7"/>
      <c r="F27" s="7"/>
      <c r="G27" s="11">
        <v>25.0</v>
      </c>
      <c r="H27" s="9">
        <f t="shared" ref="H27:J27" si="64">B196-B201-B202</f>
        <v>0.02927751648</v>
      </c>
      <c r="I27" s="9">
        <f t="shared" si="64"/>
        <v>-0.0887191954</v>
      </c>
      <c r="J27" s="9">
        <f t="shared" si="64"/>
        <v>-0.0888107456</v>
      </c>
      <c r="K27" s="10">
        <f t="shared" si="13"/>
        <v>6.033224563</v>
      </c>
      <c r="L27" s="10">
        <f t="shared" si="14"/>
        <v>3.239447831</v>
      </c>
      <c r="M27" s="10">
        <f t="shared" ref="M27:N27" si="65">627.509*($B196-$B201-$B202+C196-C201-C202)</f>
        <v>-37.3001885</v>
      </c>
      <c r="N27" s="10">
        <f t="shared" si="65"/>
        <v>-37.35763707</v>
      </c>
      <c r="O27" s="12">
        <f>627.509*(B196-B201-B202+((D196-D201-D202)*4^3-(C196-C201-C202)*3^3)/(4^3-3^3))</f>
        <v>-37.399559</v>
      </c>
      <c r="P27" s="12">
        <f>627.509*(B196-B201-B202+((D196-D201-D202+0.5*((D197+D198)-(D199+D200)))*4^3-(C196-C201-C202+0.5*((C197+C198)-(C199+C200)))*3^3)/(4^3-3^3))</f>
        <v>-36.79918606</v>
      </c>
      <c r="Q27" s="7"/>
      <c r="R27" s="11">
        <v>25.0</v>
      </c>
      <c r="S27" s="12">
        <f t="shared" si="7"/>
        <v>-11.3001885</v>
      </c>
      <c r="T27" s="12">
        <f t="shared" si="8"/>
        <v>-11.35763707</v>
      </c>
      <c r="U27" s="12">
        <f t="shared" si="9"/>
        <v>-11.399559</v>
      </c>
      <c r="V27" s="12">
        <f t="shared" si="10"/>
        <v>-10.79918606</v>
      </c>
      <c r="W27" s="7">
        <f t="shared" si="11"/>
        <v>41.53533099</v>
      </c>
      <c r="X27" s="12">
        <v>-26.0</v>
      </c>
      <c r="Y27" s="18" t="s">
        <v>26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12" t="s">
        <v>25</v>
      </c>
      <c r="B28" s="15">
        <v>-3699.07818724618</v>
      </c>
      <c r="C28" s="14">
        <v>-12.1911758691</v>
      </c>
      <c r="D28" s="14">
        <v>-13.0920748013</v>
      </c>
      <c r="E28" s="7"/>
      <c r="F28" s="7"/>
      <c r="G28" s="11">
        <v>26.0</v>
      </c>
      <c r="H28" s="9">
        <f t="shared" ref="H28:J28" si="66">B204-B209-B210</f>
        <v>0.02946987345</v>
      </c>
      <c r="I28" s="9">
        <f t="shared" si="66"/>
        <v>-0.0887194226</v>
      </c>
      <c r="J28" s="9">
        <f t="shared" si="66"/>
        <v>-0.08884288</v>
      </c>
      <c r="K28" s="10">
        <f t="shared" si="13"/>
        <v>5.985730791</v>
      </c>
      <c r="L28" s="10">
        <f t="shared" si="14"/>
        <v>3.201523182</v>
      </c>
      <c r="M28" s="10">
        <f t="shared" ref="M28:N28" si="67">627.509*($B204-$B209-$B210+C204-C209-C210)</f>
        <v>-37.17962534</v>
      </c>
      <c r="N28" s="10">
        <f t="shared" si="67"/>
        <v>-37.25709597</v>
      </c>
      <c r="O28" s="12">
        <f>627.509*(B204-B209-B210+((D204-D209-D210)*4^3-(C204-C209-C210)*3^3)/(4^3-3^3))</f>
        <v>-37.31362859</v>
      </c>
      <c r="P28" s="12">
        <f>627.509*(B204-B209-B210+((D204-D209-D210+0.5*((D205+D206)-(D207+D208)))*4^3-(C204-C209-C210+0.5*((C205+C206)-(C207+C208)))*3^3)/(4^3-3^3))</f>
        <v>-36.72872653</v>
      </c>
      <c r="Q28" s="7"/>
      <c r="R28" s="11">
        <v>26.0</v>
      </c>
      <c r="S28" s="12">
        <f t="shared" si="7"/>
        <v>-11.37962534</v>
      </c>
      <c r="T28" s="12">
        <f t="shared" si="8"/>
        <v>-11.45709597</v>
      </c>
      <c r="U28" s="12">
        <f t="shared" si="9"/>
        <v>-11.51362859</v>
      </c>
      <c r="V28" s="12">
        <f t="shared" si="10"/>
        <v>-10.92872653</v>
      </c>
      <c r="W28" s="7">
        <f t="shared" si="11"/>
        <v>42.35940516</v>
      </c>
      <c r="X28" s="12">
        <v>-25.8</v>
      </c>
      <c r="Y28" s="18" t="s">
        <v>26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12" t="s">
        <v>27</v>
      </c>
      <c r="B29" s="17"/>
      <c r="C29" s="14">
        <v>-9.7539991686</v>
      </c>
      <c r="D29" s="14">
        <v>-10.4719509722</v>
      </c>
      <c r="E29" s="7"/>
      <c r="F29" s="7"/>
      <c r="G29" s="11">
        <v>27.0</v>
      </c>
      <c r="H29" s="9">
        <f t="shared" ref="H29:J29" si="68">B212-B217-B218</f>
        <v>-0.09538245095</v>
      </c>
      <c r="I29" s="39">
        <f t="shared" si="68"/>
        <v>-0.0342117797</v>
      </c>
      <c r="J29" s="39">
        <f t="shared" si="68"/>
        <v>-0.03413543625</v>
      </c>
      <c r="K29" s="10">
        <f t="shared" si="13"/>
        <v>4.9916508</v>
      </c>
      <c r="L29" s="10">
        <f t="shared" si="14"/>
        <v>2.920370237</v>
      </c>
      <c r="M29" s="10">
        <f t="shared" ref="M29:N29" si="69">627.509*($B212-$B217-$B218+C212-C217-C218)</f>
        <v>-81.32154608</v>
      </c>
      <c r="N29" s="10">
        <f t="shared" si="69"/>
        <v>-81.27363988</v>
      </c>
      <c r="O29" s="12">
        <f>627.509*(B212-B217-B218+((D212-D217-D218)*4^3-(C212-C217-C218)*3^3)/(4^3-3^3))</f>
        <v>-81.2386813</v>
      </c>
      <c r="P29" s="12">
        <f>627.509*(B212-B217-B218+((D212-D217-D218+0.5*((D213+D214)-(D215+D216)))*4^3-(C212-C217-C218+0.5*((C213+C214)-(C215+C216)))*3^3)/(4^3-3^3))</f>
        <v>-80.53423368</v>
      </c>
      <c r="Q29" s="7"/>
      <c r="R29" s="11">
        <v>27.0</v>
      </c>
      <c r="S29" s="12">
        <f t="shared" si="7"/>
        <v>0.878453919</v>
      </c>
      <c r="T29" s="12">
        <f t="shared" si="8"/>
        <v>0.9263601218</v>
      </c>
      <c r="U29" s="12">
        <f t="shared" si="9"/>
        <v>0.9613187022</v>
      </c>
      <c r="V29" s="12">
        <f t="shared" si="10"/>
        <v>1.665766318</v>
      </c>
      <c r="W29" s="7">
        <f t="shared" si="11"/>
        <v>2.026479705</v>
      </c>
      <c r="X29" s="12">
        <v>-82.2</v>
      </c>
      <c r="Y29" s="18" t="s">
        <v>79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12" t="s">
        <v>29</v>
      </c>
      <c r="B30" s="17"/>
      <c r="C30" s="14">
        <v>-2.3651558982</v>
      </c>
      <c r="D30" s="35">
        <v>-2.548759107977994</v>
      </c>
      <c r="E30" s="7"/>
      <c r="F30" s="7"/>
      <c r="G30" s="11">
        <v>28.0</v>
      </c>
      <c r="H30" s="9">
        <f t="shared" ref="H30:J30" si="70">B220-B225-B226</f>
        <v>-0.09671521555</v>
      </c>
      <c r="I30" s="39">
        <f t="shared" si="70"/>
        <v>-0.0277102686</v>
      </c>
      <c r="J30" s="39">
        <f t="shared" si="70"/>
        <v>-0.02776029357</v>
      </c>
      <c r="K30" s="10">
        <f t="shared" si="13"/>
        <v>4.054293229</v>
      </c>
      <c r="L30" s="10">
        <f t="shared" si="14"/>
        <v>2.158335466</v>
      </c>
      <c r="M30" s="10">
        <f t="shared" ref="M30:N30" si="71">627.509*($B220-$B225-$B226+C220-C225-C226)</f>
        <v>-78.07811113</v>
      </c>
      <c r="N30" s="10">
        <f t="shared" si="71"/>
        <v>-78.10950225</v>
      </c>
      <c r="O30" s="12">
        <f>627.509*(B220-B225-B226+((D220-D225-D226)*4^3-(C220-C225-C226)*3^3)/(4^3-3^3))</f>
        <v>-78.13240929</v>
      </c>
      <c r="P30" s="12">
        <f>627.509*(B220-B225-B226+((D220-D225-D226+0.5*((D221+D222)-(D223+D224)))*4^3-(C220-C225-C226+0.5*((C221+C222)-(C223+C224)))*3^3)/(4^3-3^3))</f>
        <v>-77.74500993</v>
      </c>
      <c r="Q30" s="7"/>
      <c r="R30" s="11">
        <v>28.0</v>
      </c>
      <c r="S30" s="12">
        <f t="shared" si="7"/>
        <v>2.021888866</v>
      </c>
      <c r="T30" s="12">
        <f t="shared" si="8"/>
        <v>1.990497746</v>
      </c>
      <c r="U30" s="12">
        <f t="shared" si="9"/>
        <v>1.967590712</v>
      </c>
      <c r="V30" s="12">
        <f t="shared" si="10"/>
        <v>2.354990072</v>
      </c>
      <c r="W30" s="7">
        <f t="shared" si="11"/>
        <v>2.940062512</v>
      </c>
      <c r="X30" s="12">
        <v>-80.1</v>
      </c>
      <c r="Y30" s="18" t="s">
        <v>79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12" t="s">
        <v>31</v>
      </c>
      <c r="B31" s="17"/>
      <c r="C31" s="14">
        <v>-9.7593834729</v>
      </c>
      <c r="D31" s="14">
        <v>-10.4747751823</v>
      </c>
      <c r="E31" s="7"/>
      <c r="F31" s="7"/>
      <c r="G31" s="11">
        <v>29.0</v>
      </c>
      <c r="H31" s="9">
        <f t="shared" ref="H31:J31" si="72">B228-B233-B234</f>
        <v>-0.05201934664</v>
      </c>
      <c r="I31" s="39">
        <f t="shared" si="72"/>
        <v>-0.03541403</v>
      </c>
      <c r="J31" s="39">
        <f t="shared" si="72"/>
        <v>-0.03335591815</v>
      </c>
      <c r="K31" s="27">
        <f t="shared" si="13"/>
        <v>7.924414873</v>
      </c>
      <c r="L31" s="27">
        <f t="shared" si="14"/>
        <v>4.299875648</v>
      </c>
      <c r="M31" s="10">
        <f t="shared" ref="M31:N31" si="73">627.509*($B228-$B233-$B234+C228-C233-C234)</f>
        <v>-54.86523074</v>
      </c>
      <c r="N31" s="10">
        <f t="shared" si="73"/>
        <v>-53.57374703</v>
      </c>
      <c r="O31" s="12">
        <f>627.509*(B228-B233-B234+((D228-D233-D234)*4^3-(C228-C233-C234)*3^3)/(4^3-3^3))</f>
        <v>-52.63131298</v>
      </c>
      <c r="P31" s="12">
        <f>627.509*(B228-B233-B234+((D228-D233-D234+0.5*((D229+D230)-(D231+D232)))*4^3-(C228-C233-C234+0.5*((C229+C230)-(C231+C232)))*3^3)/(4^3-3^3))</f>
        <v>-51.80384217</v>
      </c>
      <c r="Q31" s="7"/>
      <c r="R31" s="11">
        <v>29.0</v>
      </c>
      <c r="S31" s="12">
        <f t="shared" si="7"/>
        <v>-1.365230742</v>
      </c>
      <c r="T31" s="12">
        <f t="shared" si="8"/>
        <v>-0.07374703314</v>
      </c>
      <c r="U31" s="12">
        <f t="shared" si="9"/>
        <v>0.8686870246</v>
      </c>
      <c r="V31" s="12">
        <f t="shared" si="10"/>
        <v>1.696157834</v>
      </c>
      <c r="W31" s="7">
        <f t="shared" si="11"/>
        <v>3.170388475</v>
      </c>
      <c r="X31" s="12">
        <v>-53.5</v>
      </c>
      <c r="Y31" s="18" t="s">
        <v>77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12" t="s">
        <v>33</v>
      </c>
      <c r="B32" s="17"/>
      <c r="C32" s="14">
        <v>-2.3718250456</v>
      </c>
      <c r="D32" s="14">
        <v>-2.552338619</v>
      </c>
      <c r="E32" s="7"/>
      <c r="F32" s="40" t="s">
        <v>80</v>
      </c>
      <c r="G32" s="11">
        <v>30.0</v>
      </c>
      <c r="H32" s="9">
        <f t="shared" ref="H32:J32" si="74">B236-B241-B242</f>
        <v>-0.03819165114</v>
      </c>
      <c r="I32" s="39">
        <f t="shared" si="74"/>
        <v>-0.0434517623</v>
      </c>
      <c r="J32" s="39">
        <f t="shared" si="74"/>
        <v>-0.03609360845</v>
      </c>
      <c r="K32" s="27">
        <f t="shared" si="13"/>
        <v>7.597401794</v>
      </c>
      <c r="L32" s="27">
        <f t="shared" si="14"/>
        <v>4.321747872</v>
      </c>
      <c r="M32" s="10">
        <f t="shared" ref="M32:N32" si="75">627.509*($B236-$B241-$B242+C236-C241-C242)</f>
        <v>-51.23197672</v>
      </c>
      <c r="N32" s="10">
        <f t="shared" si="75"/>
        <v>-46.61466896</v>
      </c>
      <c r="O32" s="12">
        <f>627.509*(B236-B241-B242+((D236-D241-D242)*4^3-(C236-C241-C242)*3^3)/(4^3-3^3))</f>
        <v>-43.24528221</v>
      </c>
      <c r="P32" s="12">
        <f>627.509*(B236-B241-B242+((D236-D241-D242+0.5*((D237+D238)-(D239+D240)))*4^3-(C236-C241-C242+0.5*((C237+C238)-(C239+C240)))*3^3)/(4^3-3^3))</f>
        <v>-42.2795793</v>
      </c>
      <c r="Q32" s="7"/>
      <c r="R32" s="11">
        <v>30.0</v>
      </c>
      <c r="S32" s="12">
        <f t="shared" si="7"/>
        <v>-1.931976724</v>
      </c>
      <c r="T32" s="12">
        <f t="shared" si="8"/>
        <v>2.685331042</v>
      </c>
      <c r="U32" s="12">
        <f t="shared" si="9"/>
        <v>6.054717791</v>
      </c>
      <c r="V32" s="12">
        <f t="shared" si="10"/>
        <v>7.020420701</v>
      </c>
      <c r="W32" s="7">
        <f t="shared" si="11"/>
        <v>14.24020426</v>
      </c>
      <c r="X32" s="12">
        <v>-49.3</v>
      </c>
      <c r="Y32" s="18" t="s">
        <v>82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12" t="s">
        <v>37</v>
      </c>
      <c r="B33" s="15">
        <v>-2623.26078931872</v>
      </c>
      <c r="C33" s="14">
        <v>-9.7885985968</v>
      </c>
      <c r="D33" s="14">
        <v>-10.5057054661</v>
      </c>
      <c r="E33" s="30"/>
      <c r="F33" s="40">
        <v>31.0</v>
      </c>
      <c r="G33" s="11" t="s">
        <v>83</v>
      </c>
      <c r="H33" s="9">
        <f t="shared" ref="H33:J33" si="76">B244-B249-B250</f>
        <v>-0.06758731692</v>
      </c>
      <c r="I33" s="9">
        <f t="shared" si="76"/>
        <v>-0.0319210596</v>
      </c>
      <c r="J33" s="9">
        <f t="shared" si="76"/>
        <v>-0.032286142</v>
      </c>
      <c r="K33" s="10">
        <f t="shared" si="13"/>
        <v>4.536218447</v>
      </c>
      <c r="L33" s="10">
        <f t="shared" si="14"/>
        <v>2.531277493</v>
      </c>
      <c r="M33" s="10">
        <f t="shared" ref="M33:N33" si="77">627.509*($B244-$B249-$B250+C244-C249-C250)</f>
        <v>-62.44240184</v>
      </c>
      <c r="N33" s="10">
        <f t="shared" si="77"/>
        <v>-62.67149433</v>
      </c>
      <c r="O33" s="12">
        <f>627.509*(B244-B249-B250+((D244-D249-D250)*4^3-(C244-C249-C250)*3^3)/(4^3-3^3))</f>
        <v>-62.83866994</v>
      </c>
      <c r="P33" s="12">
        <f>627.509*(B244-B249-B250+((D244-D249-D250+0.5*((D245+D246)-(D247+D248)))*4^3-(C244-C249-C250+0.5*((C245+C246)-(C247+C248)))*3^3)/(4^3-3^3))</f>
        <v>-62.3045637</v>
      </c>
      <c r="Q33" s="7"/>
      <c r="R33" s="11" t="s">
        <v>83</v>
      </c>
      <c r="S33" s="12">
        <f t="shared" si="7"/>
        <v>4.857598158</v>
      </c>
      <c r="T33" s="12">
        <f t="shared" si="8"/>
        <v>4.628505667</v>
      </c>
      <c r="U33" s="12">
        <f t="shared" si="9"/>
        <v>4.461330064</v>
      </c>
      <c r="V33" s="12">
        <f t="shared" si="10"/>
        <v>4.995436301</v>
      </c>
      <c r="W33" s="7">
        <f t="shared" si="11"/>
        <v>7.422639377</v>
      </c>
      <c r="X33" s="12">
        <v>-67.3</v>
      </c>
      <c r="Y33" s="18" t="s">
        <v>84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12" t="s">
        <v>48</v>
      </c>
      <c r="B34" s="15">
        <v>-1075.8176922142</v>
      </c>
      <c r="C34" s="14">
        <v>-2.3648044859</v>
      </c>
      <c r="D34" s="14">
        <v>-2.5483748342</v>
      </c>
      <c r="E34" s="7"/>
      <c r="F34" s="40">
        <v>32.0</v>
      </c>
      <c r="G34" s="11" t="s">
        <v>85</v>
      </c>
      <c r="H34" s="9">
        <f t="shared" ref="H34:J34" si="78">B252-B257-B258</f>
        <v>-0.00165654592</v>
      </c>
      <c r="I34" s="9">
        <f t="shared" si="78"/>
        <v>-0.1024624954</v>
      </c>
      <c r="J34" s="9">
        <f t="shared" si="78"/>
        <v>-0.0989863092</v>
      </c>
      <c r="K34" s="10">
        <f t="shared" ref="K34:K40" si="81">627.509*(OFFSET($C$5,8*$F33,0)+OFFSET($C$6,8*$F33,0)-OFFSET($C$7,8*$F33,0)-OFFSET($C$8,8*$F33,0))</f>
        <v>13.13869339</v>
      </c>
      <c r="L34" s="10">
        <f t="shared" ref="L34:L40" si="82">627.509*(OFFSET($D$5,8*$F33,0)+OFFSET($D$6,8*$F33,0)-OFFSET($D$7,8*$F33,0)-OFFSET($D$8,8*$F33,0))</f>
        <v>6.79325882</v>
      </c>
      <c r="M34" s="10">
        <f t="shared" ref="M34:N34" si="79">627.509*($B252-$B257-$B258+C252-C257-C258)</f>
        <v>-65.3356355</v>
      </c>
      <c r="N34" s="10">
        <f t="shared" si="79"/>
        <v>-63.15429737</v>
      </c>
      <c r="O34" s="12">
        <f>627.509*(B252-B257-B258+((D252-D257-D258)*4^3-(C252-C257-C258)*3^3)/(4^3-3^3))</f>
        <v>-61.56251009</v>
      </c>
      <c r="P34" s="12">
        <f>627.509*(B252-B257-B258+((D252-D257-D258+0.5*((D253+D254)-(D255+D256)))*4^3-(C252-C257-C258+0.5*((C253+C254)-(C255+C256)))*3^3)/(4^3-3^3))</f>
        <v>-60.48110681</v>
      </c>
      <c r="Q34" s="7"/>
      <c r="R34" s="11" t="s">
        <v>85</v>
      </c>
      <c r="S34" s="12">
        <f t="shared" si="7"/>
        <v>10.0643645</v>
      </c>
      <c r="T34" s="12">
        <f t="shared" si="8"/>
        <v>12.24570263</v>
      </c>
      <c r="U34" s="12">
        <f t="shared" si="9"/>
        <v>13.83748991</v>
      </c>
      <c r="V34" s="12">
        <f t="shared" si="10"/>
        <v>14.91889319</v>
      </c>
      <c r="W34" s="7">
        <f t="shared" si="11"/>
        <v>19.78633049</v>
      </c>
      <c r="X34" s="12">
        <v>-75.4</v>
      </c>
      <c r="Y34" s="18" t="s">
        <v>86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1">
        <v>5.0</v>
      </c>
      <c r="B35" s="17"/>
      <c r="C35" s="17"/>
      <c r="D35" s="17"/>
      <c r="E35" s="7"/>
      <c r="F35" s="40">
        <v>33.0</v>
      </c>
      <c r="G35" s="11" t="s">
        <v>87</v>
      </c>
      <c r="H35" s="9">
        <f t="shared" ref="H35:J35" si="80">B260-B265-B266</f>
        <v>0.03760028596</v>
      </c>
      <c r="I35" s="9">
        <f t="shared" si="80"/>
        <v>-0.1016843621</v>
      </c>
      <c r="J35" s="9">
        <f t="shared" si="80"/>
        <v>-0.1014929972</v>
      </c>
      <c r="K35" s="10">
        <f t="shared" si="81"/>
        <v>7.283810027</v>
      </c>
      <c r="L35" s="10">
        <f t="shared" si="82"/>
        <v>3.816105748</v>
      </c>
      <c r="M35" s="10">
        <f t="shared" ref="M35:N35" si="83">627.509*($B260-$B265-$B266+C260-C265-C266)</f>
        <v>-40.21333453</v>
      </c>
      <c r="N35" s="10">
        <f t="shared" si="83"/>
        <v>-40.09325134</v>
      </c>
      <c r="O35" s="12">
        <f>627.509*(B260-B265-B266+((D260-D265-D266)*4^3-(C260-C265-C266)*3^3)/(4^3-3^3))</f>
        <v>-40.00562306</v>
      </c>
      <c r="P35" s="12">
        <f>627.509*(B260-B265-B266+((D260-D265-D266+0.5*((D261+D262)-(D263+D264)))*4^3-(C260-C265-C266+0.5*((C261+C262)-(C263+C264)))*3^3)/(4^3-3^3))</f>
        <v>-39.36281364</v>
      </c>
      <c r="Q35" s="7"/>
      <c r="R35" s="11" t="s">
        <v>87</v>
      </c>
      <c r="S35" s="12">
        <f t="shared" si="7"/>
        <v>-11.11333453</v>
      </c>
      <c r="T35" s="12">
        <f t="shared" si="8"/>
        <v>-10.99325134</v>
      </c>
      <c r="U35" s="12">
        <f t="shared" si="9"/>
        <v>-10.90562306</v>
      </c>
      <c r="V35" s="12">
        <f t="shared" si="10"/>
        <v>-10.26281364</v>
      </c>
      <c r="W35" s="7">
        <f t="shared" si="11"/>
        <v>35.26740082</v>
      </c>
      <c r="X35" s="12">
        <v>-29.1</v>
      </c>
      <c r="Y35" s="18" t="s">
        <v>54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12" t="s">
        <v>25</v>
      </c>
      <c r="B36" s="15">
        <v>-3006.81284514687</v>
      </c>
      <c r="C36" s="14">
        <v>-11.3476547729</v>
      </c>
      <c r="D36" s="14">
        <v>-12.1524124271</v>
      </c>
      <c r="E36" s="7"/>
      <c r="F36" s="40">
        <v>34.0</v>
      </c>
      <c r="G36" s="11" t="s">
        <v>88</v>
      </c>
      <c r="H36" s="9">
        <f t="shared" ref="H36:J36" si="84">B268-B273-B274</f>
        <v>0.03822820009</v>
      </c>
      <c r="I36" s="9">
        <f t="shared" si="84"/>
        <v>-0.1018402803</v>
      </c>
      <c r="J36" s="9">
        <f t="shared" si="84"/>
        <v>-0.1017382955</v>
      </c>
      <c r="K36" s="10">
        <f t="shared" si="81"/>
        <v>7.237412577</v>
      </c>
      <c r="L36" s="10">
        <f t="shared" si="82"/>
        <v>3.784239962</v>
      </c>
      <c r="M36" s="10">
        <f t="shared" ref="M36:N36" si="85">627.509*($B268-$B273-$B274+C268-C273-C274)</f>
        <v>-39.91715284</v>
      </c>
      <c r="N36" s="10">
        <f t="shared" si="85"/>
        <v>-39.85315646</v>
      </c>
      <c r="O36" s="12">
        <f>627.509*(B268-B273-B274+((D268-D273-D274)*4^3-(C268-C273-C274)*3^3)/(4^3-3^3))</f>
        <v>-39.8064564</v>
      </c>
      <c r="P36" s="12">
        <f>627.509*(B268-B273-B274+((D268-D273-D274+0.5*((D269+D270)-(D271+D272)))*4^3-(C268-C273-C274+0.5*((C269+C270)-(C271+C272)))*3^3)/(4^3-3^3))</f>
        <v>-39.17427778</v>
      </c>
      <c r="Q36" s="7"/>
      <c r="R36" s="11" t="s">
        <v>88</v>
      </c>
      <c r="S36" s="12">
        <f t="shared" si="7"/>
        <v>-10.51715284</v>
      </c>
      <c r="T36" s="12">
        <f t="shared" si="8"/>
        <v>-10.45315646</v>
      </c>
      <c r="U36" s="12">
        <f t="shared" si="9"/>
        <v>-10.4064564</v>
      </c>
      <c r="V36" s="12">
        <f t="shared" si="10"/>
        <v>-9.774277778</v>
      </c>
      <c r="W36" s="7">
        <f t="shared" si="11"/>
        <v>33.24584278</v>
      </c>
      <c r="X36" s="12">
        <v>-29.4</v>
      </c>
      <c r="Y36" s="18" t="s">
        <v>54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>
      <c r="A37" s="12" t="s">
        <v>27</v>
      </c>
      <c r="B37" s="17"/>
      <c r="C37" s="14">
        <v>-7.1160380159</v>
      </c>
      <c r="D37" s="14">
        <v>-7.6081200782</v>
      </c>
      <c r="E37" s="7"/>
      <c r="F37" s="40">
        <v>35.0</v>
      </c>
      <c r="G37" s="11" t="s">
        <v>89</v>
      </c>
      <c r="H37" s="9">
        <f t="shared" ref="H37:J37" si="86">B276-B281-B282</f>
        <v>-0.0159474579</v>
      </c>
      <c r="I37" s="9">
        <f t="shared" si="86"/>
        <v>-0.0377469727</v>
      </c>
      <c r="J37" s="9">
        <f t="shared" si="86"/>
        <v>-0.0373685401</v>
      </c>
      <c r="K37" s="10">
        <f t="shared" si="81"/>
        <v>5.083320013</v>
      </c>
      <c r="L37" s="10">
        <f t="shared" si="82"/>
        <v>2.739981904</v>
      </c>
      <c r="M37" s="10">
        <f t="shared" ref="M37:N37" si="87">627.509*($B276-$B281-$B282+C276-C281-C282)</f>
        <v>-33.69373845</v>
      </c>
      <c r="N37" s="10">
        <f t="shared" si="87"/>
        <v>-33.45626859</v>
      </c>
      <c r="O37" s="12">
        <f>627.509*(B276-B281-B282+((D276-D281-D282)*4^3-(C276-C281-C282)*3^3)/(4^3-3^3))</f>
        <v>-33.28297977</v>
      </c>
      <c r="P37" s="12">
        <f>627.509*(B276-B281-B282+((D276-D281-D282+0.5*((D277+D278)-(D279+D280)))*4^3-(C276-C281-C282+0.5*((C277+C278)-(C279+C280)))*3^3)/(4^3-3^3))</f>
        <v>-32.76799056</v>
      </c>
      <c r="Q37" s="7"/>
      <c r="R37" s="11" t="s">
        <v>89</v>
      </c>
      <c r="S37" s="12">
        <f t="shared" si="7"/>
        <v>2.606261549</v>
      </c>
      <c r="T37" s="12">
        <f t="shared" si="8"/>
        <v>2.843731411</v>
      </c>
      <c r="U37" s="12">
        <f t="shared" si="9"/>
        <v>3.017020229</v>
      </c>
      <c r="V37" s="12">
        <f t="shared" si="10"/>
        <v>3.532009439</v>
      </c>
      <c r="W37" s="7">
        <f t="shared" si="11"/>
        <v>9.730053551</v>
      </c>
      <c r="X37" s="12">
        <v>-36.3</v>
      </c>
      <c r="Y37" s="18" t="s">
        <v>90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>
      <c r="A38" s="12" t="s">
        <v>29</v>
      </c>
      <c r="B38" s="17"/>
      <c r="C38" s="14">
        <v>-4.1301858355</v>
      </c>
      <c r="D38" s="14">
        <v>-4.4434667871</v>
      </c>
      <c r="E38" s="7"/>
      <c r="F38" s="40">
        <v>36.0</v>
      </c>
      <c r="G38" s="11" t="s">
        <v>91</v>
      </c>
      <c r="H38" s="9">
        <f t="shared" ref="H38:J38" si="88">B284-B289-B290</f>
        <v>-0.01338759954</v>
      </c>
      <c r="I38" s="9">
        <f t="shared" si="88"/>
        <v>-0.0331240364</v>
      </c>
      <c r="J38" s="9">
        <f t="shared" si="88"/>
        <v>-0.0329591749</v>
      </c>
      <c r="K38" s="10">
        <f t="shared" si="81"/>
        <v>4.287182464</v>
      </c>
      <c r="L38" s="10">
        <f t="shared" si="82"/>
        <v>2.352242524</v>
      </c>
      <c r="M38" s="10">
        <f t="shared" ref="M38:N38" si="89">627.509*($B284-$B289-$B290+C284-C289-C290)</f>
        <v>-29.18647016</v>
      </c>
      <c r="N38" s="10">
        <f t="shared" si="89"/>
        <v>-29.08301808</v>
      </c>
      <c r="O38" s="12">
        <f>627.509*(B284-B289-B290+((D284-D289-D290)*4^3-(C284-C289-C290)*3^3)/(4^3-3^3))</f>
        <v>-29.00752603</v>
      </c>
      <c r="P38" s="12">
        <f>627.509*(B284-B289-B290+((D284-D289-D290+0.5*((D285+D286)-(D287+D288)))*4^3-(C284-C289-C290+0.5*((C285+C286)-(C287+C288)))*3^3)/(4^3-3^3))</f>
        <v>-28.53739637</v>
      </c>
      <c r="Q38" s="7"/>
      <c r="R38" s="11" t="s">
        <v>91</v>
      </c>
      <c r="S38" s="12">
        <f t="shared" si="7"/>
        <v>2.813529843</v>
      </c>
      <c r="T38" s="12">
        <f t="shared" si="8"/>
        <v>2.916981918</v>
      </c>
      <c r="U38" s="12">
        <f t="shared" si="9"/>
        <v>2.992473972</v>
      </c>
      <c r="V38" s="12">
        <f t="shared" si="10"/>
        <v>3.462603635</v>
      </c>
      <c r="W38" s="7">
        <f t="shared" si="11"/>
        <v>10.82063636</v>
      </c>
      <c r="X38" s="12">
        <v>-32.0</v>
      </c>
      <c r="Y38" s="18" t="s">
        <v>51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>
      <c r="A39" s="12" t="s">
        <v>31</v>
      </c>
      <c r="B39" s="17"/>
      <c r="C39" s="14">
        <v>-7.1229419489</v>
      </c>
      <c r="D39" s="14">
        <v>-7.6116086908</v>
      </c>
      <c r="E39" s="7"/>
      <c r="F39" s="40">
        <v>37.0</v>
      </c>
      <c r="G39" s="8" t="s">
        <v>92</v>
      </c>
      <c r="H39" s="9">
        <f t="shared" ref="H39:J39" si="90">B292-B297-B298</f>
        <v>-0.03297446252</v>
      </c>
      <c r="I39" s="9">
        <f t="shared" si="90"/>
        <v>-0.0402890149</v>
      </c>
      <c r="J39" s="9">
        <f t="shared" si="90"/>
        <v>-0.1080620942</v>
      </c>
      <c r="K39" s="10">
        <f t="shared" si="81"/>
        <v>13.02722357</v>
      </c>
      <c r="L39" s="10">
        <f t="shared" si="82"/>
        <v>52.90785099</v>
      </c>
      <c r="M39" s="10">
        <f t="shared" ref="M39:N39" si="91">627.509*($B292-$B297-$B298+C292-C297-C298)</f>
        <v>-45.97349145</v>
      </c>
      <c r="N39" s="10">
        <f t="shared" si="91"/>
        <v>-88.50170867</v>
      </c>
      <c r="O39" s="10">
        <f>627.509*(B292-B297-B298+((D292-D297-D298)*4^3-(C292-C297-C298)*3^3)/(4^3-3^3))</f>
        <v>-119.5358131</v>
      </c>
      <c r="P39" s="10">
        <f>627.509*(B292-B297-B298+((D292-D297-D298+0.5*((D293+D294)-(D295+D296)))*4^3-(C292-C297-C298+0.5*((C293+C294)-(C295+C296)))*3^3)/(4^3-3^3))</f>
        <v>-78.5308479</v>
      </c>
      <c r="Q39" s="7"/>
      <c r="R39" s="8" t="s">
        <v>92</v>
      </c>
      <c r="S39" s="12">
        <f t="shared" si="7"/>
        <v>1.526508547</v>
      </c>
      <c r="T39" s="12">
        <f t="shared" si="8"/>
        <v>-41.00170867</v>
      </c>
      <c r="U39" s="12">
        <f t="shared" si="9"/>
        <v>-72.03581313</v>
      </c>
      <c r="V39" s="12">
        <f t="shared" si="10"/>
        <v>-31.0308479</v>
      </c>
      <c r="W39" s="7">
        <f t="shared" si="11"/>
        <v>65.32810084</v>
      </c>
      <c r="X39" s="12">
        <v>-47.5</v>
      </c>
      <c r="Y39" s="18" t="s">
        <v>93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>
      <c r="A40" s="12" t="s">
        <v>33</v>
      </c>
      <c r="B40" s="17"/>
      <c r="C40" s="14">
        <v>-4.137831291</v>
      </c>
      <c r="D40" s="14">
        <v>-4.4474932969</v>
      </c>
      <c r="E40" s="7"/>
      <c r="F40" s="40">
        <v>38.0</v>
      </c>
      <c r="G40" s="8" t="s">
        <v>94</v>
      </c>
      <c r="H40" s="9">
        <f t="shared" ref="H40:J40" si="92">B300-B305-B306</f>
        <v>-0.02190759392</v>
      </c>
      <c r="I40" s="9">
        <f t="shared" si="92"/>
        <v>-0.0551182077</v>
      </c>
      <c r="J40" s="9">
        <f t="shared" si="92"/>
        <v>-0.1250757695</v>
      </c>
      <c r="K40" s="10">
        <f t="shared" si="81"/>
        <v>13.98467737</v>
      </c>
      <c r="L40" s="10">
        <f t="shared" si="82"/>
        <v>55.26146607</v>
      </c>
      <c r="M40" s="10">
        <f t="shared" ref="M40:N40" si="93">627.509*($B300-$B305-$B306+C300-C305-C306)</f>
        <v>-48.33438375</v>
      </c>
      <c r="N40" s="10">
        <f t="shared" si="93"/>
        <v>-92.2333834</v>
      </c>
      <c r="O40" s="10">
        <f>627.509*(B300-B305-B306+((D300-D305-D306)*4^3-(C300-C305-C306)*3^3)/(4^3-3^3))</f>
        <v>-124.2677885</v>
      </c>
      <c r="P40" s="10">
        <f>627.509*(B300-B305-B306+((D300-D305-D306+0.5*((D301+D302)-(D303+D304)))*4^3-(C300-C305-C306+0.5*((C301+C302)-(C303+C304)))*3^3)/(4^3-3^3))</f>
        <v>-81.57660558</v>
      </c>
      <c r="Q40" s="7"/>
      <c r="R40" s="8" t="s">
        <v>94</v>
      </c>
      <c r="S40" s="12">
        <f t="shared" si="7"/>
        <v>3.765616251</v>
      </c>
      <c r="T40" s="12">
        <f t="shared" si="8"/>
        <v>-40.1333834</v>
      </c>
      <c r="U40" s="12">
        <f t="shared" si="9"/>
        <v>-72.16778854</v>
      </c>
      <c r="V40" s="12">
        <f t="shared" si="10"/>
        <v>-29.47660558</v>
      </c>
      <c r="W40" s="7">
        <f t="shared" si="11"/>
        <v>56.57697808</v>
      </c>
      <c r="X40" s="12">
        <v>-52.1</v>
      </c>
      <c r="Y40" s="18" t="s">
        <v>95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>
      <c r="A41" s="12" t="s">
        <v>37</v>
      </c>
      <c r="B41" s="41">
        <v>-1824.13458436547</v>
      </c>
      <c r="C41" s="14">
        <v>-7.1270967621</v>
      </c>
      <c r="D41" s="14">
        <v>-7.6192110849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1" t="s">
        <v>96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>
      <c r="A42" s="12" t="s">
        <v>48</v>
      </c>
      <c r="B42" s="15">
        <v>-1182.7040599079</v>
      </c>
      <c r="C42" s="14">
        <v>-4.1285875976</v>
      </c>
      <c r="D42" s="14">
        <v>-4.4418479872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" t="s">
        <v>97</v>
      </c>
      <c r="S42" s="12">
        <f t="shared" ref="S42:V42" si="94">AVERAGE(S3:S32)</f>
        <v>-7.262386929</v>
      </c>
      <c r="T42" s="12">
        <f t="shared" si="94"/>
        <v>-6.401465349</v>
      </c>
      <c r="U42" s="12">
        <f t="shared" si="94"/>
        <v>-5.773225278</v>
      </c>
      <c r="V42" s="42">
        <f t="shared" si="94"/>
        <v>-4.739178196</v>
      </c>
      <c r="W42" s="12">
        <f>MAX(W3:W32)-MIN(W3:W32)</f>
        <v>101.3667092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>
      <c r="A43" s="1">
        <v>6.0</v>
      </c>
      <c r="B43" s="17"/>
      <c r="C43" s="17"/>
      <c r="D43" s="1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" t="s">
        <v>98</v>
      </c>
      <c r="S43" s="12">
        <f t="shared" ref="S43:V43" si="95">(SUMIF(S3:S32,"&gt;0")-SUMIF(S3:S32,"&lt;0"))/30</f>
        <v>8.827791589</v>
      </c>
      <c r="T43" s="12">
        <f t="shared" si="95"/>
        <v>8.259435692</v>
      </c>
      <c r="U43" s="12">
        <f t="shared" si="95"/>
        <v>8.176852324</v>
      </c>
      <c r="V43" s="42">
        <f t="shared" si="95"/>
        <v>8.107149237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>
      <c r="A44" s="12" t="s">
        <v>25</v>
      </c>
      <c r="B44" s="15">
        <v>-2498.80716889285</v>
      </c>
      <c r="C44" s="14">
        <v>-9.7287836247</v>
      </c>
      <c r="D44" s="14">
        <v>-10.3958816523</v>
      </c>
      <c r="E44" s="7"/>
      <c r="F44" s="7"/>
      <c r="G44" s="40"/>
      <c r="H44" s="40"/>
      <c r="I44" s="7"/>
      <c r="J44" s="7"/>
      <c r="K44" s="7"/>
      <c r="L44" s="7"/>
      <c r="M44" s="43"/>
      <c r="N44" s="7"/>
      <c r="O44" s="7"/>
      <c r="P44" s="7"/>
      <c r="Q44" s="7"/>
      <c r="R44" s="1" t="s">
        <v>99</v>
      </c>
      <c r="S44" s="12">
        <f t="shared" ref="S44:V44" si="96">AVERAGE(S33:S40)</f>
        <v>0.5004239342</v>
      </c>
      <c r="T44" s="12">
        <f t="shared" si="96"/>
        <v>-9.99332228</v>
      </c>
      <c r="U44" s="12">
        <f t="shared" si="96"/>
        <v>-17.65092087</v>
      </c>
      <c r="V44" s="42">
        <f t="shared" si="96"/>
        <v>-6.704450291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>
      <c r="A45" s="12" t="s">
        <v>27</v>
      </c>
      <c r="B45" s="15"/>
      <c r="C45" s="14">
        <v>-7.1186356877</v>
      </c>
      <c r="D45" s="14">
        <v>-7.6107911176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1" t="s">
        <v>100</v>
      </c>
      <c r="S45" s="12">
        <f t="shared" ref="S45:V45" si="97">(SUMIF(S35:S40,"&gt;0")-SUMIF(S35:S40,"&lt;0"))/30</f>
        <v>1.078080119</v>
      </c>
      <c r="T45" s="12">
        <f t="shared" si="97"/>
        <v>3.611407106</v>
      </c>
      <c r="U45" s="12">
        <f t="shared" si="97"/>
        <v>5.717505844</v>
      </c>
      <c r="V45" s="42">
        <f t="shared" si="97"/>
        <v>2.917971932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>
      <c r="A46" s="12" t="s">
        <v>29</v>
      </c>
      <c r="B46" s="17"/>
      <c r="C46" s="14">
        <v>-2.5138398113</v>
      </c>
      <c r="D46" s="14">
        <v>-2.6891671781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" t="s">
        <v>101</v>
      </c>
      <c r="S46" s="12">
        <f t="shared" ref="S46:V46" si="98">STDEVA(S3:S32)</f>
        <v>13.06084309</v>
      </c>
      <c r="T46" s="12">
        <f t="shared" si="98"/>
        <v>12.27442882</v>
      </c>
      <c r="U46" s="12">
        <f t="shared" si="98"/>
        <v>11.81712677</v>
      </c>
      <c r="V46" s="42">
        <f t="shared" si="98"/>
        <v>11.89813166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>
      <c r="A47" s="12" t="s">
        <v>31</v>
      </c>
      <c r="B47" s="17"/>
      <c r="C47" s="14">
        <v>-7.1254090807</v>
      </c>
      <c r="D47" s="14">
        <v>-7.6141571065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>
      <c r="A48" s="12" t="s">
        <v>33</v>
      </c>
      <c r="B48" s="17"/>
      <c r="C48" s="14">
        <v>-2.5196333111</v>
      </c>
      <c r="D48" s="14">
        <v>-2.6921602257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12">
        <f t="shared" ref="V48:V77" si="99">ABS(V3)</f>
        <v>1.794575917</v>
      </c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>
      <c r="A49" s="12" t="s">
        <v>37</v>
      </c>
      <c r="B49" s="41">
        <v>-1824.13458436547</v>
      </c>
      <c r="C49" s="14">
        <v>-7.1270967621</v>
      </c>
      <c r="D49" s="14">
        <v>-7.6192110849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12">
        <f t="shared" si="99"/>
        <v>1.840063991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>
      <c r="A50" s="12" t="s">
        <v>48</v>
      </c>
      <c r="B50" s="15">
        <v>-674.7117672891</v>
      </c>
      <c r="C50" s="14">
        <v>-2.5125252139</v>
      </c>
      <c r="D50" s="14">
        <v>-2.6878304433</v>
      </c>
      <c r="E50" s="3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12">
        <f t="shared" si="99"/>
        <v>0.8596249422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>
      <c r="A51" s="1">
        <v>7.0</v>
      </c>
      <c r="B51" s="17"/>
      <c r="C51" s="17"/>
      <c r="D51" s="1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12">
        <f t="shared" si="99"/>
        <v>2.743092839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>
      <c r="A52" s="12" t="s">
        <v>25</v>
      </c>
      <c r="B52" s="15">
        <v>-3969.2616502047</v>
      </c>
      <c r="C52" s="14">
        <v>-15.6777211301</v>
      </c>
      <c r="D52" s="14">
        <v>-16.7415086907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12">
        <f t="shared" si="99"/>
        <v>11.1059439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>
      <c r="A53" s="12" t="s">
        <v>27</v>
      </c>
      <c r="B53" s="17"/>
      <c r="C53" s="14">
        <v>-9.5545871312</v>
      </c>
      <c r="D53" s="14">
        <v>-10.2090305666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12">
        <f t="shared" si="99"/>
        <v>4.939361391</v>
      </c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>
      <c r="A54" s="12" t="s">
        <v>29</v>
      </c>
      <c r="B54" s="17"/>
      <c r="C54" s="14">
        <v>-5.9848623909</v>
      </c>
      <c r="D54" s="14">
        <v>-6.3945499006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12">
        <f t="shared" si="99"/>
        <v>10.22630456</v>
      </c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>
      <c r="A55" s="12" t="s">
        <v>31</v>
      </c>
      <c r="B55" s="17"/>
      <c r="C55" s="14">
        <v>-9.5630402733</v>
      </c>
      <c r="D55" s="14">
        <v>-10.2130585714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12">
        <f t="shared" si="99"/>
        <v>14.66488717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>
      <c r="A56" s="12" t="s">
        <v>33</v>
      </c>
      <c r="B56" s="17"/>
      <c r="C56" s="14">
        <v>-5.9921724205</v>
      </c>
      <c r="D56" s="14">
        <v>-6.3982844016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12">
        <f t="shared" si="99"/>
        <v>27.29851789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>
      <c r="A57" s="12" t="s">
        <v>37</v>
      </c>
      <c r="B57" s="15">
        <v>-2442.70016755918</v>
      </c>
      <c r="C57" s="14">
        <v>-9.5545881144</v>
      </c>
      <c r="D57" s="14">
        <v>-10.209030031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12">
        <f t="shared" si="99"/>
        <v>28.37413864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>
      <c r="A58" s="12" t="s">
        <v>48</v>
      </c>
      <c r="B58" s="15">
        <v>-1526.6255390588</v>
      </c>
      <c r="C58" s="14">
        <v>-5.9856205106</v>
      </c>
      <c r="D58" s="14">
        <v>-6.3951175552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12">
        <f t="shared" si="99"/>
        <v>33.51402234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>
      <c r="A59" s="5">
        <v>8.0</v>
      </c>
      <c r="B59" s="17"/>
      <c r="C59" s="17"/>
      <c r="D59" s="1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12">
        <f t="shared" si="99"/>
        <v>33.44520664</v>
      </c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>
      <c r="A60" s="12" t="s">
        <v>25</v>
      </c>
      <c r="B60" s="15">
        <v>-4579.97169659344</v>
      </c>
      <c r="C60" s="14">
        <v>-18.0721492018</v>
      </c>
      <c r="D60" s="14">
        <v>-19.2993351092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12">
        <f t="shared" si="99"/>
        <v>4.590039557</v>
      </c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>
      <c r="A61" s="12" t="s">
        <v>27</v>
      </c>
      <c r="B61" s="17"/>
      <c r="C61" s="14">
        <v>-10.7457533682</v>
      </c>
      <c r="D61" s="14">
        <v>-11.4818704126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12">
        <f t="shared" si="99"/>
        <v>2.008635354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>
      <c r="A62" s="12" t="s">
        <v>29</v>
      </c>
      <c r="B62" s="17"/>
      <c r="C62" s="14">
        <v>-7.1726403433</v>
      </c>
      <c r="D62" s="14">
        <v>-7.6640027368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12">
        <f t="shared" si="99"/>
        <v>0.9729591383</v>
      </c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12" t="s">
        <v>31</v>
      </c>
      <c r="B63" s="17"/>
      <c r="C63" s="14">
        <v>-10.755034481</v>
      </c>
      <c r="D63" s="14">
        <v>-11.4863248882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12">
        <f t="shared" si="99"/>
        <v>0.04792450112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2" t="s">
        <v>33</v>
      </c>
      <c r="B64" s="17"/>
      <c r="C64" s="14">
        <v>-7.180688014</v>
      </c>
      <c r="D64" s="14">
        <v>-7.6681474489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12">
        <f t="shared" si="99"/>
        <v>1.538557931</v>
      </c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12" t="s">
        <v>37</v>
      </c>
      <c r="B65" s="15">
        <v>-2748.05238635381</v>
      </c>
      <c r="C65" s="14">
        <v>-10.7458887477</v>
      </c>
      <c r="D65" s="14">
        <v>-11.4819759821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12">
        <f t="shared" si="99"/>
        <v>1.95208013</v>
      </c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2" t="s">
        <v>48</v>
      </c>
      <c r="B66" s="15">
        <v>-1831.9887867247</v>
      </c>
      <c r="C66" s="14">
        <v>-7.1735624496</v>
      </c>
      <c r="D66" s="14">
        <v>-7.6647145808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12">
        <f t="shared" si="99"/>
        <v>4.603493506</v>
      </c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1">
        <v>9.0</v>
      </c>
      <c r="B67" s="17"/>
      <c r="C67" s="17"/>
      <c r="D67" s="1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12">
        <f t="shared" si="99"/>
        <v>4.641018858</v>
      </c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12" t="s">
        <v>25</v>
      </c>
      <c r="B68" s="37">
        <v>-4561.78740951424</v>
      </c>
      <c r="C68" s="14">
        <v>-17.9195389639</v>
      </c>
      <c r="D68" s="14">
        <v>-19.1302080112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12">
        <f t="shared" si="99"/>
        <v>0.2548257277</v>
      </c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>
      <c r="A69" s="12" t="s">
        <v>27</v>
      </c>
      <c r="B69" s="37"/>
      <c r="C69" s="14">
        <v>-9.0033013616</v>
      </c>
      <c r="D69" s="14">
        <v>-9.617998959</v>
      </c>
      <c r="E69" s="40"/>
      <c r="F69" s="4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12">
        <f t="shared" si="99"/>
        <v>9.802844848</v>
      </c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>
      <c r="A70" s="12" t="s">
        <v>29</v>
      </c>
      <c r="B70" s="37"/>
      <c r="C70" s="14">
        <v>-8.7631848747</v>
      </c>
      <c r="D70" s="44">
        <v>-9.363002373863576</v>
      </c>
      <c r="E70" s="40"/>
      <c r="F70" s="4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12">
        <f t="shared" si="99"/>
        <v>1.661614101</v>
      </c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>
      <c r="A71" s="12" t="s">
        <v>31</v>
      </c>
      <c r="B71" s="37"/>
      <c r="C71" s="14">
        <v>-9.0136934818</v>
      </c>
      <c r="D71" s="14">
        <v>-9.6227233227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12">
        <f t="shared" si="99"/>
        <v>5.869495739</v>
      </c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12" t="s">
        <v>33</v>
      </c>
      <c r="B72" s="37"/>
      <c r="C72" s="14">
        <v>-8.7714347354</v>
      </c>
      <c r="D72" s="14">
        <v>-9.3674942159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12">
        <f t="shared" si="99"/>
        <v>10.79918606</v>
      </c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12" t="s">
        <v>37</v>
      </c>
      <c r="B73" s="37">
        <v>-2289.28764241948</v>
      </c>
      <c r="C73" s="14">
        <v>-9.003612362</v>
      </c>
      <c r="D73" s="14">
        <v>-9.6183419109</v>
      </c>
      <c r="E73" s="40"/>
      <c r="F73" s="4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12">
        <f t="shared" si="99"/>
        <v>10.92872653</v>
      </c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12" t="s">
        <v>48</v>
      </c>
      <c r="B74" s="15">
        <v>-2272.5560343688</v>
      </c>
      <c r="C74" s="14">
        <v>-8.7630215322</v>
      </c>
      <c r="D74" s="14">
        <v>-9.3628388166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2">
        <f t="shared" si="99"/>
        <v>1.665766318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1">
        <v>10.0</v>
      </c>
      <c r="B75" s="17"/>
      <c r="C75" s="17"/>
      <c r="D75" s="1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12">
        <f t="shared" si="99"/>
        <v>2.354990072</v>
      </c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12" t="s">
        <v>25</v>
      </c>
      <c r="B76" s="15">
        <v>-4940.635228266</v>
      </c>
      <c r="C76" s="44">
        <v>-19.40205628333452</v>
      </c>
      <c r="D76" s="14">
        <v>-20.7110824486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12">
        <f t="shared" si="99"/>
        <v>1.696157834</v>
      </c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12" t="s">
        <v>27</v>
      </c>
      <c r="B77" s="17"/>
      <c r="C77" s="44">
        <v>-9.003986291098062</v>
      </c>
      <c r="D77" s="14">
        <v>-9.6186801213</v>
      </c>
      <c r="E77" s="17">
        <f t="shared" ref="E77:F77" si="100">C77+C78-C79-C80</f>
        <v>0.01998240483</v>
      </c>
      <c r="F77" s="17">
        <f t="shared" si="100"/>
        <v>0.009800647979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12">
        <f t="shared" si="99"/>
        <v>7.020420701</v>
      </c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12" t="s">
        <v>29</v>
      </c>
      <c r="B78" s="17"/>
      <c r="C78" s="44">
        <v>-10.234785425261359</v>
      </c>
      <c r="D78" s="35">
        <v>-10.933522134220874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12" t="s">
        <v>31</v>
      </c>
      <c r="B79" s="17"/>
      <c r="C79" s="44">
        <v>-9.014864612706447</v>
      </c>
      <c r="D79" s="14">
        <v>-9.6236910422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42">
        <f>(MAX(V48:V77)-MIN(V48:V77))</f>
        <v>33.46609784</v>
      </c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12" t="s">
        <v>33</v>
      </c>
      <c r="B80" s="17"/>
      <c r="C80" s="44">
        <v>-10.243889508485594</v>
      </c>
      <c r="D80" s="14">
        <v>-10.9383118613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12" t="s">
        <v>37</v>
      </c>
      <c r="B81" s="15">
        <v>-2289.28764241948</v>
      </c>
      <c r="C81" s="44">
        <v>-9.003612277778231</v>
      </c>
      <c r="D81" s="14">
        <v>-9.6183419109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12" t="s">
        <v>48</v>
      </c>
      <c r="B82" s="15">
        <v>-2651.4094382393</v>
      </c>
      <c r="C82" s="44">
        <v>-10.234999165288064</v>
      </c>
      <c r="D82" s="14">
        <v>-10.9337476229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5">
        <v>11.0</v>
      </c>
      <c r="B83" s="17"/>
      <c r="C83" s="17"/>
      <c r="D83" s="1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12" t="s">
        <v>25</v>
      </c>
      <c r="B84" s="15">
        <v>-8153.66630802263</v>
      </c>
      <c r="C84" s="14">
        <v>-18.1729921939</v>
      </c>
      <c r="D84" s="14">
        <v>-19.447574975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12" t="s">
        <v>27</v>
      </c>
      <c r="B85" s="17"/>
      <c r="C85" s="14">
        <v>-9.2154840294</v>
      </c>
      <c r="D85" s="14">
        <v>-9.8955050488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12" t="s">
        <v>29</v>
      </c>
      <c r="B86" s="17"/>
      <c r="C86" s="14">
        <v>-8.7634279083</v>
      </c>
      <c r="D86" s="14">
        <v>-9.3632096096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12" t="s">
        <v>31</v>
      </c>
      <c r="B87" s="17"/>
      <c r="C87" s="14">
        <v>-9.2300584068</v>
      </c>
      <c r="D87" s="14">
        <v>-9.9027177082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12" t="s">
        <v>33</v>
      </c>
      <c r="B88" s="17"/>
      <c r="C88" s="14">
        <v>-8.7734688349</v>
      </c>
      <c r="D88" s="14">
        <v>-9.3685007321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12" t="s">
        <v>37</v>
      </c>
      <c r="B89" s="15">
        <v>-5881.19468435197</v>
      </c>
      <c r="C89" s="14">
        <v>-9.2087059313</v>
      </c>
      <c r="D89" s="14">
        <v>-9.8886880592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12" t="s">
        <v>48</v>
      </c>
      <c r="B90" s="15">
        <v>-2272.5560269177</v>
      </c>
      <c r="C90" s="14">
        <v>-8.7630303046</v>
      </c>
      <c r="D90" s="14">
        <v>-9.3628473607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5">
        <v>12.0</v>
      </c>
      <c r="B91" s="17"/>
      <c r="C91" s="17"/>
      <c r="D91" s="1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12" t="s">
        <v>25</v>
      </c>
      <c r="B92" s="15">
        <v>-8532.51996429418</v>
      </c>
      <c r="C92" s="14">
        <v>-19.6463964775</v>
      </c>
      <c r="D92" s="14">
        <v>-21.019683295</v>
      </c>
      <c r="E92" s="40"/>
      <c r="F92" s="4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12" t="s">
        <v>27</v>
      </c>
      <c r="B93" s="17"/>
      <c r="C93" s="14">
        <v>-9.2151263079</v>
      </c>
      <c r="D93" s="14">
        <v>-9.8950954673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12" t="s">
        <v>29</v>
      </c>
      <c r="B94" s="17"/>
      <c r="C94" s="14">
        <v>-10.2351486148</v>
      </c>
      <c r="D94" s="14">
        <v>-10.9338829414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12" t="s">
        <v>31</v>
      </c>
      <c r="B95" s="17"/>
      <c r="C95" s="14">
        <v>-9.2298327883</v>
      </c>
      <c r="D95" s="14">
        <v>-9.9023977495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12" t="s">
        <v>33</v>
      </c>
      <c r="B96" s="17"/>
      <c r="C96" s="14">
        <v>-10.2452161603</v>
      </c>
      <c r="D96" s="14">
        <v>-10.9390993466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12" t="s">
        <v>37</v>
      </c>
      <c r="B97" s="15">
        <v>-5881.19468435197</v>
      </c>
      <c r="C97" s="14">
        <v>-9.2087059313</v>
      </c>
      <c r="D97" s="14">
        <v>-9.8886880592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12" t="s">
        <v>48</v>
      </c>
      <c r="B98" s="15">
        <v>-2651.409432319</v>
      </c>
      <c r="C98" s="14">
        <v>-10.2350111124</v>
      </c>
      <c r="D98" s="14">
        <v>-10.9337604425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1">
        <v>13.0</v>
      </c>
      <c r="B99" s="17"/>
      <c r="C99" s="17"/>
      <c r="D99" s="1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12" t="s">
        <v>25</v>
      </c>
      <c r="B100" s="15">
        <v>-5109.7865505162</v>
      </c>
      <c r="C100" s="14">
        <v>-19.6345203466</v>
      </c>
      <c r="D100" s="45">
        <v>-21.0287473892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12" t="s">
        <v>27</v>
      </c>
      <c r="B101" s="17"/>
      <c r="C101" s="14">
        <v>-18.4536061915</v>
      </c>
      <c r="D101" s="14">
        <v>-19.7670857096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12" t="s">
        <v>29</v>
      </c>
      <c r="B102" s="17"/>
      <c r="C102" s="14">
        <v>-1.1226388972</v>
      </c>
      <c r="D102" s="14">
        <v>-1.2048437997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12" t="s">
        <v>31</v>
      </c>
      <c r="B103" s="17"/>
      <c r="C103" s="14">
        <v>-18.4601244452</v>
      </c>
      <c r="D103" s="14">
        <v>-19.7705086936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12" t="s">
        <v>33</v>
      </c>
      <c r="B104" s="17"/>
      <c r="C104" s="14">
        <v>-1.12616862</v>
      </c>
      <c r="D104" s="14">
        <v>-1.2066788332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12" t="s">
        <v>37</v>
      </c>
      <c r="B105" s="15">
        <v>-4823.67572992465</v>
      </c>
      <c r="C105" s="14">
        <v>-18.4535047434</v>
      </c>
      <c r="D105" s="14">
        <v>-19.766907221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12" t="s">
        <v>48</v>
      </c>
      <c r="B106" s="15">
        <v>-286.1240378529</v>
      </c>
      <c r="C106" s="14">
        <v>-1.1227640927</v>
      </c>
      <c r="D106" s="14">
        <v>-1.2049672927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1">
        <v>14.0</v>
      </c>
      <c r="B107" s="17"/>
      <c r="C107" s="17"/>
      <c r="D107" s="1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1" t="s">
        <v>0</v>
      </c>
      <c r="S107" s="3" t="s">
        <v>17</v>
      </c>
      <c r="T107" s="3" t="s">
        <v>18</v>
      </c>
      <c r="U107" s="3" t="s">
        <v>19</v>
      </c>
      <c r="V107" s="3" t="s">
        <v>20</v>
      </c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12" t="s">
        <v>25</v>
      </c>
      <c r="B108" s="15">
        <v>-5452.28587977279</v>
      </c>
      <c r="C108" s="14">
        <v>-19.6095168952</v>
      </c>
      <c r="D108" s="44">
        <v>-21.005300737299876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 t="s">
        <v>83</v>
      </c>
      <c r="S108" s="12">
        <v>-2.6471032573128497</v>
      </c>
      <c r="T108" s="12">
        <v>-19.710429390767487</v>
      </c>
      <c r="U108" s="12">
        <v>-32.162045758423574</v>
      </c>
      <c r="V108" s="12">
        <v>-31.701421493971324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12" t="s">
        <v>27</v>
      </c>
      <c r="B109" s="17"/>
      <c r="C109" s="14">
        <v>-18.4536212409</v>
      </c>
      <c r="D109" s="14">
        <v>-19.7670513254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1" t="s">
        <v>85</v>
      </c>
      <c r="S109" s="12">
        <v>-7.578759304088791</v>
      </c>
      <c r="T109" s="12">
        <v>-6.280506184993911</v>
      </c>
      <c r="U109" s="12">
        <v>-5.333132287276044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12" t="s">
        <v>29</v>
      </c>
      <c r="B110" s="17"/>
      <c r="C110" s="14">
        <v>-1.0857637382</v>
      </c>
      <c r="D110" s="14">
        <v>-1.1689684905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1" t="s">
        <v>87</v>
      </c>
      <c r="S110" s="12">
        <v>-28.48173878935561</v>
      </c>
      <c r="T110" s="12">
        <v>-29.138708081887295</v>
      </c>
      <c r="U110" s="12">
        <v>-29.618118106167174</v>
      </c>
      <c r="V110" s="12">
        <v>-29.111487557228564</v>
      </c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12" t="s">
        <v>31</v>
      </c>
      <c r="B111" s="17"/>
      <c r="C111" s="14">
        <v>-18.4604348103</v>
      </c>
      <c r="D111" s="14">
        <v>-19.7706105752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1" t="s">
        <v>88</v>
      </c>
      <c r="S111" s="12">
        <v>-27.889146948550035</v>
      </c>
      <c r="T111" s="12">
        <v>-56.60881558270827</v>
      </c>
      <c r="U111" s="12">
        <v>-77.56641161303995</v>
      </c>
      <c r="V111" s="12">
        <v>-77.06597495443822</v>
      </c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12" t="s">
        <v>33</v>
      </c>
      <c r="B112" s="17"/>
      <c r="C112" s="14">
        <v>-1.0898460207</v>
      </c>
      <c r="D112" s="14">
        <v>-1.1711992577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" t="s">
        <v>89</v>
      </c>
      <c r="S112" s="12">
        <v>-5.279812791605863</v>
      </c>
      <c r="T112" s="12">
        <v>-5.596972657447893</v>
      </c>
      <c r="U112" s="12">
        <v>-5.828413640629911</v>
      </c>
      <c r="V112" s="12">
        <v>-5.415126908288073</v>
      </c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12" t="s">
        <v>37</v>
      </c>
      <c r="B113" s="15">
        <v>-4823.67572992465</v>
      </c>
      <c r="C113" s="14">
        <v>-18.4535047434</v>
      </c>
      <c r="D113" s="14">
        <v>-19.766907221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1" t="s">
        <v>91</v>
      </c>
      <c r="S113" s="12">
        <v>-4.021994908536115</v>
      </c>
      <c r="T113" s="12">
        <v>-4.4305889225150565</v>
      </c>
      <c r="U113" s="12">
        <v>-4.728752121905096</v>
      </c>
      <c r="V113" s="12">
        <v>-4.3424357187521565</v>
      </c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12" t="s">
        <v>48</v>
      </c>
      <c r="B114" s="15">
        <v>-628.6309672849</v>
      </c>
      <c r="C114" s="14">
        <v>-1.0861417128</v>
      </c>
      <c r="D114" s="14">
        <v>-1.1692990005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1" t="s">
        <v>92</v>
      </c>
      <c r="S114" s="12">
        <v>-4.633681981820786</v>
      </c>
      <c r="T114" s="12">
        <v>-50.030660070019934</v>
      </c>
      <c r="U114" s="12">
        <v>-83.15818462086796</v>
      </c>
      <c r="V114" s="12">
        <v>-40.31987006216694</v>
      </c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5">
        <v>15.0</v>
      </c>
      <c r="B115" s="17"/>
      <c r="C115" s="17"/>
      <c r="D115" s="1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" t="s">
        <v>94</v>
      </c>
      <c r="S115" s="12">
        <v>-4.476766170571594</v>
      </c>
      <c r="T115" s="12">
        <v>-51.39539873948309</v>
      </c>
      <c r="U115" s="12">
        <v>-85.6333198032834</v>
      </c>
      <c r="V115" s="12">
        <v>-41.070383639249194</v>
      </c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12" t="s">
        <v>25</v>
      </c>
      <c r="B116" s="15">
        <v>-3675.8388740153</v>
      </c>
      <c r="C116" s="14">
        <v>-9.4032359406</v>
      </c>
      <c r="D116" s="14">
        <v>-10.3689507772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12" t="s">
        <v>27</v>
      </c>
      <c r="B117" s="17"/>
      <c r="C117" s="14">
        <v>-7.7022170167</v>
      </c>
      <c r="D117" s="14">
        <v>-8.5507030309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12" t="s">
        <v>29</v>
      </c>
      <c r="B118" s="17"/>
      <c r="C118" s="14">
        <v>-1.6683569826</v>
      </c>
      <c r="D118" s="14">
        <v>-1.7820053434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12" t="s">
        <v>31</v>
      </c>
      <c r="B119" s="17"/>
      <c r="C119" s="14">
        <v>-7.7078672938</v>
      </c>
      <c r="D119" s="14">
        <v>-8.5572332381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12" t="s">
        <v>33</v>
      </c>
      <c r="B120" s="17"/>
      <c r="C120" s="14">
        <v>-1.6702424887</v>
      </c>
      <c r="D120" s="14">
        <v>-1.7828364115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12" t="s">
        <v>37</v>
      </c>
      <c r="B121" s="15">
        <v>-3291.26917980083</v>
      </c>
      <c r="C121" s="14">
        <v>-7.7007080941</v>
      </c>
      <c r="D121" s="14">
        <v>-8.5497720811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12" t="s">
        <v>48</v>
      </c>
      <c r="B122" s="15">
        <v>-384.5763851996</v>
      </c>
      <c r="C122" s="14">
        <v>-1.6681050475</v>
      </c>
      <c r="D122" s="14">
        <v>-1.7817702583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5">
        <v>16.0</v>
      </c>
      <c r="B123" s="17"/>
      <c r="C123" s="17"/>
      <c r="D123" s="1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12" t="s">
        <v>25</v>
      </c>
      <c r="B124" s="15">
        <v>-3844.5451981817</v>
      </c>
      <c r="C124" s="14">
        <v>-10.0568837666</v>
      </c>
      <c r="D124" s="14">
        <v>-11.0693648028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12" t="s">
        <v>27</v>
      </c>
      <c r="B125" s="17"/>
      <c r="C125" s="14">
        <v>-7.7065811241</v>
      </c>
      <c r="D125" s="14">
        <v>-8.5558563951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12" t="s">
        <v>29</v>
      </c>
      <c r="B126" s="17"/>
      <c r="C126" s="14">
        <v>-2.306248199</v>
      </c>
      <c r="D126" s="14">
        <v>-2.4648352351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12" t="s">
        <v>31</v>
      </c>
      <c r="B127" s="17"/>
      <c r="C127" s="14">
        <v>-7.7145268989</v>
      </c>
      <c r="D127" s="14">
        <v>-8.5649677477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12" t="s">
        <v>33</v>
      </c>
      <c r="B128" s="17"/>
      <c r="C128" s="14">
        <v>-2.3085375397</v>
      </c>
      <c r="D128" s="14">
        <v>-2.4658759936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12" t="s">
        <v>37</v>
      </c>
      <c r="B129" s="15">
        <v>-3291.26917980083</v>
      </c>
      <c r="C129" s="14">
        <v>-7.7007080941</v>
      </c>
      <c r="D129" s="14">
        <v>-8.5497720811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12" t="s">
        <v>48</v>
      </c>
      <c r="B130" s="15">
        <v>-553.2908560208</v>
      </c>
      <c r="C130" s="14">
        <v>-2.3044605441</v>
      </c>
      <c r="D130" s="14">
        <v>-2.4631114842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1">
        <v>17.0</v>
      </c>
      <c r="B131" s="17"/>
      <c r="C131" s="17"/>
      <c r="D131" s="1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12" t="s">
        <v>25</v>
      </c>
      <c r="B132" s="15">
        <v>-3273.6667308813</v>
      </c>
      <c r="C132" s="14">
        <v>-12.8383378397</v>
      </c>
      <c r="D132" s="14">
        <v>-13.7434320794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12" t="s">
        <v>27</v>
      </c>
      <c r="B133" s="17"/>
      <c r="C133" s="14">
        <v>-11.318318969</v>
      </c>
      <c r="D133" s="14">
        <v>-12.1093112757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12" t="s">
        <v>29</v>
      </c>
      <c r="B134" s="17"/>
      <c r="C134" s="14">
        <v>-1.4727242873</v>
      </c>
      <c r="D134" s="35">
        <v>-1.5863647563485779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12" t="s">
        <v>31</v>
      </c>
      <c r="B135" s="17"/>
      <c r="C135" s="14">
        <v>-11.3231394701</v>
      </c>
      <c r="D135" s="14">
        <v>-12.1116687334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12" t="s">
        <v>33</v>
      </c>
      <c r="B136" s="17"/>
      <c r="C136" s="14">
        <v>-1.4782537207</v>
      </c>
      <c r="D136" s="14">
        <v>-1.5901907871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12" t="s">
        <v>37</v>
      </c>
      <c r="B137" s="15">
        <v>-2859.85593267472</v>
      </c>
      <c r="C137" s="14">
        <v>-11.3224975861</v>
      </c>
      <c r="D137" s="14">
        <v>-12.113557041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12" t="s">
        <v>48</v>
      </c>
      <c r="B138" s="15">
        <v>-413.8019325152</v>
      </c>
      <c r="C138" s="14">
        <v>-1.4716645125</v>
      </c>
      <c r="D138" s="14">
        <v>-1.5861013253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1">
        <v>18.0</v>
      </c>
      <c r="B139" s="17"/>
      <c r="C139" s="17"/>
      <c r="D139" s="1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12" t="s">
        <v>25</v>
      </c>
      <c r="B140" s="15">
        <v>-3239.241877774</v>
      </c>
      <c r="C140" s="14">
        <v>-12.7109063227</v>
      </c>
      <c r="D140" s="14">
        <v>-13.6037466011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12" t="s">
        <v>27</v>
      </c>
      <c r="B141" s="17"/>
      <c r="C141" s="14">
        <v>-11.3179982705</v>
      </c>
      <c r="D141" s="14">
        <v>-12.1090131638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12" t="s">
        <v>29</v>
      </c>
      <c r="B142" s="17"/>
      <c r="C142" s="14">
        <v>-1.3485575367</v>
      </c>
      <c r="D142" s="14">
        <v>-1.4484882447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12" t="s">
        <v>31</v>
      </c>
      <c r="B143" s="17"/>
      <c r="C143" s="14">
        <v>-11.3219107521</v>
      </c>
      <c r="D143" s="14">
        <v>-12.1109614448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12" t="s">
        <v>33</v>
      </c>
      <c r="B144" s="17"/>
      <c r="C144" s="14">
        <v>-1.3530110925</v>
      </c>
      <c r="D144" s="14">
        <v>-1.4527082364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12" t="s">
        <v>37</v>
      </c>
      <c r="B145" s="15">
        <v>-2859.85593267472</v>
      </c>
      <c r="C145" s="14">
        <v>-11.3224975861</v>
      </c>
      <c r="D145" s="14">
        <v>-12.113557041</v>
      </c>
      <c r="E145" s="31"/>
      <c r="F145" s="4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12" t="s">
        <v>48</v>
      </c>
      <c r="B146" s="48">
        <v>-379.391375324</v>
      </c>
      <c r="C146" s="44">
        <v>-1.3467958223000096</v>
      </c>
      <c r="D146" s="44">
        <v>-1.4485074666999935</v>
      </c>
      <c r="E146" s="7"/>
      <c r="F146" s="4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1">
        <v>19.0</v>
      </c>
      <c r="B147" s="17"/>
      <c r="C147" s="17"/>
      <c r="D147" s="1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12" t="s">
        <v>25</v>
      </c>
      <c r="B148" s="15">
        <v>-4523.25749111021</v>
      </c>
      <c r="C148" s="14">
        <v>-16.1959288936</v>
      </c>
      <c r="D148" s="14">
        <v>-17.4577555874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12" t="s">
        <v>27</v>
      </c>
      <c r="B149" s="17"/>
      <c r="C149" s="14">
        <v>-15.0677910254</v>
      </c>
      <c r="D149" s="14">
        <v>-16.2525447537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12" t="s">
        <v>29</v>
      </c>
      <c r="B150" s="17"/>
      <c r="C150" s="14">
        <v>-1.0984698571</v>
      </c>
      <c r="D150" s="14">
        <v>-1.177040702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12" t="s">
        <v>31</v>
      </c>
      <c r="B151" s="17"/>
      <c r="C151" s="14">
        <v>-15.0725258807</v>
      </c>
      <c r="D151" s="14">
        <v>-16.2549767873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12" t="s">
        <v>33</v>
      </c>
      <c r="B152" s="17"/>
      <c r="C152" s="14">
        <v>-1.1010665562</v>
      </c>
      <c r="D152" s="14">
        <v>-1.178308336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12" t="s">
        <v>37</v>
      </c>
      <c r="B153" s="15">
        <v>-4253.12878237249</v>
      </c>
      <c r="C153" s="14">
        <v>-15.0663708629</v>
      </c>
      <c r="D153" s="14">
        <v>-16.2511451251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12" t="s">
        <v>48</v>
      </c>
      <c r="B154" s="15">
        <v>-270.1359383514</v>
      </c>
      <c r="C154" s="14">
        <v>-1.0986674204</v>
      </c>
      <c r="D154" s="14">
        <v>-1.1772139605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1">
        <v>20.0</v>
      </c>
      <c r="B155" s="17"/>
      <c r="C155" s="17"/>
      <c r="D155" s="1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12" t="s">
        <v>25</v>
      </c>
      <c r="B156" s="15">
        <v>-4640.3802164588</v>
      </c>
      <c r="C156" s="14">
        <v>-16.742909295</v>
      </c>
      <c r="D156" s="14">
        <v>-18.0388569296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12" t="s">
        <v>27</v>
      </c>
      <c r="B157" s="17"/>
      <c r="C157" s="14">
        <v>-15.0677329572</v>
      </c>
      <c r="D157" s="14">
        <v>-16.2524667074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12" t="s">
        <v>29</v>
      </c>
      <c r="B158" s="17"/>
      <c r="C158" s="14">
        <v>-1.6309637271</v>
      </c>
      <c r="D158" s="14">
        <v>-1.7441563798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12" t="s">
        <v>31</v>
      </c>
      <c r="B159" s="17"/>
      <c r="C159" s="14">
        <v>-15.0743631134</v>
      </c>
      <c r="D159" s="14">
        <v>-16.255909866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12" t="s">
        <v>33</v>
      </c>
      <c r="B160" s="17"/>
      <c r="C160" s="14">
        <v>-1.634182243</v>
      </c>
      <c r="D160" s="14">
        <v>-1.7457767127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12" t="s">
        <v>37</v>
      </c>
      <c r="B161" s="15">
        <v>-4253.12878237249</v>
      </c>
      <c r="C161" s="14">
        <v>-15.0663708629</v>
      </c>
      <c r="D161" s="14">
        <v>-16.2511451251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12" t="s">
        <v>48</v>
      </c>
      <c r="B162" s="15">
        <v>-387.2693780496</v>
      </c>
      <c r="C162" s="14">
        <v>-1.6312529983</v>
      </c>
      <c r="D162" s="14">
        <v>-1.7443656553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1">
        <v>21.0</v>
      </c>
      <c r="B163" s="17"/>
      <c r="C163" s="17"/>
      <c r="D163" s="1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12" t="s">
        <v>25</v>
      </c>
      <c r="B164" s="15">
        <v>-4652.744897123</v>
      </c>
      <c r="C164" s="14">
        <v>-16.9712031325</v>
      </c>
      <c r="D164" s="14">
        <v>-18.237991736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12" t="s">
        <v>27</v>
      </c>
      <c r="B165" s="17"/>
      <c r="C165" s="14">
        <v>-14.990788097</v>
      </c>
      <c r="D165" s="14">
        <v>-16.1270946292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12" t="s">
        <v>29</v>
      </c>
      <c r="B166" s="17"/>
      <c r="C166" s="14">
        <v>-1.9204992098</v>
      </c>
      <c r="D166" s="35">
        <v>-2.0533217073229046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12" t="s">
        <v>31</v>
      </c>
      <c r="B167" s="17"/>
      <c r="C167" s="14">
        <v>-14.9991551193</v>
      </c>
      <c r="D167" s="14">
        <v>-16.131497942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12" t="s">
        <v>33</v>
      </c>
      <c r="B168" s="17"/>
      <c r="C168" s="14">
        <v>-1.9236313141</v>
      </c>
      <c r="D168" s="14">
        <v>-2.0550065301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12" t="s">
        <v>37</v>
      </c>
      <c r="B169" s="15">
        <v>-4189.69034397456</v>
      </c>
      <c r="C169" s="14">
        <v>-14.9914296379</v>
      </c>
      <c r="D169" s="14">
        <v>-16.127642871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12" t="s">
        <v>48</v>
      </c>
      <c r="B170" s="15">
        <v>-463.0703345859</v>
      </c>
      <c r="C170" s="14">
        <v>-1.9209402808</v>
      </c>
      <c r="D170" s="14">
        <v>-2.053725763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1">
        <v>22.0</v>
      </c>
      <c r="B171" s="17"/>
      <c r="C171" s="17"/>
      <c r="D171" s="1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12" t="s">
        <v>25</v>
      </c>
      <c r="B172" s="15">
        <v>-2889.5747743683</v>
      </c>
      <c r="C172" s="14">
        <v>-11.2238909536</v>
      </c>
      <c r="D172" s="14">
        <v>-12.0333413373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12" t="s">
        <v>27</v>
      </c>
      <c r="B173" s="17"/>
      <c r="C173" s="14">
        <v>-4.8259996585</v>
      </c>
      <c r="D173" s="14">
        <v>-5.1680908952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12" t="s">
        <v>29</v>
      </c>
      <c r="B174" s="17"/>
      <c r="C174" s="14">
        <v>-6.374787031</v>
      </c>
      <c r="D174" s="14">
        <v>-6.8419131091</v>
      </c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12" t="s">
        <v>31</v>
      </c>
      <c r="B175" s="17"/>
      <c r="C175" s="14">
        <v>-4.8286905745</v>
      </c>
      <c r="D175" s="14">
        <v>-5.1695251333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12" t="s">
        <v>33</v>
      </c>
      <c r="B176" s="17"/>
      <c r="C176" s="14">
        <v>-6.378983956</v>
      </c>
      <c r="D176" s="14">
        <v>-6.8441761625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12" t="s">
        <v>37</v>
      </c>
      <c r="B177" s="15">
        <v>-1219.84750300093</v>
      </c>
      <c r="C177" s="14">
        <v>-4.8213359396</v>
      </c>
      <c r="D177" s="14">
        <v>-5.1635974085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12" t="s">
        <v>48</v>
      </c>
      <c r="B178" s="15">
        <v>-1669.7043190204</v>
      </c>
      <c r="C178" s="14">
        <v>-6.3728378156</v>
      </c>
      <c r="D178" s="14">
        <v>-6.8398645004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1">
        <v>23.0</v>
      </c>
      <c r="B179" s="17"/>
      <c r="C179" s="17"/>
      <c r="D179" s="1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12" t="s">
        <v>25</v>
      </c>
      <c r="B180" s="15">
        <v>-2328.3562962912</v>
      </c>
      <c r="C180" s="14">
        <v>-9.1189797708</v>
      </c>
      <c r="D180" s="14">
        <v>-9.7552920896</v>
      </c>
      <c r="E180" s="40"/>
      <c r="F180" s="4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12" t="s">
        <v>27</v>
      </c>
      <c r="B181" s="17"/>
      <c r="C181" s="14">
        <v>-5.4728900405</v>
      </c>
      <c r="D181" s="14">
        <v>-5.8485298352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12" t="s">
        <v>29</v>
      </c>
      <c r="B182" s="17"/>
      <c r="C182" s="14">
        <v>-3.6322055086</v>
      </c>
      <c r="D182" s="35">
        <v>-3.890494698938665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12" t="s">
        <v>31</v>
      </c>
      <c r="B183" s="17"/>
      <c r="C183" s="14">
        <v>-5.4764923291</v>
      </c>
      <c r="D183" s="14">
        <v>-5.8504448069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12" t="s">
        <v>33</v>
      </c>
      <c r="B184" s="17"/>
      <c r="C184" s="14">
        <v>-3.6334936258</v>
      </c>
      <c r="D184" s="35">
        <v>-3.8932931771388453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12" t="s">
        <v>37</v>
      </c>
      <c r="B185" s="15">
        <v>-1370.71510448749</v>
      </c>
      <c r="C185" s="14">
        <v>-5.4712824512</v>
      </c>
      <c r="D185" s="14">
        <v>-5.8469091853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12" t="s">
        <v>48</v>
      </c>
      <c r="B186" s="15">
        <v>-957.5638220545</v>
      </c>
      <c r="C186" s="14">
        <v>-3.6283454928</v>
      </c>
      <c r="D186" s="44">
        <v>-3.888678147649064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1">
        <v>24.0</v>
      </c>
      <c r="B187" s="17"/>
      <c r="C187" s="17"/>
      <c r="D187" s="1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12" t="s">
        <v>25</v>
      </c>
      <c r="B188" s="15">
        <v>-5076.89872141216</v>
      </c>
      <c r="C188" s="14">
        <v>-18.9143942284</v>
      </c>
      <c r="D188" s="14">
        <v>-20.2992087147</v>
      </c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12" t="s">
        <v>27</v>
      </c>
      <c r="B189" s="17"/>
      <c r="C189" s="14">
        <v>-14.9940025803</v>
      </c>
      <c r="D189" s="14">
        <v>-16.1299765372</v>
      </c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12" t="s">
        <v>29</v>
      </c>
      <c r="B190" s="17"/>
      <c r="C190" s="50">
        <v>-3.8279526132</v>
      </c>
      <c r="D190" s="14">
        <v>-4.0742377545</v>
      </c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12" t="s">
        <v>31</v>
      </c>
      <c r="B191" s="17"/>
      <c r="C191" s="14">
        <v>-15.01045439</v>
      </c>
      <c r="D191" s="14">
        <v>-16.1383809195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12" t="s">
        <v>33</v>
      </c>
      <c r="B192" s="17"/>
      <c r="C192" s="35">
        <v>-3.8326619630237517</v>
      </c>
      <c r="D192" s="14">
        <v>-4.0824194841</v>
      </c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12" t="s">
        <v>37</v>
      </c>
      <c r="B193" s="15">
        <v>-4189.69034397417</v>
      </c>
      <c r="C193" s="14">
        <v>-14.9914296378</v>
      </c>
      <c r="D193" s="14">
        <v>-16.127642688</v>
      </c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12" t="s">
        <v>48</v>
      </c>
      <c r="B194" s="15">
        <v>-887.0850665655</v>
      </c>
      <c r="C194" s="14">
        <v>-3.8275593209</v>
      </c>
      <c r="D194" s="14">
        <v>-4.0793478713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1">
        <v>25.0</v>
      </c>
      <c r="B195" s="17"/>
      <c r="C195" s="17"/>
      <c r="D195" s="1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12" t="s">
        <v>25</v>
      </c>
      <c r="B196" s="15">
        <v>-3206.65745375207</v>
      </c>
      <c r="C196" s="14">
        <v>-12.7447684483</v>
      </c>
      <c r="D196" s="14">
        <v>-13.6120656301</v>
      </c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12" t="s">
        <v>27</v>
      </c>
      <c r="B197" s="17"/>
      <c r="C197" s="14">
        <v>-9.9247724485</v>
      </c>
      <c r="D197" s="14">
        <v>-10.6046968598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12" t="s">
        <v>29</v>
      </c>
      <c r="B198" s="17"/>
      <c r="C198" s="14">
        <v>-2.7346394177</v>
      </c>
      <c r="D198" s="35">
        <v>-2.9221435149791817</v>
      </c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12" t="s">
        <v>31</v>
      </c>
      <c r="B199" s="17"/>
      <c r="C199" s="14">
        <v>-9.9295159304</v>
      </c>
      <c r="D199" s="14">
        <v>-10.6073133909</v>
      </c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12" t="s">
        <v>33</v>
      </c>
      <c r="B200" s="17"/>
      <c r="C200" s="14">
        <v>-2.7395104984</v>
      </c>
      <c r="D200" s="14">
        <v>-2.9246893765</v>
      </c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12" t="s">
        <v>37</v>
      </c>
      <c r="B201" s="15">
        <v>-2517.77597350435</v>
      </c>
      <c r="C201" s="14">
        <v>-9.9216677263</v>
      </c>
      <c r="D201" s="14">
        <v>-10.6013427963</v>
      </c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12" t="s">
        <v>48</v>
      </c>
      <c r="B202" s="15">
        <v>-688.9107577642</v>
      </c>
      <c r="C202" s="14">
        <v>-2.7343815266</v>
      </c>
      <c r="D202" s="14">
        <v>-2.9219120882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1">
        <v>26.0</v>
      </c>
      <c r="B203" s="17"/>
      <c r="C203" s="17"/>
      <c r="D203" s="1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12" t="s">
        <v>25</v>
      </c>
      <c r="B204" s="15">
        <v>-3206.6614224221</v>
      </c>
      <c r="C204" s="14">
        <v>-12.7453614183</v>
      </c>
      <c r="D204" s="14">
        <v>-13.6126537374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12" t="s">
        <v>27</v>
      </c>
      <c r="B205" s="15"/>
      <c r="C205" s="14">
        <v>-9.9248738392</v>
      </c>
      <c r="D205" s="14">
        <v>-10.6048103441</v>
      </c>
      <c r="E205" s="40"/>
      <c r="F205" s="4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12" t="s">
        <v>29</v>
      </c>
      <c r="B206" s="17"/>
      <c r="C206" s="14">
        <v>-2.7351838628</v>
      </c>
      <c r="D206" s="14">
        <v>-2.9226551456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12" t="s">
        <v>31</v>
      </c>
      <c r="B207" s="17"/>
      <c r="C207" s="14">
        <v>-9.9296207718</v>
      </c>
      <c r="D207" s="14">
        <v>-10.6074006001</v>
      </c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12" t="s">
        <v>33</v>
      </c>
      <c r="B208" s="17"/>
      <c r="C208" s="14">
        <v>-2.7399758066</v>
      </c>
      <c r="D208" s="14">
        <v>-2.9251668454</v>
      </c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12" t="s">
        <v>37</v>
      </c>
      <c r="B209" s="15">
        <v>-2517.77597350435</v>
      </c>
      <c r="C209" s="14">
        <v>-9.9216677263</v>
      </c>
      <c r="D209" s="14">
        <v>-10.6013427963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12" t="s">
        <v>48</v>
      </c>
      <c r="B210" s="15">
        <v>-688.9149187912</v>
      </c>
      <c r="C210" s="14">
        <v>-2.7349742694</v>
      </c>
      <c r="D210" s="14">
        <v>-2.9224680611</v>
      </c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1">
        <v>27.0</v>
      </c>
      <c r="B211" s="17"/>
      <c r="C211" s="17"/>
      <c r="D211" s="1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12" t="s">
        <v>25</v>
      </c>
      <c r="B212" s="37">
        <v>-3804.03848032623</v>
      </c>
      <c r="C212" s="14">
        <v>-13.8176622486</v>
      </c>
      <c r="D212" s="53">
        <v>-14.8533147429</v>
      </c>
      <c r="E212" s="40"/>
      <c r="F212" s="4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12" t="s">
        <v>27</v>
      </c>
      <c r="B213" s="17"/>
      <c r="C213" s="14">
        <v>-12.8559153955</v>
      </c>
      <c r="D213" s="14">
        <v>-13.8292888902</v>
      </c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12" t="s">
        <v>29</v>
      </c>
      <c r="B214" s="17"/>
      <c r="C214" s="14">
        <v>-0.9290204926</v>
      </c>
      <c r="D214" s="35">
        <v>-0.9911662847767279</v>
      </c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12" t="s">
        <v>31</v>
      </c>
      <c r="B215" s="17"/>
      <c r="C215" s="14">
        <v>-12.8624378558</v>
      </c>
      <c r="D215" s="14">
        <v>-13.8326934847</v>
      </c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12" t="s">
        <v>33</v>
      </c>
      <c r="B216" s="17"/>
      <c r="C216" s="14">
        <v>-0.9304527402</v>
      </c>
      <c r="D216" s="14">
        <v>-0.9924156</v>
      </c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12" t="s">
        <v>37</v>
      </c>
      <c r="B217" s="37">
        <v>-3591.15555289818</v>
      </c>
      <c r="C217" s="14">
        <v>-12.8546014687</v>
      </c>
      <c r="D217" s="14">
        <v>-13.8282270396</v>
      </c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12" t="s">
        <v>48</v>
      </c>
      <c r="B218" s="15">
        <v>-212.7875449771</v>
      </c>
      <c r="C218" s="14">
        <v>-0.9288490002</v>
      </c>
      <c r="D218" s="35">
        <v>-0.9909522670513492</v>
      </c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1">
        <v>28.0</v>
      </c>
      <c r="B219" s="17"/>
      <c r="C219" s="17"/>
      <c r="D219" s="1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12" t="s">
        <v>25</v>
      </c>
      <c r="B220" s="15">
        <v>-3764.98832824493</v>
      </c>
      <c r="C220" s="14">
        <v>-13.6361032963</v>
      </c>
      <c r="D220" s="52">
        <v>-14.660385492773088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12" t="s">
        <v>27</v>
      </c>
      <c r="B221" s="17"/>
      <c r="C221" s="14">
        <v>-12.8567962289</v>
      </c>
      <c r="D221" s="14">
        <v>-13.8301022726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12" t="s">
        <v>29</v>
      </c>
      <c r="B222" s="17"/>
      <c r="C222" s="14">
        <v>-0.7540143974</v>
      </c>
      <c r="D222" s="14">
        <v>-0.8050412734</v>
      </c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12" t="s">
        <v>31</v>
      </c>
      <c r="B223" s="17"/>
      <c r="C223" s="14">
        <v>-12.8621238026</v>
      </c>
      <c r="D223" s="14">
        <v>-13.8329135085</v>
      </c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12" t="s">
        <v>33</v>
      </c>
      <c r="B224" s="17"/>
      <c r="C224" s="14">
        <v>-0.7551477561</v>
      </c>
      <c r="D224" s="14">
        <v>-0.8056695666</v>
      </c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12" t="s">
        <v>37</v>
      </c>
      <c r="B225" s="15">
        <v>-3591.15555289818</v>
      </c>
      <c r="C225" s="14">
        <v>-12.8546014687</v>
      </c>
      <c r="D225" s="14">
        <v>-13.8282270396</v>
      </c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12" t="s">
        <v>48</v>
      </c>
      <c r="B226" s="15">
        <v>-173.7360601312</v>
      </c>
      <c r="C226" s="14">
        <v>-0.753791559</v>
      </c>
      <c r="D226" s="35">
        <v>-0.8043981596004177</v>
      </c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1">
        <v>29.0</v>
      </c>
      <c r="B227" s="17"/>
      <c r="C227" s="17"/>
      <c r="D227" s="1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12" t="s">
        <v>25</v>
      </c>
      <c r="B228" s="15">
        <v>-2630.2120701955</v>
      </c>
      <c r="C228" s="14">
        <v>-10.4537974939</v>
      </c>
      <c r="D228" s="35">
        <v>-11.187946224459473</v>
      </c>
      <c r="E228" s="40"/>
      <c r="F228" s="4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12" t="s">
        <v>27</v>
      </c>
      <c r="B229" s="17"/>
      <c r="C229" s="14">
        <v>-9.6172113553</v>
      </c>
      <c r="D229" s="14">
        <v>-10.2869707555</v>
      </c>
      <c r="E229" s="40"/>
      <c r="F229" s="4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12" t="s">
        <v>29</v>
      </c>
      <c r="B230" s="17"/>
      <c r="C230" s="14">
        <v>-0.7944843071</v>
      </c>
      <c r="D230" s="35">
        <v>-0.8611627971084629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12" t="s">
        <v>31</v>
      </c>
      <c r="B231" s="17"/>
      <c r="C231" s="14">
        <v>-9.6204606137</v>
      </c>
      <c r="D231" s="14">
        <v>-10.2885924344</v>
      </c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12" t="s">
        <v>33</v>
      </c>
      <c r="B232" s="17"/>
      <c r="C232" s="35">
        <v>-0.8038634171742872</v>
      </c>
      <c r="D232" s="14">
        <v>-0.8663934114</v>
      </c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12" t="s">
        <v>37</v>
      </c>
      <c r="B233" s="15">
        <v>-2402.81701541496</v>
      </c>
      <c r="C233" s="14">
        <v>-9.6238762644</v>
      </c>
      <c r="D233" s="14">
        <v>-10.2936295009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12" t="s">
        <v>48</v>
      </c>
      <c r="B234" s="15">
        <v>-227.3430354339</v>
      </c>
      <c r="C234" s="14">
        <v>-0.7945071995</v>
      </c>
      <c r="D234" s="35">
        <v>-0.8609608054092108</v>
      </c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1">
        <v>30.0</v>
      </c>
      <c r="B235" s="17"/>
      <c r="C235" s="17"/>
      <c r="D235" s="1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12" t="s">
        <v>25</v>
      </c>
      <c r="B236" s="15">
        <v>-2820.7915886165</v>
      </c>
      <c r="C236" s="14">
        <v>-11.196522225</v>
      </c>
      <c r="D236" s="35">
        <v>-11.975929077279705</v>
      </c>
      <c r="E236" s="40"/>
      <c r="F236" s="4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12" t="s">
        <v>27</v>
      </c>
      <c r="B237" s="17"/>
      <c r="C237" s="14">
        <v>-9.6145331295</v>
      </c>
      <c r="D237" s="14">
        <v>-10.2842065691</v>
      </c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12" t="s">
        <v>29</v>
      </c>
      <c r="B238" s="17"/>
      <c r="C238" s="14">
        <v>-1.5290940523</v>
      </c>
      <c r="D238" s="35">
        <v>-1.6462868514747502</v>
      </c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12" t="s">
        <v>31</v>
      </c>
      <c r="B239" s="17"/>
      <c r="C239" s="14">
        <v>-9.6181846188</v>
      </c>
      <c r="D239" s="14">
        <v>-10.2860896281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12" t="s">
        <v>33</v>
      </c>
      <c r="B240" s="17"/>
      <c r="C240" s="35">
        <v>-1.537549802567566</v>
      </c>
      <c r="D240" s="14">
        <v>-1.6512909413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12" t="s">
        <v>37</v>
      </c>
      <c r="B241" s="15">
        <v>-2402.81701541496</v>
      </c>
      <c r="C241" s="14">
        <v>-9.6238762644</v>
      </c>
      <c r="D241" s="14">
        <v>-10.2936295009</v>
      </c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12" t="s">
        <v>48</v>
      </c>
      <c r="B242" s="15">
        <v>-417.9363815504</v>
      </c>
      <c r="C242" s="14">
        <v>-1.5291941983</v>
      </c>
      <c r="D242" s="35">
        <v>-1.6462059679332826</v>
      </c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1" t="s">
        <v>83</v>
      </c>
      <c r="B243" s="17"/>
      <c r="C243" s="17"/>
      <c r="D243" s="1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12" t="s">
        <v>25</v>
      </c>
      <c r="B244" s="15">
        <v>-2788.0238318272</v>
      </c>
      <c r="C244" s="14">
        <v>-9.3313598459</v>
      </c>
      <c r="D244" s="14">
        <v>-9.9938302081</v>
      </c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12" t="s">
        <v>27</v>
      </c>
      <c r="B245" s="17"/>
      <c r="C245" s="14">
        <v>-5.4726991819</v>
      </c>
      <c r="D245" s="14">
        <v>-5.8483700787</v>
      </c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12" t="s">
        <v>29</v>
      </c>
      <c r="B246" s="17"/>
      <c r="C246" s="14">
        <v>-3.8292504771</v>
      </c>
      <c r="D246" s="14">
        <v>-4.1156395408</v>
      </c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12" t="s">
        <v>31</v>
      </c>
      <c r="B247" s="17"/>
      <c r="C247" s="14">
        <v>-5.4767874242</v>
      </c>
      <c r="D247" s="14">
        <v>-5.8506303317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12" t="s">
        <v>33</v>
      </c>
      <c r="B248" s="17"/>
      <c r="C248" s="14">
        <v>-3.8323911645</v>
      </c>
      <c r="D248" s="14">
        <v>-4.1174131383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12" t="s">
        <v>37</v>
      </c>
      <c r="B249" s="15">
        <v>-1370.71333666108</v>
      </c>
      <c r="C249" s="14">
        <v>-5.4727512622</v>
      </c>
      <c r="D249" s="14">
        <v>-5.8483348846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12" t="s">
        <v>48</v>
      </c>
      <c r="B250" s="15">
        <v>-1417.2429078492</v>
      </c>
      <c r="C250" s="14">
        <v>-3.8266875241</v>
      </c>
      <c r="D250" s="14">
        <v>-4.1132091815</v>
      </c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1" t="s">
        <v>85</v>
      </c>
      <c r="B251" s="17"/>
      <c r="C251" s="17"/>
      <c r="D251" s="1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12" t="s">
        <v>25</v>
      </c>
      <c r="B252" s="15">
        <v>-5996.2540385305</v>
      </c>
      <c r="C252" s="14">
        <v>-19.3291444941</v>
      </c>
      <c r="D252" s="14">
        <v>-20.7655739856</v>
      </c>
      <c r="E252" s="7"/>
      <c r="F252" s="40"/>
      <c r="G252" s="40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12" t="s">
        <v>27</v>
      </c>
      <c r="B253" s="17"/>
      <c r="C253" s="14">
        <v>-14.9959315712</v>
      </c>
      <c r="D253" s="14">
        <v>-16.132110414</v>
      </c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12" t="s">
        <v>29</v>
      </c>
      <c r="B254" s="17"/>
      <c r="C254" s="14">
        <v>-4.2342564234</v>
      </c>
      <c r="D254" s="14">
        <v>-4.5381023622</v>
      </c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12" t="s">
        <v>31</v>
      </c>
      <c r="B255" s="17"/>
      <c r="C255" s="14">
        <v>-15.0120679228</v>
      </c>
      <c r="D255" s="14">
        <v>-16.1403629063</v>
      </c>
      <c r="E255" s="40"/>
      <c r="F255" s="4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12" t="s">
        <v>33</v>
      </c>
      <c r="B256" s="17"/>
      <c r="C256" s="14">
        <v>-4.2390579283</v>
      </c>
      <c r="D256" s="14">
        <v>-4.5406756251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12" t="s">
        <v>37</v>
      </c>
      <c r="B257" s="15">
        <v>-4189.69034397458</v>
      </c>
      <c r="C257" s="14">
        <v>-14.9914296379</v>
      </c>
      <c r="D257" s="14">
        <v>-16.1276428349</v>
      </c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12" t="s">
        <v>48</v>
      </c>
      <c r="B258" s="15">
        <v>-1806.56203801</v>
      </c>
      <c r="C258" s="14">
        <v>-4.2352523608</v>
      </c>
      <c r="D258" s="14">
        <v>-4.5389448415</v>
      </c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1" t="s">
        <v>87</v>
      </c>
      <c r="B259" s="17"/>
      <c r="C259" s="17"/>
      <c r="D259" s="1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12" t="s">
        <v>25</v>
      </c>
      <c r="B260" s="15">
        <v>-5045.74129741113</v>
      </c>
      <c r="C260" s="14">
        <v>-13.5782912094</v>
      </c>
      <c r="D260" s="14">
        <v>-14.5485535171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12" t="s">
        <v>27</v>
      </c>
      <c r="B261" s="17"/>
      <c r="C261" s="14">
        <v>-10.7432697206</v>
      </c>
      <c r="D261" s="14">
        <v>-11.5265227414</v>
      </c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12" t="s">
        <v>29</v>
      </c>
      <c r="B262" s="17"/>
      <c r="C262" s="14">
        <v>-2.7346361599</v>
      </c>
      <c r="D262" s="14">
        <v>-2.9221466972</v>
      </c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12" t="s">
        <v>31</v>
      </c>
      <c r="B263" s="17"/>
      <c r="C263" s="14">
        <v>-10.7491379229</v>
      </c>
      <c r="D263" s="14">
        <v>-11.5296939633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12" t="s">
        <v>33</v>
      </c>
      <c r="B264" s="17"/>
      <c r="C264" s="14">
        <v>-2.7403754565</v>
      </c>
      <c r="D264" s="14">
        <v>-2.9250568315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12" t="s">
        <v>37</v>
      </c>
      <c r="B265" s="15">
        <v>-4356.86880185529</v>
      </c>
      <c r="C265" s="14">
        <v>-10.7416276458</v>
      </c>
      <c r="D265" s="14">
        <v>-11.5246226724</v>
      </c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12" t="s">
        <v>48</v>
      </c>
      <c r="B266" s="15">
        <v>-688.9100958418</v>
      </c>
      <c r="C266" s="14">
        <v>-2.7349792015</v>
      </c>
      <c r="D266" s="14">
        <v>-2.9224378475</v>
      </c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1" t="s">
        <v>88</v>
      </c>
      <c r="B267" s="17"/>
      <c r="C267" s="17"/>
      <c r="D267" s="1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12" t="s">
        <v>25</v>
      </c>
      <c r="B268" s="15">
        <v>-5045.7448316162</v>
      </c>
      <c r="C268" s="14">
        <v>-13.5790373693</v>
      </c>
      <c r="D268" s="14">
        <v>-14.5493530782</v>
      </c>
      <c r="E268" s="7"/>
      <c r="F268" s="40"/>
      <c r="G268" s="40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12" t="s">
        <v>27</v>
      </c>
      <c r="B269" s="17"/>
      <c r="C269" s="14">
        <v>-10.7432167219</v>
      </c>
      <c r="D269" s="14">
        <v>-11.526503943</v>
      </c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12" t="s">
        <v>29</v>
      </c>
      <c r="B270" s="17"/>
      <c r="C270" s="14">
        <v>-2.7351989301</v>
      </c>
      <c r="D270" s="14">
        <v>-2.9226714587</v>
      </c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12" t="s">
        <v>31</v>
      </c>
      <c r="B271" s="17"/>
      <c r="C271" s="14">
        <v>-10.7490906172</v>
      </c>
      <c r="D271" s="14">
        <v>-11.529651355</v>
      </c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12" t="s">
        <v>33</v>
      </c>
      <c r="B272" s="17"/>
      <c r="C272" s="14">
        <v>-2.7408585946</v>
      </c>
      <c r="D272" s="14">
        <v>-2.9255546215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12" t="s">
        <v>37</v>
      </c>
      <c r="B273" s="15">
        <v>-4356.86880185529</v>
      </c>
      <c r="C273" s="14">
        <v>-10.7416276458</v>
      </c>
      <c r="D273" s="14">
        <v>-11.5246226724</v>
      </c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12" t="s">
        <v>48</v>
      </c>
      <c r="B274" s="15">
        <v>-688.914257961</v>
      </c>
      <c r="C274" s="14">
        <v>-2.7355694432</v>
      </c>
      <c r="D274" s="14">
        <v>-2.9229921103</v>
      </c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1" t="s">
        <v>89</v>
      </c>
      <c r="B275" s="17"/>
      <c r="C275" s="14"/>
      <c r="D275" s="1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12" t="s">
        <v>25</v>
      </c>
      <c r="B276" s="15">
        <v>-4263.6900945807</v>
      </c>
      <c r="C276" s="14">
        <v>-14.0283801785</v>
      </c>
      <c r="D276" s="14">
        <v>-15.0894297885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12" t="s">
        <v>27</v>
      </c>
      <c r="B277" s="17"/>
      <c r="C277" s="14">
        <v>-12.8572582859</v>
      </c>
      <c r="D277" s="14">
        <v>-13.8307218636</v>
      </c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12" t="s">
        <v>29</v>
      </c>
      <c r="B278" s="17"/>
      <c r="C278" s="14">
        <v>-1.1324825242</v>
      </c>
      <c r="D278" s="14">
        <v>-1.2206189467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12" t="s">
        <v>31</v>
      </c>
      <c r="B279" s="17"/>
      <c r="C279" s="14">
        <v>-12.8636524596</v>
      </c>
      <c r="D279" s="14">
        <v>-13.8340692966</v>
      </c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12" t="s">
        <v>33</v>
      </c>
      <c r="B280" s="17"/>
      <c r="C280" s="14">
        <v>-1.1341891427</v>
      </c>
      <c r="D280" s="14">
        <v>-1.2216379561</v>
      </c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12" t="s">
        <v>37</v>
      </c>
      <c r="B281" s="15">
        <v>-3591.1411985318</v>
      </c>
      <c r="C281" s="14">
        <v>-12.8575244098</v>
      </c>
      <c r="D281" s="14">
        <v>-13.8308816314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12" t="s">
        <v>48</v>
      </c>
      <c r="B282" s="15">
        <v>-672.532948591</v>
      </c>
      <c r="C282" s="14">
        <v>-1.133108796</v>
      </c>
      <c r="D282" s="14">
        <v>-1.221179617</v>
      </c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1" t="s">
        <v>91</v>
      </c>
      <c r="B283" s="17"/>
      <c r="C283" s="17"/>
      <c r="D283" s="1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12" t="s">
        <v>25</v>
      </c>
      <c r="B284" s="15">
        <v>-4224.63694352614</v>
      </c>
      <c r="C284" s="14">
        <v>-13.8487259768</v>
      </c>
      <c r="D284" s="14">
        <v>-14.8984076921</v>
      </c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12" t="s">
        <v>27</v>
      </c>
      <c r="B285" s="17"/>
      <c r="C285" s="14">
        <v>-12.8582915637</v>
      </c>
      <c r="D285" s="14">
        <v>-13.8316843731</v>
      </c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12" t="s">
        <v>29</v>
      </c>
      <c r="B286" s="17"/>
      <c r="C286" s="14">
        <v>-0.9575946215</v>
      </c>
      <c r="D286" s="14">
        <v>-1.0341365792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12" t="s">
        <v>31</v>
      </c>
      <c r="B287" s="17"/>
      <c r="C287" s="14">
        <v>-12.8636406075</v>
      </c>
      <c r="D287" s="14">
        <v>-13.834527131</v>
      </c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12" t="s">
        <v>33</v>
      </c>
      <c r="B288" s="17"/>
      <c r="C288" s="14">
        <v>-0.959077643</v>
      </c>
      <c r="D288" s="14">
        <v>-1.0350423612</v>
      </c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12" t="s">
        <v>37</v>
      </c>
      <c r="B289" s="15">
        <v>-3591.1411985318</v>
      </c>
      <c r="C289" s="14">
        <v>-12.8575244098</v>
      </c>
      <c r="D289" s="14">
        <v>-13.8308816314</v>
      </c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12" t="s">
        <v>48</v>
      </c>
      <c r="B290" s="15">
        <v>-633.4823573948</v>
      </c>
      <c r="C290" s="14">
        <v>-0.9580775306</v>
      </c>
      <c r="D290" s="14">
        <v>-1.0345668858</v>
      </c>
      <c r="E290" s="7"/>
      <c r="F290" s="7"/>
      <c r="G290" s="7"/>
      <c r="H290" s="7"/>
      <c r="I290" s="7"/>
      <c r="J290" s="7"/>
      <c r="K290" s="3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1" t="s">
        <v>92</v>
      </c>
      <c r="B291" s="17"/>
      <c r="C291" s="17"/>
      <c r="D291" s="1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12" t="s">
        <v>25</v>
      </c>
      <c r="B292" s="15">
        <v>-2792.0695327642</v>
      </c>
      <c r="C292" s="14">
        <v>-10.4696938361</v>
      </c>
      <c r="D292" s="14">
        <v>-11.274212038</v>
      </c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12" t="s">
        <v>27</v>
      </c>
      <c r="B293" s="17"/>
      <c r="C293" s="14">
        <v>-9.6153781219</v>
      </c>
      <c r="D293" s="14">
        <v>-10.2850720867</v>
      </c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12" t="s">
        <v>29</v>
      </c>
      <c r="B294" s="17"/>
      <c r="C294" s="14">
        <v>-0.805710064</v>
      </c>
      <c r="D294" s="14">
        <v>-0.8729370845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12" t="s">
        <v>31</v>
      </c>
      <c r="B295" s="17"/>
      <c r="C295" s="14">
        <v>-9.621151027</v>
      </c>
      <c r="D295" s="14">
        <v>-10.2877754713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12" t="s">
        <v>33</v>
      </c>
      <c r="B296" s="17"/>
      <c r="C296" s="14">
        <v>-0.8206973768</v>
      </c>
      <c r="D296" s="14">
        <v>-0.954547791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12" t="s">
        <v>37</v>
      </c>
      <c r="B297" s="15">
        <v>-2402.81585499718</v>
      </c>
      <c r="C297" s="14">
        <v>-9.6241925658</v>
      </c>
      <c r="D297" s="14">
        <v>-10.2939201625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12" t="s">
        <v>48</v>
      </c>
      <c r="B298" s="15">
        <v>-389.2207033045</v>
      </c>
      <c r="C298" s="14">
        <v>-0.8052122554</v>
      </c>
      <c r="D298" s="14">
        <v>-0.8722297813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5" t="s">
        <v>94</v>
      </c>
      <c r="B299" s="17"/>
      <c r="C299" s="17"/>
      <c r="D299" s="1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10" t="s">
        <v>25</v>
      </c>
      <c r="B300" s="37">
        <v>-2982.6432574072</v>
      </c>
      <c r="C300" s="14">
        <v>-11.2184901743</v>
      </c>
      <c r="D300" s="14">
        <v>-12.0770489584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10" t="s">
        <v>27</v>
      </c>
      <c r="B301" s="17"/>
      <c r="C301" s="14">
        <v>-9.6179247799</v>
      </c>
      <c r="D301" s="14">
        <v>-10.2874965406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10" t="s">
        <v>29</v>
      </c>
      <c r="B302" s="17"/>
      <c r="C302" s="14">
        <v>-1.5407873516</v>
      </c>
      <c r="D302" s="14">
        <v>-1.6593579791</v>
      </c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10" t="s">
        <v>31</v>
      </c>
      <c r="B303" s="17"/>
      <c r="C303" s="14">
        <v>-9.6250899027</v>
      </c>
      <c r="D303" s="14">
        <v>-10.2908748415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10" t="s">
        <v>33</v>
      </c>
      <c r="B304" s="17"/>
      <c r="C304" s="14">
        <v>-1.5559082476</v>
      </c>
      <c r="D304" s="14">
        <v>-1.7440444965</v>
      </c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10" t="s">
        <v>37</v>
      </c>
      <c r="B305" s="37">
        <v>-2402.81585499718</v>
      </c>
      <c r="C305" s="14">
        <v>-9.6241925658</v>
      </c>
      <c r="D305" s="14">
        <v>-10.2939201625</v>
      </c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10" t="s">
        <v>48</v>
      </c>
      <c r="B306" s="37">
        <v>-579.8054948161</v>
      </c>
      <c r="C306" s="14">
        <v>-1.5391794008</v>
      </c>
      <c r="D306" s="14">
        <v>-1.6580530264</v>
      </c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1" t="s">
        <v>0</v>
      </c>
      <c r="I1" s="3" t="s">
        <v>5</v>
      </c>
      <c r="J1" s="4" t="s">
        <v>6</v>
      </c>
      <c r="K1" s="4" t="s">
        <v>7</v>
      </c>
      <c r="N1" s="5" t="s">
        <v>0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Y1" s="1" t="s">
        <v>0</v>
      </c>
      <c r="Z1" s="3" t="s">
        <v>17</v>
      </c>
      <c r="AA1" s="3" t="s">
        <v>18</v>
      </c>
      <c r="AB1" s="3" t="s">
        <v>19</v>
      </c>
      <c r="AC1" s="3" t="s">
        <v>20</v>
      </c>
      <c r="AD1" s="6" t="s">
        <v>21</v>
      </c>
      <c r="AE1" s="3" t="s">
        <v>22</v>
      </c>
      <c r="AF1" s="3" t="s">
        <v>23</v>
      </c>
    </row>
    <row r="2">
      <c r="A2" s="1">
        <v>1.0</v>
      </c>
      <c r="H2" s="1">
        <v>1.0</v>
      </c>
      <c r="I2" s="7"/>
      <c r="N2" s="8">
        <v>1.0</v>
      </c>
      <c r="O2" s="9">
        <f t="shared" ref="O2:Q2" si="1">I3-I8-I9</f>
        <v>0.02078686621</v>
      </c>
      <c r="P2" s="9">
        <f t="shared" si="1"/>
        <v>-0.07691295567</v>
      </c>
      <c r="Q2" s="9">
        <f t="shared" si="1"/>
        <v>-0.08168028953</v>
      </c>
      <c r="R2" s="10">
        <f t="shared" ref="R2:S2" si="2">627.509*(J4+J5-J6-J7)</f>
        <v>4.224135499</v>
      </c>
      <c r="S2" s="10">
        <f t="shared" si="2"/>
        <v>1.840868176</v>
      </c>
      <c r="T2" s="10">
        <f t="shared" ref="T2:U2" si="3">627.509*($I3-$I8-$I9+J3-J8-J9)</f>
        <v>-35.21962627</v>
      </c>
      <c r="U2" s="10">
        <f t="shared" si="3"/>
        <v>-38.21117117</v>
      </c>
      <c r="V2" s="10">
        <f>627.509*(I3-I8-I9+((K3-K8-K9)*4^3-(J3-J8-J9)*3^3)/(4^3-3^3))</f>
        <v>-40.39419043</v>
      </c>
      <c r="W2" s="10">
        <f>627.509*(I3-I8-I9+((K3-K8-K9+0.5*((K4+K5)-(K6+K7)))*4^3-(J3-J8-J9+0.5*((J4+J5)-(J6+J7)))*3^3)/(4^3-3^3))</f>
        <v>-40.34332685</v>
      </c>
      <c r="Y2" s="11">
        <v>1.0</v>
      </c>
      <c r="Z2" s="12">
        <f t="shared" ref="Z2:Z39" si="5">T2-AE2</f>
        <v>-6.219626273</v>
      </c>
      <c r="AA2" s="12">
        <f t="shared" ref="AA2:AA39" si="6">U2-AE2</f>
        <v>-9.211171175</v>
      </c>
      <c r="AB2" s="12">
        <f t="shared" ref="AB2:AB39" si="7">V2-AE2</f>
        <v>-11.39419043</v>
      </c>
      <c r="AC2" s="12">
        <f t="shared" ref="AC2:AC39" si="8">W2-AE2</f>
        <v>-11.34332685</v>
      </c>
      <c r="AD2" s="7">
        <f t="shared" ref="AD2:AD39" si="9">ABS(AC2/AE2)*100</f>
        <v>39.11492017</v>
      </c>
      <c r="AE2" s="12">
        <v>-29.0</v>
      </c>
      <c r="AF2" s="13" t="s">
        <v>24</v>
      </c>
    </row>
    <row r="3">
      <c r="A3" s="12" t="s">
        <v>25</v>
      </c>
      <c r="B3" s="14">
        <v>-6.8785688</v>
      </c>
      <c r="C3" s="14">
        <v>-2.4832808413</v>
      </c>
      <c r="D3" s="14">
        <v>-7.3681586937</v>
      </c>
      <c r="E3" s="14">
        <v>-2.5593008287</v>
      </c>
      <c r="H3" s="12" t="s">
        <v>25</v>
      </c>
      <c r="I3" s="15">
        <v>-2283.17317310116</v>
      </c>
      <c r="J3">
        <f t="shared" ref="J3:J9" si="10">B3*0.4+C3*1.29</f>
        <v>-5.954859805</v>
      </c>
      <c r="K3">
        <f t="shared" ref="K3:K9" si="11">D3*0.4+E3*1.29</f>
        <v>-6.248761547</v>
      </c>
      <c r="N3" s="8">
        <v>2.0</v>
      </c>
      <c r="O3" s="9">
        <f t="shared" ref="O3:Q3" si="4">I11-I16-I17</f>
        <v>0.01985717849</v>
      </c>
      <c r="P3" s="9">
        <f t="shared" si="4"/>
        <v>-0.0593356536</v>
      </c>
      <c r="Q3" s="9">
        <f t="shared" si="4"/>
        <v>-0.05977606055</v>
      </c>
      <c r="R3" s="10">
        <f t="shared" ref="R3:R32" si="13">627.509*(OFFSET($J$4,8*$N2,0)+OFFSET($J$5,8*$N2,0)-OFFSET($J$6,8*$N2,0)-OFFSET($J$7,8*$N2,0))</f>
        <v>2.976176673</v>
      </c>
      <c r="S3" s="10">
        <f t="shared" ref="S3:S31" si="14">627.509*(OFFSET(K$4,8*$N2,0)+OFFSET(K$5,8*$N2,0)-OFFSET(K$6,8*$N2,0)-OFFSET(K$7,8*$N2,0))</f>
        <v>1.329765428</v>
      </c>
      <c r="T3" s="10">
        <f t="shared" ref="T3:T32" si="15">627.509*(OFFSET($I$3,8*$N2,0)-OFFSET($I$8,8*$N2,0)-OFFSET($I$9,8*$N2,0)+OFFSET($J$3,8*$N2,0)-OFFSET($J$8,8*$N2,0)-OFFSET($J$9,8*$N2,0))</f>
        <v>-24.77309844</v>
      </c>
      <c r="U3" s="10">
        <f t="shared" ref="U3:U32" si="16">627.509*(OFFSET($I$3,8*$N2,0)-OFFSET($I$8,8*$N2,0)-OFFSET($I$9,8*$N2,0)+OFFSET($K$3,8*$N2,0)-OFFSET($K$8,8*$N2,0)-OFFSET($K$9,8*$N2,0))</f>
        <v>-25.04945776</v>
      </c>
      <c r="V3" s="16">
        <f>627.509*(I11-I16-I17+((K11-K16-K17)*4^3-(J11-J16-J17)*3^3)/(4^3-3^3))</f>
        <v>-25.25112537</v>
      </c>
      <c r="W3" s="10">
        <f>627.509*(I11-I16-I17+((K11-K16-K17+0.5*((K12+K13)-(K14+K15)))*4^3-(J11-J16-J17+0.5*((J12+J13)-(J14+J15)))*3^3)/(4^3-3^3))</f>
        <v>-25.18696028</v>
      </c>
      <c r="Y3" s="11">
        <v>2.0</v>
      </c>
      <c r="Z3" s="12">
        <f t="shared" si="5"/>
        <v>-3.973098436</v>
      </c>
      <c r="AA3" s="12">
        <f t="shared" si="6"/>
        <v>-4.24945776</v>
      </c>
      <c r="AB3" s="12">
        <f t="shared" si="7"/>
        <v>-4.451125375</v>
      </c>
      <c r="AC3" s="12">
        <f t="shared" si="8"/>
        <v>-4.386960277</v>
      </c>
      <c r="AD3" s="7">
        <f t="shared" si="9"/>
        <v>21.09115518</v>
      </c>
      <c r="AE3" s="12">
        <v>-20.8</v>
      </c>
      <c r="AF3" s="13" t="s">
        <v>26</v>
      </c>
    </row>
    <row r="4">
      <c r="A4" s="12" t="s">
        <v>27</v>
      </c>
      <c r="B4" s="14">
        <v>-4.923136611</v>
      </c>
      <c r="C4" s="14">
        <v>-1.7555874233</v>
      </c>
      <c r="D4" s="14">
        <v>-5.2733500469</v>
      </c>
      <c r="E4" s="14">
        <v>-1.8091489761</v>
      </c>
      <c r="H4" s="12" t="s">
        <v>27</v>
      </c>
      <c r="I4" s="17"/>
      <c r="J4">
        <f t="shared" si="10"/>
        <v>-4.23396242</v>
      </c>
      <c r="K4">
        <f t="shared" si="11"/>
        <v>-4.443142198</v>
      </c>
      <c r="N4" s="8">
        <v>3.0</v>
      </c>
      <c r="O4" s="9">
        <f t="shared" ref="O4:Q4" si="12">I19-I24-I25</f>
        <v>0.03404626842</v>
      </c>
      <c r="P4" s="9">
        <f t="shared" si="12"/>
        <v>-0.0781827369</v>
      </c>
      <c r="Q4" s="9">
        <f t="shared" si="12"/>
        <v>-0.07839953469</v>
      </c>
      <c r="R4" s="10">
        <f t="shared" si="13"/>
        <v>7.319907585</v>
      </c>
      <c r="S4" s="10">
        <f t="shared" si="14"/>
        <v>2.558929249</v>
      </c>
      <c r="T4" s="10">
        <f t="shared" si="15"/>
        <v>-27.6960312</v>
      </c>
      <c r="U4" s="10">
        <f t="shared" si="16"/>
        <v>-27.83207376</v>
      </c>
      <c r="V4" s="10">
        <f>627.509*(I19-I24-I25+((K19-K24-K25)*4^3-(J19-J24-J25)*3^3)/(4^3-3^3))</f>
        <v>-27.93134807</v>
      </c>
      <c r="W4" s="10">
        <f>627.509*(I19-I24-I25+((K19-K24-K25+0.5*((K20+K21)-(K22+K23)))*4^3-(J19-J24-J25+0.5*((J20+J21)-(J22+J23)))*3^3)/(4^3-3^3))</f>
        <v>-28.38899716</v>
      </c>
      <c r="Y4" s="11">
        <v>3.0</v>
      </c>
      <c r="Z4" s="12">
        <f t="shared" si="5"/>
        <v>-4.196031199</v>
      </c>
      <c r="AA4" s="12">
        <f t="shared" si="6"/>
        <v>-4.332073763</v>
      </c>
      <c r="AB4" s="12">
        <f t="shared" si="7"/>
        <v>-4.431348067</v>
      </c>
      <c r="AC4" s="12">
        <f t="shared" si="8"/>
        <v>-4.888997159</v>
      </c>
      <c r="AD4" s="7">
        <f t="shared" si="9"/>
        <v>20.80424323</v>
      </c>
      <c r="AE4" s="12">
        <v>-23.5</v>
      </c>
      <c r="AF4" s="13" t="s">
        <v>28</v>
      </c>
    </row>
    <row r="5">
      <c r="A5" s="12" t="s">
        <v>29</v>
      </c>
      <c r="B5" s="14">
        <v>-1.9047564625</v>
      </c>
      <c r="C5" s="14">
        <v>-0.6801571852</v>
      </c>
      <c r="D5" s="14">
        <v>-2.0448252879</v>
      </c>
      <c r="E5" s="14">
        <v>-0.7020543983</v>
      </c>
      <c r="H5" s="12" t="s">
        <v>29</v>
      </c>
      <c r="I5" s="17"/>
      <c r="J5">
        <f t="shared" si="10"/>
        <v>-1.639305354</v>
      </c>
      <c r="K5">
        <f t="shared" si="11"/>
        <v>-1.723580289</v>
      </c>
      <c r="N5" s="8">
        <v>4.0</v>
      </c>
      <c r="O5" s="9">
        <f t="shared" ref="O5:Q5" si="17">I27-I32-I33</f>
        <v>0.0002942867402</v>
      </c>
      <c r="P5" s="9">
        <f t="shared" si="17"/>
        <v>-0.03944294212</v>
      </c>
      <c r="Q5" s="9">
        <f t="shared" si="17"/>
        <v>-0.04030761615</v>
      </c>
      <c r="R5" s="10">
        <f t="shared" si="13"/>
        <v>4.920736971</v>
      </c>
      <c r="S5" s="10">
        <f t="shared" si="14"/>
        <v>2.341545407</v>
      </c>
      <c r="T5" s="10">
        <f t="shared" si="15"/>
        <v>-24.56613359</v>
      </c>
      <c r="U5" s="10">
        <f t="shared" si="16"/>
        <v>-25.10872432</v>
      </c>
      <c r="V5" s="10">
        <f>627.509*(I27-I32-I33+((K27-K32-K33)*4^3-(J27-J32-J33)*3^3)/(4^3-3^3))</f>
        <v>-25.50466892</v>
      </c>
      <c r="W5" s="10">
        <f>627.509*(I27-I32-I33+((K27-K32-K33+0.5*((K28+K29)-(K30+K31)))*4^3-(J27-J32-J33+0.5*((J28+J29)-(J30+J31)))*3^3)/(4^3-3^3))</f>
        <v>-25.27495259</v>
      </c>
      <c r="Y5" s="11">
        <v>4.0</v>
      </c>
      <c r="Z5" s="12">
        <f t="shared" si="5"/>
        <v>-4.266133588</v>
      </c>
      <c r="AA5" s="12">
        <f t="shared" si="6"/>
        <v>-4.808724324</v>
      </c>
      <c r="AB5" s="12">
        <f t="shared" si="7"/>
        <v>-5.204668915</v>
      </c>
      <c r="AC5" s="12">
        <f t="shared" si="8"/>
        <v>-4.974952593</v>
      </c>
      <c r="AD5" s="7">
        <f t="shared" si="9"/>
        <v>24.50715563</v>
      </c>
      <c r="AE5" s="12">
        <v>-20.3</v>
      </c>
      <c r="AF5" s="13" t="s">
        <v>30</v>
      </c>
    </row>
    <row r="6">
      <c r="A6" s="12" t="s">
        <v>31</v>
      </c>
      <c r="B6" s="14">
        <v>-4.927723217</v>
      </c>
      <c r="C6" s="14">
        <v>-1.757043985</v>
      </c>
      <c r="D6" s="14">
        <v>-5.2755756489</v>
      </c>
      <c r="E6" s="14">
        <v>-1.8096773138</v>
      </c>
      <c r="H6" s="12" t="s">
        <v>31</v>
      </c>
      <c r="I6" s="17"/>
      <c r="J6">
        <f t="shared" si="10"/>
        <v>-4.237676027</v>
      </c>
      <c r="K6">
        <f t="shared" si="11"/>
        <v>-4.444713994</v>
      </c>
      <c r="N6" s="8">
        <v>5.0</v>
      </c>
      <c r="O6" s="9">
        <f t="shared" ref="O6:Q6" si="18">I35-I40-I41</f>
        <v>0.0257991265</v>
      </c>
      <c r="P6" s="9">
        <f t="shared" si="18"/>
        <v>-0.09521872313</v>
      </c>
      <c r="Q6" s="9">
        <f t="shared" si="18"/>
        <v>-0.09613228244</v>
      </c>
      <c r="R6" s="10">
        <f t="shared" si="13"/>
        <v>5.793056417</v>
      </c>
      <c r="S6" s="10">
        <f t="shared" si="14"/>
        <v>2.692689826</v>
      </c>
      <c r="T6" s="10">
        <f t="shared" si="15"/>
        <v>-43.56142166</v>
      </c>
      <c r="U6" s="10">
        <f t="shared" si="16"/>
        <v>-44.13468835</v>
      </c>
      <c r="V6" s="10">
        <f>627.509*(I35-I40-I41+((K35-K40-K41)*4^3-(J35-J40-J41)*3^3)/(4^3-3^3))</f>
        <v>-44.5530181</v>
      </c>
      <c r="W6" s="10">
        <f>627.509*(I35-I40-I41+((K35-K40-K41+0.5*((K36+K37)-(K38+K39)))*4^3-(J35-J40-J41+0.5*((J36+J37)-(J38+J39)))*3^3)/(4^3-3^3))</f>
        <v>-44.33788802</v>
      </c>
      <c r="Y6" s="11">
        <v>5.0</v>
      </c>
      <c r="Z6" s="12">
        <f t="shared" si="5"/>
        <v>-14.56142166</v>
      </c>
      <c r="AA6" s="12">
        <f t="shared" si="6"/>
        <v>-15.13468835</v>
      </c>
      <c r="AB6" s="12">
        <f t="shared" si="7"/>
        <v>-15.5530181</v>
      </c>
      <c r="AC6" s="12">
        <f t="shared" si="8"/>
        <v>-15.33788802</v>
      </c>
      <c r="AD6" s="7">
        <f t="shared" si="9"/>
        <v>52.88926903</v>
      </c>
      <c r="AE6" s="12">
        <v>-29.0</v>
      </c>
      <c r="AF6" s="18" t="s">
        <v>32</v>
      </c>
    </row>
    <row r="7">
      <c r="A7" s="12" t="s">
        <v>33</v>
      </c>
      <c r="B7" s="14">
        <v>-1.9084777449</v>
      </c>
      <c r="C7" s="14">
        <v>-0.6813428236</v>
      </c>
      <c r="D7" s="14">
        <v>-2.0468078366</v>
      </c>
      <c r="E7" s="14">
        <v>-0.7024953258</v>
      </c>
      <c r="H7" s="12" t="s">
        <v>33</v>
      </c>
      <c r="I7" s="17"/>
      <c r="J7">
        <f t="shared" si="10"/>
        <v>-1.64232334</v>
      </c>
      <c r="K7">
        <f t="shared" si="11"/>
        <v>-1.724942105</v>
      </c>
      <c r="N7" s="8">
        <v>6.0</v>
      </c>
      <c r="O7" s="9">
        <f t="shared" ref="O7:Q7" si="19">I43-I48-I49</f>
        <v>0.03918276172</v>
      </c>
      <c r="P7" s="9">
        <f t="shared" si="19"/>
        <v>-0.09304812423</v>
      </c>
      <c r="Q7" s="9">
        <f t="shared" si="19"/>
        <v>-0.09401635292</v>
      </c>
      <c r="R7" s="10">
        <f t="shared" si="13"/>
        <v>4.856304189</v>
      </c>
      <c r="S7" s="10">
        <f t="shared" si="14"/>
        <v>2.189076787</v>
      </c>
      <c r="T7" s="10">
        <f t="shared" si="15"/>
        <v>-33.80099976</v>
      </c>
      <c r="U7" s="10">
        <f t="shared" si="16"/>
        <v>-34.40857198</v>
      </c>
      <c r="V7" s="10">
        <f>627.509*(I43-I48-I49+((K43-K48-K49)*4^3-(J43-J48-J49)*3^3)/(4^3-3^3))</f>
        <v>-34.85193549</v>
      </c>
      <c r="W7" s="10">
        <f>627.509*(I43-I48-I49+((K43-K48-K49+0.5*((K44+K45)-(K46+K47)))*4^3-(J43-J48-J49+0.5*((J44+J45)-(J46+J47)))*3^3)/(4^3-3^3))</f>
        <v>-34.73057466</v>
      </c>
      <c r="Y7" s="11">
        <v>6.0</v>
      </c>
      <c r="Z7" s="12">
        <f t="shared" si="5"/>
        <v>-8.300999763</v>
      </c>
      <c r="AA7" s="12">
        <f t="shared" si="6"/>
        <v>-8.90857198</v>
      </c>
      <c r="AB7" s="12">
        <f t="shared" si="7"/>
        <v>-9.351935491</v>
      </c>
      <c r="AC7" s="12">
        <f t="shared" si="8"/>
        <v>-9.230574663</v>
      </c>
      <c r="AD7" s="7">
        <f t="shared" si="9"/>
        <v>36.19833201</v>
      </c>
      <c r="AE7" s="12">
        <v>-25.5</v>
      </c>
      <c r="AF7" s="18" t="s">
        <v>28</v>
      </c>
    </row>
    <row r="8">
      <c r="A8" s="12" t="s">
        <v>37</v>
      </c>
      <c r="B8" s="14">
        <v>-4.9229889219</v>
      </c>
      <c r="C8" s="14">
        <v>-1.7561696041</v>
      </c>
      <c r="D8" s="14">
        <v>-5.2732319951</v>
      </c>
      <c r="E8" s="14">
        <v>-1.8097343811</v>
      </c>
      <c r="F8" s="24"/>
      <c r="H8" s="12" t="s">
        <v>37</v>
      </c>
      <c r="I8" s="15">
        <v>-1608.48221719522</v>
      </c>
      <c r="J8">
        <f t="shared" si="10"/>
        <v>-4.234654358</v>
      </c>
      <c r="K8">
        <f t="shared" si="11"/>
        <v>-4.44385015</v>
      </c>
      <c r="N8" s="8">
        <v>7.0</v>
      </c>
      <c r="O8" s="9">
        <f t="shared" ref="O8:Q8" si="20">I51-I56-I57</f>
        <v>0.06405641328</v>
      </c>
      <c r="P8" s="9">
        <f t="shared" si="20"/>
        <v>-0.1397358736</v>
      </c>
      <c r="Q8" s="9">
        <f t="shared" si="20"/>
        <v>-0.1418638406</v>
      </c>
      <c r="R8" s="10">
        <f t="shared" si="13"/>
        <v>6.159709488</v>
      </c>
      <c r="S8" s="10">
        <f t="shared" si="14"/>
        <v>2.730827372</v>
      </c>
      <c r="T8" s="10">
        <f t="shared" si="15"/>
        <v>-47.48954248</v>
      </c>
      <c r="U8" s="10">
        <f t="shared" si="16"/>
        <v>-48.82486091</v>
      </c>
      <c r="V8" s="10">
        <f>627.509*(I51-I56-I57+((K51-K56-K57)*4^3-(J51-J56-J57)*3^3)/(4^3-3^3))</f>
        <v>-49.79928246</v>
      </c>
      <c r="W8" s="10">
        <f>627.509*(I51-I56-I57+((K51-K56-K57+0.5*((K52+K53)-(K54+K55)))*4^3-(J51-J56-J57+0.5*((J52+J53)-(J54+J55)))*3^3)/(4^3-3^3))</f>
        <v>-49.68494738</v>
      </c>
      <c r="Y8" s="11">
        <v>7.0</v>
      </c>
      <c r="Z8" s="12">
        <f t="shared" si="5"/>
        <v>-12.38954248</v>
      </c>
      <c r="AA8" s="12">
        <f t="shared" si="6"/>
        <v>-13.72486091</v>
      </c>
      <c r="AB8" s="12">
        <f t="shared" si="7"/>
        <v>-14.69928246</v>
      </c>
      <c r="AC8" s="12">
        <f t="shared" si="8"/>
        <v>-14.58494738</v>
      </c>
      <c r="AD8" s="7">
        <f t="shared" si="9"/>
        <v>41.55255664</v>
      </c>
      <c r="AE8" s="12">
        <v>-35.1</v>
      </c>
      <c r="AF8" s="18" t="s">
        <v>47</v>
      </c>
    </row>
    <row r="9">
      <c r="A9" s="12" t="s">
        <v>48</v>
      </c>
      <c r="B9" s="14">
        <v>-1.8977621179</v>
      </c>
      <c r="C9" s="14">
        <v>-0.6854167786</v>
      </c>
      <c r="D9" s="14">
        <v>-2.0449433911</v>
      </c>
      <c r="E9" s="14">
        <v>-0.7017470937</v>
      </c>
      <c r="H9" s="12" t="s">
        <v>48</v>
      </c>
      <c r="I9" s="15">
        <v>-674.71174277215</v>
      </c>
      <c r="J9">
        <f t="shared" si="10"/>
        <v>-1.643292492</v>
      </c>
      <c r="K9">
        <f t="shared" si="11"/>
        <v>-1.723231107</v>
      </c>
      <c r="N9" s="8">
        <v>8.0</v>
      </c>
      <c r="O9" s="9">
        <f t="shared" ref="O9:Q9" si="21">I59-I64-I65</f>
        <v>0.06947648507</v>
      </c>
      <c r="P9" s="9">
        <f t="shared" si="21"/>
        <v>-0.1553945294</v>
      </c>
      <c r="Q9" s="9">
        <f t="shared" si="21"/>
        <v>-0.1578345109</v>
      </c>
      <c r="R9" s="10">
        <f t="shared" si="13"/>
        <v>6.794687471</v>
      </c>
      <c r="S9" s="10">
        <f t="shared" si="14"/>
        <v>3.030731681</v>
      </c>
      <c r="T9" s="10">
        <f t="shared" si="15"/>
        <v>-53.91434609</v>
      </c>
      <c r="U9" s="10">
        <f t="shared" si="16"/>
        <v>-55.44545643</v>
      </c>
      <c r="V9" s="10">
        <f>627.509*(I59-I64-I65+((K59-K64-K65)*4^3-(J59-J64-J65)*3^3)/(4^3-3^3))</f>
        <v>-56.56275315</v>
      </c>
      <c r="W9" s="10">
        <f>627.509*(I59-I64-I65+((K59-K64-K65+0.5*((K60+K61)-(K62+K63)))*4^3-(J59-J64-J65+0.5*((J60+J61)-(J62+J63)))*3^3)/(4^3-3^3))</f>
        <v>-56.42072253</v>
      </c>
      <c r="Y9" s="11">
        <v>8.0</v>
      </c>
      <c r="Z9" s="12">
        <f t="shared" si="5"/>
        <v>-17.11434609</v>
      </c>
      <c r="AA9" s="12">
        <f t="shared" si="6"/>
        <v>-18.64545643</v>
      </c>
      <c r="AB9" s="12">
        <f t="shared" si="7"/>
        <v>-19.76275315</v>
      </c>
      <c r="AC9" s="12">
        <f t="shared" si="8"/>
        <v>-19.62072253</v>
      </c>
      <c r="AD9" s="7">
        <f t="shared" si="9"/>
        <v>53.3171808</v>
      </c>
      <c r="AE9" s="12">
        <v>-36.8</v>
      </c>
      <c r="AF9" s="18" t="s">
        <v>51</v>
      </c>
    </row>
    <row r="10">
      <c r="A10" s="1">
        <v>2.0</v>
      </c>
      <c r="B10" s="32"/>
      <c r="C10" s="32"/>
      <c r="D10" s="32"/>
      <c r="E10" s="32"/>
      <c r="H10" s="1">
        <v>2.0</v>
      </c>
      <c r="I10" s="17"/>
      <c r="N10" s="8">
        <v>9.0</v>
      </c>
      <c r="O10" s="9">
        <f t="shared" ref="O10:Q10" si="22">I67-I72-I73</f>
        <v>0.05626727404</v>
      </c>
      <c r="P10" s="9">
        <f t="shared" si="22"/>
        <v>-0.1550430894</v>
      </c>
      <c r="Q10" s="9">
        <f t="shared" si="22"/>
        <v>-0.1538149125</v>
      </c>
      <c r="R10" s="10">
        <f t="shared" si="13"/>
        <v>7.207142545</v>
      </c>
      <c r="S10" s="27">
        <f t="shared" si="14"/>
        <v>3.165295843</v>
      </c>
      <c r="T10" s="10">
        <f t="shared" si="15"/>
        <v>-61.98271315</v>
      </c>
      <c r="U10" s="10">
        <f t="shared" si="16"/>
        <v>-61.21202106</v>
      </c>
      <c r="V10" s="10">
        <f>627.509*(I67-I72-I73+((K67-K72-K73)*4^3-(J67-J72-J73)*3^3)/(4^3-3^3))</f>
        <v>-60.64962414</v>
      </c>
      <c r="W10" s="10">
        <f>627.509*(I67-I72-I73+((K67-K72-K73+0.5*((K68+K69)-(K70+K71)))*4^3-(J67-J72-J73+0.5*((J68+J69)-(J70+J71)))*3^3)/(4^3-3^3))</f>
        <v>-60.54170407</v>
      </c>
      <c r="Y10" s="11">
        <v>9.0</v>
      </c>
      <c r="Z10" s="12">
        <f t="shared" si="5"/>
        <v>-33.58271315</v>
      </c>
      <c r="AA10" s="12">
        <f t="shared" si="6"/>
        <v>-32.81202106</v>
      </c>
      <c r="AB10" s="12">
        <f t="shared" si="7"/>
        <v>-32.24962414</v>
      </c>
      <c r="AC10" s="12">
        <f t="shared" si="8"/>
        <v>-32.14170407</v>
      </c>
      <c r="AD10" s="7">
        <f t="shared" si="9"/>
        <v>113.1750143</v>
      </c>
      <c r="AE10" s="12">
        <v>-28.4</v>
      </c>
      <c r="AF10" s="18" t="s">
        <v>32</v>
      </c>
    </row>
    <row r="11">
      <c r="A11" s="12" t="s">
        <v>25</v>
      </c>
      <c r="B11" s="14">
        <v>-6.143754473</v>
      </c>
      <c r="C11" s="14">
        <v>-2.2089502866</v>
      </c>
      <c r="D11" s="14">
        <v>-6.5806984081</v>
      </c>
      <c r="E11" s="14">
        <v>-2.2764005258</v>
      </c>
      <c r="H11" s="12" t="s">
        <v>25</v>
      </c>
      <c r="I11" s="15">
        <v>-2022.78566143633</v>
      </c>
      <c r="J11">
        <f t="shared" ref="J11:J17" si="24">B11*0.4+C11*1.29</f>
        <v>-5.307047659</v>
      </c>
      <c r="K11">
        <f t="shared" ref="K11:K17" si="25">D11*0.4+E11*1.29</f>
        <v>-5.568836042</v>
      </c>
      <c r="N11" s="8">
        <v>10.0</v>
      </c>
      <c r="O11" s="9">
        <f t="shared" ref="O11:Q11" si="23">I75-I80-I81</f>
        <v>0.06185239278</v>
      </c>
      <c r="P11" s="9">
        <f t="shared" si="23"/>
        <v>-0.1657136451</v>
      </c>
      <c r="Q11" s="9">
        <f t="shared" si="23"/>
        <v>-0.1641202159</v>
      </c>
      <c r="R11" s="10">
        <f t="shared" si="13"/>
        <v>7.746444364</v>
      </c>
      <c r="S11" s="27">
        <f t="shared" si="14"/>
        <v>3.362479914</v>
      </c>
      <c r="T11" s="10">
        <f t="shared" si="15"/>
        <v>-65.17387056</v>
      </c>
      <c r="U11" s="10">
        <f t="shared" si="16"/>
        <v>-64.17397941</v>
      </c>
      <c r="V11" s="10">
        <f>627.509*(I75-I80-I81+((K75-K80-K81)*4^3-(J75-J80-J81)*3^3)/(4^3-3^3))</f>
        <v>-63.44432911</v>
      </c>
      <c r="W11" s="10">
        <f>627.509*(I75-I80-I81+((K75-K80-K81+0.5*((K76+K77)-(K78+K79)))*4^3-(J75-J80-J81+0.5*((J76+J77)-(J78+J79)))*3^3)/(4^3-3^3))</f>
        <v>-63.36264375</v>
      </c>
      <c r="Y11" s="11">
        <v>10.0</v>
      </c>
      <c r="Z11" s="12">
        <f t="shared" si="5"/>
        <v>-35.37387056</v>
      </c>
      <c r="AA11" s="12">
        <f t="shared" si="6"/>
        <v>-34.37397941</v>
      </c>
      <c r="AB11" s="12">
        <f t="shared" si="7"/>
        <v>-33.64432911</v>
      </c>
      <c r="AC11" s="12">
        <f t="shared" si="8"/>
        <v>-33.56264375</v>
      </c>
      <c r="AD11" s="7">
        <f t="shared" si="9"/>
        <v>112.6263213</v>
      </c>
      <c r="AE11" s="12">
        <v>-29.8</v>
      </c>
      <c r="AF11" s="18" t="s">
        <v>54</v>
      </c>
    </row>
    <row r="12">
      <c r="A12" s="12" t="s">
        <v>27</v>
      </c>
      <c r="B12" s="14">
        <v>-4.9226892058</v>
      </c>
      <c r="C12" s="14">
        <v>-1.7555168067</v>
      </c>
      <c r="D12" s="14">
        <v>-5.2729080593</v>
      </c>
      <c r="E12" s="14">
        <v>-1.8090732771</v>
      </c>
      <c r="H12" s="12" t="s">
        <v>27</v>
      </c>
      <c r="I12" s="17"/>
      <c r="J12">
        <f t="shared" si="24"/>
        <v>-4.233692363</v>
      </c>
      <c r="K12">
        <f t="shared" si="25"/>
        <v>-4.442867751</v>
      </c>
      <c r="N12" s="8">
        <v>11.0</v>
      </c>
      <c r="O12" s="9">
        <f t="shared" ref="O12:Q12" si="26">I83-I88-I89</f>
        <v>0.08440324704</v>
      </c>
      <c r="P12" s="9">
        <f t="shared" si="26"/>
        <v>-0.2046632911</v>
      </c>
      <c r="Q12" s="10">
        <f t="shared" si="26"/>
        <v>-0.2028360379</v>
      </c>
      <c r="R12" s="10">
        <f t="shared" si="13"/>
        <v>9.59362565</v>
      </c>
      <c r="S12" s="10">
        <f t="shared" si="14"/>
        <v>4.308015035</v>
      </c>
      <c r="T12" s="10">
        <f t="shared" si="15"/>
        <v>-75.46425998</v>
      </c>
      <c r="U12" s="10">
        <f t="shared" si="16"/>
        <v>-74.31764215</v>
      </c>
      <c r="V12" s="10">
        <f>627.509*(I83-I88-I89+((K83-K88-K89)*4^3-(J83-J88-J89)*3^3)/(4^3-3^3))</f>
        <v>-73.48092103</v>
      </c>
      <c r="W12" s="10">
        <f>627.509*(I83-I88-I89+((K83-K88-K89+0.5*((K84+K85)-(K86+K87)))*4^3-(J83-J88-J89+0.5*((J84+J85)-(J86+J87)))*3^3)/(4^3-3^3))</f>
        <v>-73.25544712</v>
      </c>
      <c r="Y12" s="11">
        <v>11.0</v>
      </c>
      <c r="Z12" s="12">
        <f t="shared" si="5"/>
        <v>-42.46425998</v>
      </c>
      <c r="AA12" s="12">
        <f t="shared" si="6"/>
        <v>-41.31764215</v>
      </c>
      <c r="AB12" s="12">
        <f t="shared" si="7"/>
        <v>-40.48092103</v>
      </c>
      <c r="AC12" s="12">
        <f t="shared" si="8"/>
        <v>-40.25544712</v>
      </c>
      <c r="AD12" s="7">
        <f t="shared" si="9"/>
        <v>121.9862034</v>
      </c>
      <c r="AE12" s="12">
        <v>-33.0</v>
      </c>
      <c r="AF12" s="18" t="s">
        <v>57</v>
      </c>
    </row>
    <row r="13">
      <c r="A13" s="12" t="s">
        <v>29</v>
      </c>
      <c r="B13" s="14">
        <v>-1.1822979551</v>
      </c>
      <c r="C13" s="14">
        <v>-0.4186147932</v>
      </c>
      <c r="D13" s="14">
        <v>-1.2695011589</v>
      </c>
      <c r="E13" s="14">
        <v>-0.4320232201</v>
      </c>
      <c r="H13" s="12" t="s">
        <v>29</v>
      </c>
      <c r="I13" s="17"/>
      <c r="J13">
        <f t="shared" si="24"/>
        <v>-1.012932265</v>
      </c>
      <c r="K13">
        <f t="shared" si="25"/>
        <v>-1.065110417</v>
      </c>
      <c r="N13" s="8">
        <v>12.0</v>
      </c>
      <c r="O13" s="9">
        <f t="shared" ref="O13:Q13" si="27">I91-I96-I97</f>
        <v>0.08415237679</v>
      </c>
      <c r="P13" s="9">
        <f t="shared" si="27"/>
        <v>-0.2058427896</v>
      </c>
      <c r="Q13" s="9">
        <f t="shared" si="27"/>
        <v>-0.2038397722</v>
      </c>
      <c r="R13" s="10">
        <f t="shared" si="13"/>
        <v>9.647635745</v>
      </c>
      <c r="S13" s="10">
        <f t="shared" si="14"/>
        <v>4.304938617</v>
      </c>
      <c r="T13" s="10">
        <f t="shared" si="15"/>
        <v>-76.36182926</v>
      </c>
      <c r="U13" s="10">
        <f t="shared" si="16"/>
        <v>-75.1049178</v>
      </c>
      <c r="V13" s="10">
        <f>627.509*(I91-I96-I97+((K91-K96-K97)*4^3-(J91-J96-J97)*3^3)/(4^3-3^3))</f>
        <v>-74.18771215</v>
      </c>
      <c r="W13" s="10">
        <f>627.509*(I91-I96-I97+((K91-K96-K97+0.5*((K92+K93)-(K94+K95)))*4^3-(J91-J96-J97+0.5*((J92+J93)-(J94+J95)))*3^3)/(4^3-3^3))</f>
        <v>-73.98460531</v>
      </c>
      <c r="Y13" s="11">
        <v>12.0</v>
      </c>
      <c r="Z13" s="12">
        <f t="shared" si="5"/>
        <v>-42.46182926</v>
      </c>
      <c r="AA13" s="12">
        <f t="shared" si="6"/>
        <v>-41.2049178</v>
      </c>
      <c r="AB13" s="12">
        <f t="shared" si="7"/>
        <v>-40.28771215</v>
      </c>
      <c r="AC13" s="12">
        <f t="shared" si="8"/>
        <v>-40.08460531</v>
      </c>
      <c r="AD13" s="7">
        <f t="shared" si="9"/>
        <v>118.2436735</v>
      </c>
      <c r="AE13" s="12">
        <v>-33.9</v>
      </c>
      <c r="AF13" s="18" t="s">
        <v>57</v>
      </c>
    </row>
    <row r="14">
      <c r="A14" s="12" t="s">
        <v>31</v>
      </c>
      <c r="B14" s="14">
        <v>-4.9262779169</v>
      </c>
      <c r="C14" s="14">
        <v>-1.756668922</v>
      </c>
      <c r="D14" s="14">
        <v>-5.2746465255</v>
      </c>
      <c r="E14" s="14">
        <v>-1.8094916132</v>
      </c>
      <c r="H14" s="12" t="s">
        <v>31</v>
      </c>
      <c r="I14" s="17"/>
      <c r="J14">
        <f t="shared" si="24"/>
        <v>-4.236614076</v>
      </c>
      <c r="K14">
        <f t="shared" si="25"/>
        <v>-4.444102791</v>
      </c>
      <c r="N14" s="8">
        <v>13.0</v>
      </c>
      <c r="O14" s="9">
        <f t="shared" ref="O14:Q14" si="28">I99-I104-I105</f>
        <v>0.01321726135</v>
      </c>
      <c r="P14" s="9">
        <f t="shared" si="28"/>
        <v>-0.06001648266</v>
      </c>
      <c r="Q14" s="9">
        <f t="shared" si="28"/>
        <v>-0.05962609039</v>
      </c>
      <c r="R14" s="10">
        <f t="shared" si="13"/>
        <v>4.121773352</v>
      </c>
      <c r="S14" s="10">
        <f t="shared" si="14"/>
        <v>1.892667544</v>
      </c>
      <c r="T14" s="10">
        <f t="shared" si="15"/>
        <v>-29.36693256</v>
      </c>
      <c r="U14" s="10">
        <f t="shared" si="16"/>
        <v>-29.1219579</v>
      </c>
      <c r="V14" s="10">
        <f>627.509*(I99-I104-I105+((K99-K104-K105)*4^3-(J99-J104-J105)*3^3)/(4^3-3^3))</f>
        <v>-28.9431926</v>
      </c>
      <c r="W14" s="10">
        <f>627.509*(I99-I104-I105+((K99-K104-K105+0.5*((K100+K101)-(K102+K103)))*4^3-(J99-J104-J105+0.5*((J100+J101)-(J102+J103)))*3^3)/(4^3-3^3))</f>
        <v>-28.81018122</v>
      </c>
      <c r="Y14" s="11">
        <v>13.0</v>
      </c>
      <c r="Z14" s="12">
        <f t="shared" si="5"/>
        <v>1.433067436</v>
      </c>
      <c r="AA14" s="12">
        <f t="shared" si="6"/>
        <v>1.6780421</v>
      </c>
      <c r="AB14" s="12">
        <f t="shared" si="7"/>
        <v>1.856807395</v>
      </c>
      <c r="AC14" s="12">
        <f t="shared" si="8"/>
        <v>1.989818778</v>
      </c>
      <c r="AD14" s="7">
        <f t="shared" si="9"/>
        <v>6.460450577</v>
      </c>
      <c r="AE14" s="12">
        <v>-30.8</v>
      </c>
      <c r="AF14" s="18" t="s">
        <v>32</v>
      </c>
    </row>
    <row r="15">
      <c r="A15" s="12" t="s">
        <v>33</v>
      </c>
      <c r="B15" s="14">
        <v>-1.1846752337</v>
      </c>
      <c r="C15" s="14">
        <v>-0.4192893811</v>
      </c>
      <c r="D15" s="14">
        <v>-1.2708349883</v>
      </c>
      <c r="E15" s="14">
        <v>-0.4322949611</v>
      </c>
      <c r="H15" s="12" t="s">
        <v>33</v>
      </c>
      <c r="I15" s="17"/>
      <c r="J15">
        <f t="shared" si="24"/>
        <v>-1.014753395</v>
      </c>
      <c r="K15">
        <f t="shared" si="25"/>
        <v>-1.065994495</v>
      </c>
      <c r="N15" s="8">
        <v>14.0</v>
      </c>
      <c r="O15" s="37">
        <f t="shared" ref="O15:Q15" si="29">I107-I112-I113</f>
        <v>0.02081743676</v>
      </c>
      <c r="P15" s="10">
        <f t="shared" si="29"/>
        <v>-0.07208982938</v>
      </c>
      <c r="Q15" s="10">
        <f t="shared" si="29"/>
        <v>-0.0723871937</v>
      </c>
      <c r="R15" s="10">
        <f t="shared" si="13"/>
        <v>4.343934509</v>
      </c>
      <c r="S15" s="10">
        <f t="shared" si="14"/>
        <v>2.015124561</v>
      </c>
      <c r="T15" s="10">
        <f t="shared" si="15"/>
        <v>-32.17388782</v>
      </c>
      <c r="U15" s="10">
        <f t="shared" si="16"/>
        <v>-32.36048661</v>
      </c>
      <c r="V15" s="10">
        <f>627.509*(I107-I112-I113+((K107-K112-K113)*4^3-(J107-J112-J113)*3^3)/(4^3-3^3))</f>
        <v>-32.49665329</v>
      </c>
      <c r="W15" s="10">
        <f>627.509*(I107-I112-I113+((K107-K112-K113+0.5*((K108+K109)-(K110+K111)))*4^3-(J107-J112-J113+0.5*((J108+J109)-(J110+J111)))*3^3)/(4^3-3^3))</f>
        <v>-32.33879194</v>
      </c>
      <c r="Y15" s="11">
        <v>14.0</v>
      </c>
      <c r="Z15" s="12">
        <f t="shared" si="5"/>
        <v>-0.8738878233</v>
      </c>
      <c r="AA15" s="12">
        <f t="shared" si="6"/>
        <v>-1.06048661</v>
      </c>
      <c r="AB15" s="12">
        <f t="shared" si="7"/>
        <v>-1.196653292</v>
      </c>
      <c r="AC15" s="12">
        <f t="shared" si="8"/>
        <v>-1.038791939</v>
      </c>
      <c r="AD15" s="7">
        <f t="shared" si="9"/>
        <v>3.318824085</v>
      </c>
      <c r="AE15" s="12">
        <v>-31.3</v>
      </c>
      <c r="AF15" s="18" t="s">
        <v>54</v>
      </c>
    </row>
    <row r="16">
      <c r="A16" s="12" t="s">
        <v>37</v>
      </c>
      <c r="B16" s="14">
        <v>-4.9229889219</v>
      </c>
      <c r="C16" s="14">
        <v>-1.7561696041</v>
      </c>
      <c r="D16" s="14">
        <v>-5.2732319951</v>
      </c>
      <c r="E16" s="14">
        <v>-1.8097343811</v>
      </c>
      <c r="H16" s="12" t="s">
        <v>37</v>
      </c>
      <c r="I16" s="15">
        <v>-1608.48221719522</v>
      </c>
      <c r="J16">
        <f t="shared" si="24"/>
        <v>-4.234654358</v>
      </c>
      <c r="K16">
        <f t="shared" si="25"/>
        <v>-4.44385015</v>
      </c>
      <c r="N16" s="8">
        <v>15.0</v>
      </c>
      <c r="O16" s="9">
        <f t="shared" ref="O16:Q16" si="30">I115-I120-I121</f>
        <v>0.00669098513</v>
      </c>
      <c r="P16" s="9">
        <f t="shared" si="30"/>
        <v>-0.03417983171</v>
      </c>
      <c r="Q16" s="9">
        <f t="shared" si="30"/>
        <v>-0.03722746286</v>
      </c>
      <c r="R16" s="38">
        <f t="shared" si="13"/>
        <v>3.34333486</v>
      </c>
      <c r="S16" s="38">
        <f t="shared" si="14"/>
        <v>3.472319892</v>
      </c>
      <c r="T16" s="10">
        <f t="shared" si="15"/>
        <v>-17.24949863</v>
      </c>
      <c r="U16" s="10">
        <f t="shared" si="16"/>
        <v>-19.1619146</v>
      </c>
      <c r="V16" s="10">
        <f>627.509*(I115-I120-I121+((K115-K120-K121)*4^3-(J115-J120-J121)*3^3)/(4^3-3^3))</f>
        <v>-20.5574614</v>
      </c>
      <c r="W16" s="10">
        <f>627.509*(I115-I120-I121+((K115-K120-K121+0.5*((K116+K117)-(K118+K119)))*4^3-(J115-J120-J121+0.5*((J116+J117)-(J118+J119)))*3^3)/(4^3-3^3))</f>
        <v>-18.77423934</v>
      </c>
      <c r="Y16" s="11">
        <v>15.0</v>
      </c>
      <c r="Z16" s="12">
        <f t="shared" si="5"/>
        <v>0.1505013733</v>
      </c>
      <c r="AA16" s="12">
        <f t="shared" si="6"/>
        <v>-1.761914603</v>
      </c>
      <c r="AB16" s="12">
        <f t="shared" si="7"/>
        <v>-3.157461397</v>
      </c>
      <c r="AC16" s="12">
        <f t="shared" si="8"/>
        <v>-1.374239345</v>
      </c>
      <c r="AD16" s="7">
        <f t="shared" si="9"/>
        <v>7.89792727</v>
      </c>
      <c r="AE16" s="12">
        <v>-17.4</v>
      </c>
      <c r="AF16" s="18" t="s">
        <v>65</v>
      </c>
    </row>
    <row r="17">
      <c r="A17" s="12" t="s">
        <v>48</v>
      </c>
      <c r="B17" s="14">
        <v>-1.1826206594</v>
      </c>
      <c r="C17" s="14">
        <v>-0.4186119252</v>
      </c>
      <c r="D17" s="14">
        <v>-1.2697805206</v>
      </c>
      <c r="E17" s="14">
        <v>-0.4320136613</v>
      </c>
      <c r="H17" s="12" t="s">
        <v>48</v>
      </c>
      <c r="I17" s="15">
        <v>-414.3233014196</v>
      </c>
      <c r="J17">
        <f t="shared" si="24"/>
        <v>-1.013057647</v>
      </c>
      <c r="K17">
        <f t="shared" si="25"/>
        <v>-1.065209831</v>
      </c>
      <c r="N17" s="8">
        <v>16.0</v>
      </c>
      <c r="O17" s="9">
        <f t="shared" ref="O17:Q17" si="31">I123-I128-I129</f>
        <v>0.01483763993</v>
      </c>
      <c r="P17" s="9">
        <f t="shared" si="31"/>
        <v>-0.05122560076</v>
      </c>
      <c r="Q17" s="9">
        <f t="shared" si="31"/>
        <v>-0.05590149398</v>
      </c>
      <c r="R17" s="38">
        <f t="shared" si="13"/>
        <v>4.551491378</v>
      </c>
      <c r="S17" s="38">
        <f t="shared" si="14"/>
        <v>4.787107972</v>
      </c>
      <c r="T17" s="10">
        <f t="shared" si="15"/>
        <v>-22.83377291</v>
      </c>
      <c r="U17" s="10">
        <f t="shared" si="16"/>
        <v>-25.76793799</v>
      </c>
      <c r="V17" s="10">
        <f>627.509*(I123-I128-I129+((K123-K128-K129)*4^3-(J123-J128-J129)*3^3)/(4^3-3^3))</f>
        <v>-27.90908548</v>
      </c>
      <c r="W17" s="10">
        <f>627.509*(I123-I128-I129+((K123-K128-K129+0.5*((K124+K125)-(K126+K127)))*4^3-(J123-J128-J129+0.5*((J124+J125)-(J126+J127)))*3^3)/(4^3-3^3))</f>
        <v>-25.42956328</v>
      </c>
      <c r="Y17" s="11">
        <v>16.0</v>
      </c>
      <c r="Z17" s="12">
        <f t="shared" si="5"/>
        <v>2.266227091</v>
      </c>
      <c r="AA17" s="12">
        <f t="shared" si="6"/>
        <v>-0.6679379898</v>
      </c>
      <c r="AB17" s="12">
        <f t="shared" si="7"/>
        <v>-2.809085481</v>
      </c>
      <c r="AC17" s="12">
        <f t="shared" si="8"/>
        <v>-0.329563278</v>
      </c>
      <c r="AD17" s="7">
        <f t="shared" si="9"/>
        <v>1.313001108</v>
      </c>
      <c r="AE17" s="12">
        <v>-25.1</v>
      </c>
      <c r="AF17" s="18" t="s">
        <v>65</v>
      </c>
    </row>
    <row r="18">
      <c r="A18" s="1">
        <v>3.0</v>
      </c>
      <c r="B18" s="32"/>
      <c r="C18" s="32"/>
      <c r="D18" s="32"/>
      <c r="E18" s="32"/>
      <c r="H18" s="1">
        <v>3.0</v>
      </c>
      <c r="I18" s="17"/>
      <c r="N18" s="8">
        <v>17.0</v>
      </c>
      <c r="O18" s="9">
        <f t="shared" ref="O18:Q18" si="32">I131-I136-I137</f>
        <v>-0.00886569138</v>
      </c>
      <c r="P18" s="9">
        <f t="shared" si="32"/>
        <v>-0.04963268568</v>
      </c>
      <c r="Q18" s="10">
        <f t="shared" si="32"/>
        <v>-0.04978676601</v>
      </c>
      <c r="R18" s="10">
        <f t="shared" si="13"/>
        <v>4.232525847</v>
      </c>
      <c r="S18" s="10">
        <f t="shared" si="14"/>
        <v>1.583109557</v>
      </c>
      <c r="T18" s="10">
        <f t="shared" si="15"/>
        <v>-36.70825809</v>
      </c>
      <c r="U18" s="10">
        <f t="shared" si="16"/>
        <v>-36.80494489</v>
      </c>
      <c r="V18" s="10">
        <f>627.509*(I131-I136-I137+((K131-K136-K137)*4^3-(J131-J136-J137)*3^3)/(4^3-3^3))</f>
        <v>-36.87550011</v>
      </c>
      <c r="W18" s="10">
        <f>627.509*(I131-I136-I137+((K131-K136-K137+0.5*((K132+K133)-(K134+K135)))*4^3-(J131-J136-J137+0.5*((J132+J133)-(J134+J135)))*3^3)/(4^3-3^3))</f>
        <v>-37.05062425</v>
      </c>
      <c r="Y18" s="11">
        <v>17.0</v>
      </c>
      <c r="Z18" s="12">
        <f t="shared" si="5"/>
        <v>-3.308258091</v>
      </c>
      <c r="AA18" s="12">
        <f t="shared" si="6"/>
        <v>-3.404944886</v>
      </c>
      <c r="AB18" s="12">
        <f t="shared" si="7"/>
        <v>-3.475500114</v>
      </c>
      <c r="AC18" s="12">
        <f t="shared" si="8"/>
        <v>-3.650624252</v>
      </c>
      <c r="AD18" s="7">
        <f t="shared" si="9"/>
        <v>10.93001273</v>
      </c>
      <c r="AE18" s="12">
        <v>-33.4</v>
      </c>
      <c r="AF18" s="18" t="s">
        <v>47</v>
      </c>
    </row>
    <row r="19">
      <c r="A19" s="12" t="s">
        <v>25</v>
      </c>
      <c r="B19" s="14">
        <v>-10.5963546212</v>
      </c>
      <c r="C19" s="14">
        <v>-3.833251715</v>
      </c>
      <c r="D19" s="14">
        <v>-11.4162750877</v>
      </c>
      <c r="E19" s="14">
        <v>-3.9689934081</v>
      </c>
      <c r="H19" s="12" t="s">
        <v>25</v>
      </c>
      <c r="I19" s="15">
        <v>-3805.930855884</v>
      </c>
      <c r="J19">
        <f t="shared" ref="J19:J25" si="34">B19*0.4+C19*1.29</f>
        <v>-9.183436561</v>
      </c>
      <c r="K19">
        <f t="shared" ref="K19:K25" si="35">D19*0.4+E19*1.29</f>
        <v>-9.686511532</v>
      </c>
      <c r="N19" s="8">
        <v>18.0</v>
      </c>
      <c r="O19" s="9">
        <f t="shared" ref="O19:Q19" si="33">I139-I144-I145</f>
        <v>0.00543022457</v>
      </c>
      <c r="P19" s="9">
        <f t="shared" si="33"/>
        <v>-0.04603302529</v>
      </c>
      <c r="Q19" s="9">
        <f t="shared" si="33"/>
        <v>-0.04654407772</v>
      </c>
      <c r="R19" s="10">
        <f t="shared" si="13"/>
        <v>3.430656355</v>
      </c>
      <c r="S19" s="10">
        <f t="shared" si="14"/>
        <v>-1.310546028</v>
      </c>
      <c r="T19" s="10">
        <f t="shared" si="15"/>
        <v>-25.47862288</v>
      </c>
      <c r="U19" s="10">
        <f t="shared" si="16"/>
        <v>-25.79931288</v>
      </c>
      <c r="V19" s="10">
        <f>627.509*(I139-I144-I145+((K139-K144-K145)*4^3-(J139-J144-J145)*3^3)/(4^3-3^3))</f>
        <v>-26.0333299</v>
      </c>
      <c r="W19" s="10">
        <f>627.509*(I139-I144-I145+((K139-K144-K145+0.5*((K140+K141)-(K142+K143)))*4^3-(J139-J144-J145+0.5*((J140+J141)-(J142+J143)))*3^3)/(4^3-3^3))</f>
        <v>-28.41850108</v>
      </c>
      <c r="Y19" s="11">
        <v>18.0</v>
      </c>
      <c r="Z19" s="12">
        <f t="shared" si="5"/>
        <v>-2.178622878</v>
      </c>
      <c r="AA19" s="12">
        <f t="shared" si="6"/>
        <v>-2.499312878</v>
      </c>
      <c r="AB19" s="12">
        <f t="shared" si="7"/>
        <v>-2.733329904</v>
      </c>
      <c r="AC19" s="12">
        <f t="shared" si="8"/>
        <v>-5.118501085</v>
      </c>
      <c r="AD19" s="7">
        <f t="shared" si="9"/>
        <v>21.96781581</v>
      </c>
      <c r="AE19" s="12">
        <v>-23.3</v>
      </c>
      <c r="AF19" s="18" t="s">
        <v>26</v>
      </c>
    </row>
    <row r="20">
      <c r="A20" s="12" t="s">
        <v>27</v>
      </c>
      <c r="B20" s="14">
        <v>-7.4030112896</v>
      </c>
      <c r="C20" s="14">
        <v>-2.6047918859</v>
      </c>
      <c r="D20" s="14">
        <v>-7.9758264382</v>
      </c>
      <c r="E20" s="14">
        <v>-2.6968646271</v>
      </c>
      <c r="H20" s="12" t="s">
        <v>27</v>
      </c>
      <c r="I20" s="17"/>
      <c r="J20">
        <f t="shared" si="34"/>
        <v>-6.321386049</v>
      </c>
      <c r="K20">
        <f t="shared" si="35"/>
        <v>-6.669285944</v>
      </c>
      <c r="N20" s="8">
        <v>19.0</v>
      </c>
      <c r="O20" s="9">
        <f t="shared" ref="O20:Q20" si="36">I147-I152-I153</f>
        <v>0.00722961368</v>
      </c>
      <c r="P20" s="9">
        <f t="shared" si="36"/>
        <v>-0.03183596323</v>
      </c>
      <c r="Q20" s="9">
        <f t="shared" si="36"/>
        <v>-0.03088477834</v>
      </c>
      <c r="R20" s="10">
        <f t="shared" si="13"/>
        <v>3.292044492</v>
      </c>
      <c r="S20" s="10">
        <f t="shared" si="14"/>
        <v>1.472054704</v>
      </c>
      <c r="T20" s="10">
        <f t="shared" si="15"/>
        <v>-15.4407058</v>
      </c>
      <c r="U20" s="10">
        <f t="shared" si="16"/>
        <v>-14.84382872</v>
      </c>
      <c r="V20" s="10">
        <f>627.509*(I147-I152-I153+((K147-K152-K153)*4^3-(J147-J152-J153)*3^3)/(4^3-3^3))</f>
        <v>-14.40826978</v>
      </c>
      <c r="W20" s="10">
        <f>627.509*(I147-I152-I153+((K147-K152-K153+0.5*((K148+K149)-(K150+K151)))*4^3-(J147-J152-J153+0.5*((J148+J149)-(J150+J151)))*3^3)/(4^3-3^3))</f>
        <v>-14.33629275</v>
      </c>
      <c r="Y20" s="11">
        <v>19.0</v>
      </c>
      <c r="Z20" s="12">
        <f t="shared" si="5"/>
        <v>2.059294199</v>
      </c>
      <c r="AA20" s="12">
        <f t="shared" si="6"/>
        <v>2.656171276</v>
      </c>
      <c r="AB20" s="12">
        <f t="shared" si="7"/>
        <v>3.091730224</v>
      </c>
      <c r="AC20" s="12">
        <f t="shared" si="8"/>
        <v>3.163707248</v>
      </c>
      <c r="AD20" s="7">
        <f t="shared" si="9"/>
        <v>18.07832713</v>
      </c>
      <c r="AE20" s="12">
        <v>-17.5</v>
      </c>
      <c r="AF20" s="18" t="s">
        <v>65</v>
      </c>
    </row>
    <row r="21">
      <c r="A21" s="12" t="s">
        <v>29</v>
      </c>
      <c r="B21" s="14">
        <v>-3.1169118206</v>
      </c>
      <c r="C21" s="14">
        <v>-1.1628722276</v>
      </c>
      <c r="D21" s="14">
        <v>-3.363182237</v>
      </c>
      <c r="E21" s="14">
        <v>-1.2078966702</v>
      </c>
      <c r="H21" s="12" t="s">
        <v>29</v>
      </c>
      <c r="I21" s="17"/>
      <c r="J21">
        <f t="shared" si="34"/>
        <v>-2.746869902</v>
      </c>
      <c r="K21">
        <f t="shared" si="35"/>
        <v>-2.903459599</v>
      </c>
      <c r="N21" s="8">
        <v>20.0</v>
      </c>
      <c r="O21" s="9">
        <f t="shared" ref="O21:Q21" si="37">I155-I160-I161</f>
        <v>0.01794396329</v>
      </c>
      <c r="P21" s="9">
        <f t="shared" si="37"/>
        <v>-0.04650299085</v>
      </c>
      <c r="Q21" s="9">
        <f t="shared" si="37"/>
        <v>-0.04526781847</v>
      </c>
      <c r="R21" s="10">
        <f t="shared" si="13"/>
        <v>4.312977494</v>
      </c>
      <c r="S21" s="10">
        <f t="shared" si="14"/>
        <v>1.94597279</v>
      </c>
      <c r="T21" s="10">
        <f t="shared" si="15"/>
        <v>-17.92104682</v>
      </c>
      <c r="U21" s="10">
        <f t="shared" si="16"/>
        <v>-17.14596504</v>
      </c>
      <c r="V21" s="10">
        <f>627.509*(I155-I160-I161+((K155-K160-K161)*4^3-(J155-J160-J161)*3^3)/(4^3-3^3))</f>
        <v>-16.58036482</v>
      </c>
      <c r="W21" s="10">
        <f>627.509*(I155-I160-I161+((K155-K160-K161+0.5*((K156+K157)-(K158+K159)))*4^3-(J155-J160-J161+0.5*((J156+J157)-(J158+J159)))*3^3)/(4^3-3^3))</f>
        <v>-16.47101527</v>
      </c>
      <c r="Y21" s="11">
        <v>20.0</v>
      </c>
      <c r="Z21" s="12">
        <f t="shared" si="5"/>
        <v>1.278953177</v>
      </c>
      <c r="AA21" s="12">
        <f t="shared" si="6"/>
        <v>2.054034962</v>
      </c>
      <c r="AB21" s="12">
        <f t="shared" si="7"/>
        <v>2.619635184</v>
      </c>
      <c r="AC21" s="12">
        <f t="shared" si="8"/>
        <v>2.728984728</v>
      </c>
      <c r="AD21" s="7">
        <f t="shared" si="9"/>
        <v>14.21346212</v>
      </c>
      <c r="AE21" s="12">
        <v>-19.2</v>
      </c>
      <c r="AF21" s="18" t="s">
        <v>74</v>
      </c>
    </row>
    <row r="22">
      <c r="A22" s="12" t="s">
        <v>31</v>
      </c>
      <c r="B22" s="14">
        <v>-7.4097784352</v>
      </c>
      <c r="C22" s="14">
        <v>-2.6070593809</v>
      </c>
      <c r="D22" s="14">
        <v>-7.9794143612</v>
      </c>
      <c r="E22" s="14">
        <v>-2.6977902644</v>
      </c>
      <c r="H22" s="12" t="s">
        <v>31</v>
      </c>
      <c r="I22" s="17"/>
      <c r="J22">
        <f t="shared" si="34"/>
        <v>-6.327017975</v>
      </c>
      <c r="K22">
        <f t="shared" si="35"/>
        <v>-6.671915186</v>
      </c>
      <c r="N22" s="8">
        <v>21.0</v>
      </c>
      <c r="O22" s="9">
        <f t="shared" ref="O22:Q22" si="38">I163-I168-I169</f>
        <v>0.01578143746</v>
      </c>
      <c r="P22" s="9">
        <f t="shared" si="38"/>
        <v>-0.06085667599</v>
      </c>
      <c r="Q22" s="9">
        <f t="shared" si="38"/>
        <v>-0.05986703911</v>
      </c>
      <c r="R22" s="10">
        <f t="shared" si="13"/>
        <v>4.666909637</v>
      </c>
      <c r="S22" s="10">
        <f t="shared" si="14"/>
        <v>2.156442305</v>
      </c>
      <c r="T22" s="10">
        <f t="shared" si="15"/>
        <v>-28.28511786</v>
      </c>
      <c r="U22" s="10">
        <f t="shared" si="16"/>
        <v>-27.66411181</v>
      </c>
      <c r="V22" s="10">
        <f>627.509*(I163-I168-I169+((K163-K168-K169)*4^3-(J163-J168-J169)*3^3)/(4^3-3^3))</f>
        <v>-27.21094523</v>
      </c>
      <c r="W22" s="10">
        <f>627.509*(I163-I168-I169+((K163-K168-K169+0.5*((K164+K165)-(K166+K167)))*4^3-(J163-J168-J169+0.5*((J164+J165)-(J166+J167)))*3^3)/(4^3-3^3))</f>
        <v>-27.0487054</v>
      </c>
      <c r="Y22" s="11">
        <v>21.0</v>
      </c>
      <c r="Z22" s="12">
        <f t="shared" si="5"/>
        <v>-4.085117857</v>
      </c>
      <c r="AA22" s="12">
        <f t="shared" si="6"/>
        <v>-3.464111808</v>
      </c>
      <c r="AB22" s="12">
        <f t="shared" si="7"/>
        <v>-3.010945232</v>
      </c>
      <c r="AC22" s="12">
        <f t="shared" si="8"/>
        <v>-2.848705403</v>
      </c>
      <c r="AD22" s="7">
        <f t="shared" si="9"/>
        <v>11.77150993</v>
      </c>
      <c r="AE22" s="12">
        <v>-24.2</v>
      </c>
      <c r="AF22" s="18" t="s">
        <v>32</v>
      </c>
    </row>
    <row r="23">
      <c r="A23" s="12" t="s">
        <v>33</v>
      </c>
      <c r="B23" s="14">
        <v>-3.1240408956</v>
      </c>
      <c r="C23" s="14">
        <v>-1.1653384813</v>
      </c>
      <c r="D23" s="14">
        <v>-3.369872936</v>
      </c>
      <c r="E23" s="14">
        <v>-1.2069450388</v>
      </c>
      <c r="H23" s="12" t="s">
        <v>33</v>
      </c>
      <c r="I23" s="17"/>
      <c r="J23">
        <f t="shared" si="34"/>
        <v>-2.752902999</v>
      </c>
      <c r="K23">
        <f t="shared" si="35"/>
        <v>-2.904908274</v>
      </c>
      <c r="N23" s="8">
        <v>22.0</v>
      </c>
      <c r="O23" s="9">
        <f t="shared" ref="O23:Q23" si="39">I171-I176-I177</f>
        <v>-0.02295234697</v>
      </c>
      <c r="P23" s="9">
        <f t="shared" si="39"/>
        <v>-0.03430833287</v>
      </c>
      <c r="Q23" s="10">
        <f t="shared" si="39"/>
        <v>-0.03464450948</v>
      </c>
      <c r="R23" s="10">
        <f t="shared" si="13"/>
        <v>2.780373618</v>
      </c>
      <c r="S23" s="10">
        <f t="shared" si="14"/>
        <v>1.319107895</v>
      </c>
      <c r="T23" s="10">
        <f t="shared" si="15"/>
        <v>-35.93159195</v>
      </c>
      <c r="U23" s="10">
        <f t="shared" si="16"/>
        <v>-36.1425458</v>
      </c>
      <c r="V23" s="10">
        <f>627.509*(I171-I176-I177+((K171-K176-K177)*4^3-(J171-J176-J177)*3^3)/(4^3-3^3))</f>
        <v>-36.29648509</v>
      </c>
      <c r="W23" s="10">
        <f>627.509*(I171-I176-I177+((K171-K176-K177+0.5*((K172+K173)-(K174+K175)))*4^3-(J171-J176-J177+0.5*((J172+J173)-(J174+J175)))*3^3)/(4^3-3^3))</f>
        <v>-36.17009566</v>
      </c>
      <c r="Y23" s="11">
        <v>22.0</v>
      </c>
      <c r="Z23" s="12">
        <f t="shared" si="5"/>
        <v>6.668408053</v>
      </c>
      <c r="AA23" s="12">
        <f t="shared" si="6"/>
        <v>6.457454205</v>
      </c>
      <c r="AB23" s="12">
        <f t="shared" si="7"/>
        <v>6.30351491</v>
      </c>
      <c r="AC23" s="12">
        <f t="shared" si="8"/>
        <v>6.429904337</v>
      </c>
      <c r="AD23" s="7">
        <f t="shared" si="9"/>
        <v>15.09367215</v>
      </c>
      <c r="AE23" s="12">
        <v>-42.6</v>
      </c>
      <c r="AF23" s="18" t="s">
        <v>51</v>
      </c>
    </row>
    <row r="24">
      <c r="A24" s="12" t="s">
        <v>37</v>
      </c>
      <c r="B24" s="14">
        <v>-7.4277287285</v>
      </c>
      <c r="C24" s="14">
        <v>-2.6259723677</v>
      </c>
      <c r="D24" s="14">
        <v>-7.9997129844</v>
      </c>
      <c r="E24" s="14">
        <v>-2.7181496546</v>
      </c>
      <c r="H24" s="12" t="s">
        <v>37</v>
      </c>
      <c r="I24" s="15">
        <v>-2623.26078931872</v>
      </c>
      <c r="J24">
        <f t="shared" si="34"/>
        <v>-6.358595846</v>
      </c>
      <c r="K24">
        <f t="shared" si="35"/>
        <v>-6.706298248</v>
      </c>
      <c r="N24" s="8">
        <v>23.0</v>
      </c>
      <c r="O24" s="9">
        <f t="shared" ref="O24:Q24" si="40">I179-I184-I185</f>
        <v>-0.07736974921</v>
      </c>
      <c r="P24" s="9">
        <f t="shared" si="40"/>
        <v>-0.02517756076</v>
      </c>
      <c r="Q24" s="9">
        <f t="shared" si="40"/>
        <v>-0.02538939272</v>
      </c>
      <c r="R24" s="10">
        <f t="shared" si="13"/>
        <v>1.892369265</v>
      </c>
      <c r="S24" s="10">
        <f t="shared" si="14"/>
        <v>0.346203547</v>
      </c>
      <c r="T24" s="10">
        <f t="shared" si="15"/>
        <v>-64.34935993</v>
      </c>
      <c r="U24" s="10">
        <f t="shared" si="16"/>
        <v>-64.48228639</v>
      </c>
      <c r="V24" s="10">
        <f>627.509*(I179-I184-I185+((K179-K184-K185)*4^3-(J179-J184-J185)*3^3)/(4^3-3^3))</f>
        <v>-64.57928679</v>
      </c>
      <c r="W24" s="10">
        <f>627.509*(I179-I184-I185+((K179-K184-K185+0.5*((K180+K181)-(K182+K183)))*4^3-(J179-J184-J185+0.5*((J180+J181)-(J182+J183)))*3^3)/(4^3-3^3))</f>
        <v>-64.97032656</v>
      </c>
      <c r="Y24" s="11">
        <v>23.0</v>
      </c>
      <c r="Z24" s="12">
        <f t="shared" si="5"/>
        <v>-3.049359932</v>
      </c>
      <c r="AA24" s="12">
        <f t="shared" si="6"/>
        <v>-3.182286395</v>
      </c>
      <c r="AB24" s="12">
        <f t="shared" si="7"/>
        <v>-3.279286786</v>
      </c>
      <c r="AC24" s="12">
        <f t="shared" si="8"/>
        <v>-3.670326559</v>
      </c>
      <c r="AD24" s="7">
        <f t="shared" si="9"/>
        <v>5.987482151</v>
      </c>
      <c r="AE24" s="12">
        <v>-61.3</v>
      </c>
      <c r="AF24" s="18" t="s">
        <v>77</v>
      </c>
    </row>
    <row r="25">
      <c r="A25" s="12" t="s">
        <v>48</v>
      </c>
      <c r="B25" s="14">
        <v>-3.1175320252</v>
      </c>
      <c r="C25" s="14">
        <v>-1.1625156342</v>
      </c>
      <c r="D25" s="14">
        <v>-3.3666304958</v>
      </c>
      <c r="E25" s="14">
        <v>-1.2055515894</v>
      </c>
      <c r="H25" s="12" t="s">
        <v>48</v>
      </c>
      <c r="I25" s="15">
        <v>-1182.7041128337</v>
      </c>
      <c r="J25">
        <f t="shared" si="34"/>
        <v>-2.746657978</v>
      </c>
      <c r="K25">
        <f t="shared" si="35"/>
        <v>-2.901813749</v>
      </c>
      <c r="N25" s="8">
        <v>24.0</v>
      </c>
      <c r="O25" s="9">
        <f t="shared" ref="O25:Q25" si="41">I187-I192-I193</f>
        <v>-0.1233108725</v>
      </c>
      <c r="P25" s="9">
        <f t="shared" si="41"/>
        <v>-0.1011990989</v>
      </c>
      <c r="Q25" s="9">
        <f t="shared" si="41"/>
        <v>-0.09964399243</v>
      </c>
      <c r="R25" s="10">
        <f t="shared" si="13"/>
        <v>8.574283763</v>
      </c>
      <c r="S25" s="10">
        <f t="shared" si="14"/>
        <v>-1.090008516</v>
      </c>
      <c r="T25" s="10">
        <f t="shared" si="15"/>
        <v>-140.8820276</v>
      </c>
      <c r="U25" s="10">
        <f t="shared" si="16"/>
        <v>-139.9061843</v>
      </c>
      <c r="V25" s="10">
        <f>627.509*(I187-I192-I193+((K187-K192-K193)*4^3-(J187-J192-J193)*3^3)/(4^3-3^3))</f>
        <v>-139.1940825</v>
      </c>
      <c r="W25" s="10">
        <f>627.509*(I187-I192-I193+((K187-K192-K193+0.5*((K188+K189)-(K190+K191)))*4^3-(J187-J192-J193+0.5*((J188+J189)-(J190+J191)))*3^3)/(4^3-3^3))</f>
        <v>-143.2652474</v>
      </c>
      <c r="Y25" s="11">
        <v>24.0</v>
      </c>
      <c r="Z25" s="12">
        <f t="shared" si="5"/>
        <v>-5.382027636</v>
      </c>
      <c r="AA25" s="12">
        <f t="shared" si="6"/>
        <v>-4.406184334</v>
      </c>
      <c r="AB25" s="12">
        <f t="shared" si="7"/>
        <v>-3.694082465</v>
      </c>
      <c r="AC25" s="12">
        <f t="shared" si="8"/>
        <v>-7.76524742</v>
      </c>
      <c r="AD25" s="7">
        <f t="shared" si="9"/>
        <v>5.730809904</v>
      </c>
      <c r="AE25" s="12">
        <v>-135.5</v>
      </c>
      <c r="AF25" s="18" t="s">
        <v>78</v>
      </c>
    </row>
    <row r="26">
      <c r="A26" s="1">
        <v>4.0</v>
      </c>
      <c r="B26" s="32"/>
      <c r="C26" s="32"/>
      <c r="D26" s="32"/>
      <c r="E26" s="32"/>
      <c r="H26" s="1">
        <v>4.0</v>
      </c>
      <c r="I26" s="15"/>
      <c r="N26" s="8">
        <v>25.0</v>
      </c>
      <c r="O26" s="9">
        <f t="shared" ref="O26:Q26" si="42">I195-I200-I201</f>
        <v>0.02927751648</v>
      </c>
      <c r="P26" s="9">
        <f t="shared" si="42"/>
        <v>-0.0918909012</v>
      </c>
      <c r="Q26" s="9">
        <f t="shared" si="42"/>
        <v>-0.09312361381</v>
      </c>
      <c r="R26" s="10">
        <f t="shared" si="13"/>
        <v>3.787850099</v>
      </c>
      <c r="S26" s="10">
        <f t="shared" si="14"/>
        <v>1.791645582</v>
      </c>
      <c r="T26" s="10">
        <f t="shared" si="15"/>
        <v>-39.29046243</v>
      </c>
      <c r="U26" s="10">
        <f t="shared" si="16"/>
        <v>-40.06400069</v>
      </c>
      <c r="V26" s="10">
        <f>627.509*(I195-I200-I201+((K195-K200-K201)*4^3-(J195-J200-J201)*3^3)/(4^3-3^3))</f>
        <v>-40.62847455</v>
      </c>
      <c r="W26" s="10">
        <f>627.509*(I195-I200-I201+((K195-K200-K201+0.5*((K196+K197)-(K198+K199)))*4^3-(J195-J200-J201+0.5*((J196+J197)-(J198+J199)))*3^3)/(4^3-3^3))</f>
        <v>-40.46099665</v>
      </c>
      <c r="Y26" s="11">
        <v>25.0</v>
      </c>
      <c r="Z26" s="12">
        <f t="shared" si="5"/>
        <v>-13.29046243</v>
      </c>
      <c r="AA26" s="12">
        <f t="shared" si="6"/>
        <v>-14.06400069</v>
      </c>
      <c r="AB26" s="12">
        <f t="shared" si="7"/>
        <v>-14.62847455</v>
      </c>
      <c r="AC26" s="12">
        <f t="shared" si="8"/>
        <v>-14.46099665</v>
      </c>
      <c r="AD26" s="7">
        <f t="shared" si="9"/>
        <v>55.61921789</v>
      </c>
      <c r="AE26" s="12">
        <v>-26.0</v>
      </c>
      <c r="AF26" s="18" t="s">
        <v>26</v>
      </c>
    </row>
    <row r="27">
      <c r="A27" s="12" t="s">
        <v>25</v>
      </c>
      <c r="B27" s="14">
        <v>-9.2389511306</v>
      </c>
      <c r="C27" s="14">
        <v>-3.3133035372</v>
      </c>
      <c r="D27" s="14">
        <v>-9.9569844674</v>
      </c>
      <c r="E27" s="14">
        <v>-3.4310803212</v>
      </c>
      <c r="H27" s="12" t="s">
        <v>25</v>
      </c>
      <c r="I27" s="15">
        <v>-3699.07818724618</v>
      </c>
      <c r="J27">
        <f t="shared" ref="J27:J33" si="44">B27*0.4+C27*1.29</f>
        <v>-7.969742015</v>
      </c>
      <c r="K27">
        <f t="shared" ref="K27:K33" si="45">D27*0.4+E27*1.29</f>
        <v>-8.408887401</v>
      </c>
      <c r="N27" s="8">
        <v>26.0</v>
      </c>
      <c r="O27" s="9">
        <f t="shared" ref="O27:Q27" si="43">I203-I208-I209</f>
        <v>0.02946987345</v>
      </c>
      <c r="P27" s="9">
        <f t="shared" si="43"/>
        <v>-0.0918782797</v>
      </c>
      <c r="Q27" s="9">
        <f t="shared" si="43"/>
        <v>-0.09315004676</v>
      </c>
      <c r="R27" s="10">
        <f t="shared" si="13"/>
        <v>3.758271872</v>
      </c>
      <c r="S27" s="10">
        <f t="shared" si="14"/>
        <v>1.779434864</v>
      </c>
      <c r="T27" s="10">
        <f t="shared" si="15"/>
        <v>-39.16183659</v>
      </c>
      <c r="U27" s="10">
        <f t="shared" si="16"/>
        <v>-39.95988187</v>
      </c>
      <c r="V27" s="10">
        <f>627.509*(I203-I208-I209+((K203-K208-K209)*4^3-(J203-J208-J209)*3^3)/(4^3-3^3))</f>
        <v>-40.54223924</v>
      </c>
      <c r="W27" s="10">
        <f>627.509*(I203-I208-I209+((K203-K208-K209+0.5*((K204+K205)-(K206+K207)))*4^3-(J203-J208-J209+0.5*((J204+J205)-(J206+J207)))*3^3)/(4^3-3^3))</f>
        <v>-40.3745299</v>
      </c>
      <c r="Y27" s="11">
        <v>26.0</v>
      </c>
      <c r="Z27" s="12">
        <f t="shared" si="5"/>
        <v>-13.36183659</v>
      </c>
      <c r="AA27" s="12">
        <f t="shared" si="6"/>
        <v>-14.15988187</v>
      </c>
      <c r="AB27" s="12">
        <f t="shared" si="7"/>
        <v>-14.74223924</v>
      </c>
      <c r="AC27" s="12">
        <f t="shared" si="8"/>
        <v>-14.5745299</v>
      </c>
      <c r="AD27" s="7">
        <f t="shared" si="9"/>
        <v>56.49042598</v>
      </c>
      <c r="AE27" s="12">
        <v>-25.8</v>
      </c>
      <c r="AF27" s="18" t="s">
        <v>26</v>
      </c>
    </row>
    <row r="28">
      <c r="A28" s="12" t="s">
        <v>27</v>
      </c>
      <c r="B28" s="14">
        <v>-7.4044395486</v>
      </c>
      <c r="C28" s="14">
        <v>-2.6060151307</v>
      </c>
      <c r="D28" s="14">
        <v>-7.9771653664</v>
      </c>
      <c r="E28" s="14">
        <v>-2.6980575974</v>
      </c>
      <c r="H28" s="12" t="s">
        <v>27</v>
      </c>
      <c r="I28" s="17"/>
      <c r="J28">
        <f t="shared" si="44"/>
        <v>-6.323535338</v>
      </c>
      <c r="K28">
        <f t="shared" si="45"/>
        <v>-6.671360447</v>
      </c>
      <c r="N28" s="8">
        <v>27.0</v>
      </c>
      <c r="O28" s="9">
        <f t="shared" ref="O28:Q28" si="46">I211-I216-I217</f>
        <v>-0.09538245095</v>
      </c>
      <c r="P28" s="9">
        <f t="shared" si="46"/>
        <v>-0.03866075543</v>
      </c>
      <c r="Q28" s="9">
        <f t="shared" si="46"/>
        <v>-0.03850202353</v>
      </c>
      <c r="R28" s="10">
        <f t="shared" si="13"/>
        <v>3.225289086</v>
      </c>
      <c r="S28" s="10">
        <f t="shared" si="14"/>
        <v>1.393636184</v>
      </c>
      <c r="T28" s="10">
        <f t="shared" si="15"/>
        <v>-84.11331839</v>
      </c>
      <c r="U28" s="10">
        <f t="shared" si="16"/>
        <v>-84.01371269</v>
      </c>
      <c r="V28" s="10">
        <f>627.509*(I211-I216-I217+((K211-K216-K217)*4^3-(J211-J216-J217)*3^3)/(4^3-3^3))</f>
        <v>-83.94102746</v>
      </c>
      <c r="W28" s="10">
        <f>627.509*(I211-I216-I217+((K211-K216-K217+0.5*((K212+K213)-(K214+K215)))*4^3-(J211-J216-J217+0.5*((J212+J213)-(J214+J215)))*3^3)/(4^3-3^3))</f>
        <v>-83.91251515</v>
      </c>
      <c r="Y28" s="11">
        <v>27.0</v>
      </c>
      <c r="Z28" s="12">
        <f t="shared" si="5"/>
        <v>-1.913318389</v>
      </c>
      <c r="AA28" s="12">
        <f t="shared" si="6"/>
        <v>-1.813712694</v>
      </c>
      <c r="AB28" s="12">
        <f t="shared" si="7"/>
        <v>-1.741027457</v>
      </c>
      <c r="AC28" s="12">
        <f t="shared" si="8"/>
        <v>-1.712515154</v>
      </c>
      <c r="AD28" s="7">
        <f t="shared" si="9"/>
        <v>2.083351768</v>
      </c>
      <c r="AE28" s="12">
        <v>-82.2</v>
      </c>
      <c r="AF28" s="18" t="s">
        <v>79</v>
      </c>
    </row>
    <row r="29">
      <c r="A29" s="12" t="s">
        <v>29</v>
      </c>
      <c r="B29" s="14">
        <v>-1.786319007</v>
      </c>
      <c r="C29" s="14">
        <v>-0.6647192694</v>
      </c>
      <c r="D29" s="14">
        <v>-1.932393672</v>
      </c>
      <c r="E29" s="14">
        <v>-0.6896601737</v>
      </c>
      <c r="H29" s="12" t="s">
        <v>29</v>
      </c>
      <c r="I29" s="17"/>
      <c r="J29">
        <f t="shared" si="44"/>
        <v>-1.57201546</v>
      </c>
      <c r="K29">
        <f t="shared" si="45"/>
        <v>-1.662619093</v>
      </c>
      <c r="N29" s="8">
        <v>28.0</v>
      </c>
      <c r="O29" s="9">
        <f t="shared" ref="O29:Q29" si="47">I219-I224-I225</f>
        <v>-0.09671521555</v>
      </c>
      <c r="P29" s="9">
        <f t="shared" si="47"/>
        <v>-0.03167383103</v>
      </c>
      <c r="Q29" s="9">
        <f t="shared" si="47"/>
        <v>-0.03162698219</v>
      </c>
      <c r="R29" s="10">
        <f t="shared" si="13"/>
        <v>2.610683301</v>
      </c>
      <c r="S29" s="10">
        <f t="shared" si="14"/>
        <v>1.200412314</v>
      </c>
      <c r="T29" s="10">
        <f t="shared" si="15"/>
        <v>-80.56528223</v>
      </c>
      <c r="U29" s="10">
        <f t="shared" si="16"/>
        <v>-80.53588416</v>
      </c>
      <c r="V29" s="10">
        <f>627.509*(I219-I224-I225+((K219-K224-K225)*4^3-(J219-J224-J225)*3^3)/(4^3-3^3))</f>
        <v>-80.51443151</v>
      </c>
      <c r="W29" s="10">
        <f>627.509*(I219-I224-I225+((K219-K224-K225+0.5*((K220+K221)-(K222+K223)))*4^3-(J219-J224-J225+0.5*((J220+J221)-(J222+J223)))*3^3)/(4^3-3^3))</f>
        <v>-80.42878369</v>
      </c>
      <c r="Y29" s="11">
        <v>28.0</v>
      </c>
      <c r="Z29" s="12">
        <f t="shared" si="5"/>
        <v>-0.4652822336</v>
      </c>
      <c r="AA29" s="12">
        <f t="shared" si="6"/>
        <v>-0.4358841599</v>
      </c>
      <c r="AB29" s="12">
        <f t="shared" si="7"/>
        <v>-0.4144315114</v>
      </c>
      <c r="AC29" s="12">
        <f t="shared" si="8"/>
        <v>-0.3287836873</v>
      </c>
      <c r="AD29" s="7">
        <f t="shared" si="9"/>
        <v>0.410466526</v>
      </c>
      <c r="AE29" s="12">
        <v>-80.1</v>
      </c>
      <c r="AF29" s="18" t="s">
        <v>79</v>
      </c>
    </row>
    <row r="30">
      <c r="A30" s="12" t="s">
        <v>31</v>
      </c>
      <c r="B30" s="14">
        <v>-7.4085431195</v>
      </c>
      <c r="C30" s="14">
        <v>-2.6073951886</v>
      </c>
      <c r="D30" s="14">
        <v>-7.9793566791</v>
      </c>
      <c r="E30" s="14">
        <v>-2.6986415022</v>
      </c>
      <c r="H30" s="12" t="s">
        <v>31</v>
      </c>
      <c r="I30" s="17"/>
      <c r="J30">
        <f t="shared" si="44"/>
        <v>-6.326957041</v>
      </c>
      <c r="K30">
        <f t="shared" si="45"/>
        <v>-6.672990209</v>
      </c>
      <c r="N30" s="8">
        <v>29.0</v>
      </c>
      <c r="O30" s="9">
        <f t="shared" ref="O30:Q30" si="48">I227-I232-I233</f>
        <v>-0.05201934664</v>
      </c>
      <c r="P30" s="9">
        <f t="shared" si="48"/>
        <v>-0.03727435775</v>
      </c>
      <c r="Q30" s="9">
        <f t="shared" si="48"/>
        <v>-0.03625024523</v>
      </c>
      <c r="R30" s="10">
        <f t="shared" si="13"/>
        <v>6.279611462</v>
      </c>
      <c r="S30" s="10">
        <f t="shared" si="14"/>
        <v>2.681109652</v>
      </c>
      <c r="T30" s="10">
        <f t="shared" si="15"/>
        <v>-56.03260315</v>
      </c>
      <c r="U30" s="10">
        <f t="shared" si="16"/>
        <v>-55.38996333</v>
      </c>
      <c r="V30" s="10">
        <f>627.509*(I227-I232-I233+((K227-K232-K233)*4^3-(J227-J232-J233)*3^3)/(4^3-3^3))</f>
        <v>-54.92100994</v>
      </c>
      <c r="W30" s="10">
        <f>627.509*(I227-I232-I233+((K227-K232-K233+0.5*((K228+K229)-(K230+K231)))*4^3-(J227-J232-J233+0.5*((J228+J229)-(J230+J231)))*3^3)/(4^3-3^3))</f>
        <v>-54.89342199</v>
      </c>
      <c r="Y30" s="11">
        <v>29.0</v>
      </c>
      <c r="Z30" s="12">
        <f t="shared" si="5"/>
        <v>-2.532603148</v>
      </c>
      <c r="AA30" s="12">
        <f t="shared" si="6"/>
        <v>-1.889963325</v>
      </c>
      <c r="AB30" s="12">
        <f t="shared" si="7"/>
        <v>-1.421009941</v>
      </c>
      <c r="AC30" s="12">
        <f t="shared" si="8"/>
        <v>-1.393421991</v>
      </c>
      <c r="AD30" s="7">
        <f t="shared" si="9"/>
        <v>2.604527087</v>
      </c>
      <c r="AE30" s="12">
        <v>-53.5</v>
      </c>
      <c r="AF30" s="18" t="s">
        <v>77</v>
      </c>
    </row>
    <row r="31">
      <c r="A31" s="12" t="s">
        <v>33</v>
      </c>
      <c r="B31" s="14">
        <v>-1.7913589702</v>
      </c>
      <c r="C31" s="14">
        <v>-0.6665828439</v>
      </c>
      <c r="D31" s="14">
        <v>-1.9351624957</v>
      </c>
      <c r="E31" s="14">
        <v>-0.6904308723</v>
      </c>
      <c r="H31" s="12" t="s">
        <v>33</v>
      </c>
      <c r="I31" s="17"/>
      <c r="J31">
        <f t="shared" si="44"/>
        <v>-1.576435457</v>
      </c>
      <c r="K31">
        <f t="shared" si="45"/>
        <v>-1.664720824</v>
      </c>
      <c r="M31" s="40" t="s">
        <v>80</v>
      </c>
      <c r="N31" s="8">
        <v>30.0</v>
      </c>
      <c r="O31" s="9">
        <f t="shared" ref="O31:Q31" si="49">I235-I240-I241</f>
        <v>-0.03819165114</v>
      </c>
      <c r="P31" s="9">
        <f t="shared" si="49"/>
        <v>-0.04554354139</v>
      </c>
      <c r="Q31" s="9">
        <f t="shared" si="49"/>
        <v>-0.04767284783</v>
      </c>
      <c r="R31" s="10">
        <f t="shared" si="13"/>
        <v>6.518150645</v>
      </c>
      <c r="S31" s="10">
        <f t="shared" si="14"/>
        <v>2.572385909</v>
      </c>
      <c r="T31" s="10">
        <f t="shared" si="15"/>
        <v>-52.54458693</v>
      </c>
      <c r="U31" s="10">
        <f t="shared" si="16"/>
        <v>-53.88074588</v>
      </c>
      <c r="V31" s="10">
        <f>627.509*(I235-I240-I241+((K235-K240-K241)*4^3-(J235-J240-J241)*3^3)/(4^3-3^3))</f>
        <v>-54.85578079</v>
      </c>
      <c r="W31" s="10">
        <f>627.509*(I235-I240-I241+((K235-K240-K241+0.5*((K236+K237)-(K238+K239)))*4^3-(J235-J240-J241+0.5*((J236+J237)-(J238+J239)))*3^3)/(4^3-3^3))</f>
        <v>-55.00925875</v>
      </c>
      <c r="Y31" s="11">
        <v>30.0</v>
      </c>
      <c r="Z31" s="12">
        <f t="shared" si="5"/>
        <v>-3.244586931</v>
      </c>
      <c r="AA31" s="12">
        <f t="shared" si="6"/>
        <v>-4.580745882</v>
      </c>
      <c r="AB31" s="12">
        <f t="shared" si="7"/>
        <v>-5.555780792</v>
      </c>
      <c r="AC31" s="12">
        <f t="shared" si="8"/>
        <v>-5.709258755</v>
      </c>
      <c r="AD31" s="7">
        <f t="shared" si="9"/>
        <v>11.58064656</v>
      </c>
      <c r="AE31" s="12">
        <v>-49.3</v>
      </c>
      <c r="AF31" s="18" t="s">
        <v>82</v>
      </c>
    </row>
    <row r="32">
      <c r="A32" s="12" t="s">
        <v>37</v>
      </c>
      <c r="B32" s="14">
        <v>-7.4277287285</v>
      </c>
      <c r="C32" s="14">
        <v>-2.6259723677</v>
      </c>
      <c r="D32" s="14">
        <v>-7.9997129844</v>
      </c>
      <c r="E32" s="14">
        <v>-2.7181496546</v>
      </c>
      <c r="H32" s="12" t="s">
        <v>37</v>
      </c>
      <c r="I32" s="15">
        <v>-2623.26078931872</v>
      </c>
      <c r="J32">
        <f t="shared" si="44"/>
        <v>-6.358595846</v>
      </c>
      <c r="K32">
        <f t="shared" si="45"/>
        <v>-6.706298248</v>
      </c>
      <c r="M32" s="40">
        <v>31.0</v>
      </c>
      <c r="N32" s="8" t="s">
        <v>83</v>
      </c>
      <c r="O32" s="9">
        <f t="shared" ref="O32:Q32" si="50">I243-I248-I249</f>
        <v>-0.06758731692</v>
      </c>
      <c r="P32" s="9">
        <f t="shared" si="50"/>
        <v>-0.03739267691</v>
      </c>
      <c r="Q32" s="9">
        <f t="shared" si="50"/>
        <v>-0.03799452662</v>
      </c>
      <c r="R32" s="10">
        <f t="shared" si="13"/>
        <v>2.873812261</v>
      </c>
      <c r="S32" s="10">
        <f>627.509*(K246+K247-K244-K245)</f>
        <v>-1.447564542</v>
      </c>
      <c r="T32" s="10">
        <f t="shared" si="15"/>
        <v>-65.87589095</v>
      </c>
      <c r="U32" s="10">
        <f t="shared" si="16"/>
        <v>-66.25355706</v>
      </c>
      <c r="V32" s="10">
        <f>627.509*(I243-I248-I249+((K243-K248-K249)*4^3-(J243-J248-J249)*3^3)/(4^3-3^3))</f>
        <v>-66.52915125</v>
      </c>
      <c r="W32" s="10">
        <f>627.509*(I243-I248-I249+((K243-K248-K249+0.5*((K244+K245)-(K246+K247)))*4^3-(J243-J248-J249+0.5*((J244+J245)-(J246+J247)))*3^3)/(4^3-3^3))</f>
        <v>-66.32575666</v>
      </c>
      <c r="Y32" s="11" t="s">
        <v>83</v>
      </c>
      <c r="Z32" s="12">
        <f t="shared" si="5"/>
        <v>1.42410905</v>
      </c>
      <c r="AA32" s="12">
        <f t="shared" si="6"/>
        <v>1.046442941</v>
      </c>
      <c r="AB32" s="12">
        <f t="shared" si="7"/>
        <v>0.7708487526</v>
      </c>
      <c r="AC32" s="12">
        <f t="shared" si="8"/>
        <v>0.9742433425</v>
      </c>
      <c r="AD32" s="7">
        <f t="shared" si="9"/>
        <v>1.447612693</v>
      </c>
      <c r="AE32" s="12">
        <v>-67.3</v>
      </c>
      <c r="AF32" s="18" t="s">
        <v>84</v>
      </c>
    </row>
    <row r="33">
      <c r="A33" s="12" t="s">
        <v>48</v>
      </c>
      <c r="B33" s="14">
        <v>-1.7860721331</v>
      </c>
      <c r="C33" s="14">
        <v>-0.6645537784</v>
      </c>
      <c r="D33" s="14">
        <v>-1.9321227783</v>
      </c>
      <c r="E33" s="14">
        <v>-0.6894825005</v>
      </c>
      <c r="H33" s="12" t="s">
        <v>48</v>
      </c>
      <c r="I33" s="15">
        <v>-1075.8176922142</v>
      </c>
      <c r="J33">
        <f t="shared" si="44"/>
        <v>-1.571703227</v>
      </c>
      <c r="K33">
        <f t="shared" si="45"/>
        <v>-1.662281537</v>
      </c>
      <c r="M33" s="40">
        <v>32.0</v>
      </c>
      <c r="N33" s="8" t="s">
        <v>85</v>
      </c>
      <c r="O33" s="9">
        <f t="shared" ref="O33:Q33" si="51">I251-I256-I257</f>
        <v>-0.00165654592</v>
      </c>
      <c r="P33" s="9">
        <f t="shared" si="51"/>
        <v>-0.1034977802</v>
      </c>
      <c r="Q33" s="9">
        <f t="shared" si="51"/>
        <v>-0.1018666604</v>
      </c>
      <c r="R33" s="10">
        <f t="shared" ref="R33:S33" si="52">627.509*(OFFSET(J$4,8*$M32,0)+OFFSET(J$5,8*$M32,0)-OFFSET(J$6,8*$M32,0)-OFFSET(J$7,8*$M32,0))</f>
        <v>8.533525586</v>
      </c>
      <c r="S33" s="10">
        <f t="shared" si="52"/>
        <v>3.785488828</v>
      </c>
      <c r="T33" s="10">
        <f t="shared" ref="T33:T39" si="55">627.509*(OFFSET($I$3,8*$M32,0)-OFFSET($I$8,8*$M32,0)-OFFSET($I$9,8*$M32,0)+OFFSET($J$3,8*$M32,0)-OFFSET($J$8,8*$M32,0)-OFFSET($J$9,8*$M32,0))</f>
        <v>-65.985286</v>
      </c>
      <c r="U33" s="10">
        <f t="shared" ref="U33:U39" si="56">627.509*(OFFSET($I$3,8*$M32,0)-OFFSET($I$8,8*$M32,0)-OFFSET($I$9,8*$M32,0)+OFFSET($K$3,8*$M32,0)-OFFSET($K$8,8*$M32,0)-OFFSET($K$9,8*$M32,0))</f>
        <v>-64.96174368</v>
      </c>
      <c r="V33" s="10">
        <f>627.509*(I251-I256-I257+((K251-K256-K257)*4^3-(J251-J256-J257)*3^3)/(4^3-3^3))</f>
        <v>-64.21483442</v>
      </c>
      <c r="W33" s="10">
        <f>627.509*(I251-I256-I257+((K251-K256-K257+0.5*((K252+K253)-(K254+K255)))*4^3-(J251-J256-J257+0.5*((J252+J253)-(J254+J255)))*3^3)/(4^3-3^3))</f>
        <v>-64.0544818</v>
      </c>
      <c r="Y33" s="11" t="s">
        <v>85</v>
      </c>
      <c r="Z33" s="12">
        <f t="shared" si="5"/>
        <v>9.414714</v>
      </c>
      <c r="AA33" s="12">
        <f t="shared" si="6"/>
        <v>10.43825632</v>
      </c>
      <c r="AB33" s="12">
        <f t="shared" si="7"/>
        <v>11.18516558</v>
      </c>
      <c r="AC33" s="12">
        <f t="shared" si="8"/>
        <v>11.3455182</v>
      </c>
      <c r="AD33" s="7">
        <f t="shared" si="9"/>
        <v>15.04710637</v>
      </c>
      <c r="AE33" s="12">
        <v>-75.4</v>
      </c>
      <c r="AF33" s="18" t="s">
        <v>86</v>
      </c>
    </row>
    <row r="34">
      <c r="A34" s="1">
        <v>5.0</v>
      </c>
      <c r="B34" s="32"/>
      <c r="C34" s="32"/>
      <c r="D34" s="32"/>
      <c r="E34" s="32"/>
      <c r="H34" s="1">
        <v>5.0</v>
      </c>
      <c r="I34" s="17"/>
      <c r="M34" s="40">
        <v>33.0</v>
      </c>
      <c r="N34" s="8" t="s">
        <v>87</v>
      </c>
      <c r="O34" s="9">
        <f t="shared" ref="O34:Q34" si="53">I259-I264-I265</f>
        <v>0.03760028596</v>
      </c>
      <c r="P34" s="9">
        <f t="shared" si="53"/>
        <v>-0.1048945619</v>
      </c>
      <c r="Q34" s="9">
        <f t="shared" si="53"/>
        <v>-0.106042564</v>
      </c>
      <c r="R34" s="10">
        <f t="shared" ref="R34:S34" si="54">627.509*(OFFSET(J$4,8*$M33,0)+OFFSET(J$5,8*$M33,0)-OFFSET(J$6,8*$M33,0)-OFFSET(J$7,8*$M33,0))</f>
        <v>4.543531859</v>
      </c>
      <c r="S34" s="10">
        <f t="shared" si="54"/>
        <v>2.10973573</v>
      </c>
      <c r="T34" s="10">
        <f t="shared" si="55"/>
        <v>-42.22776377</v>
      </c>
      <c r="U34" s="10">
        <f t="shared" si="56"/>
        <v>-42.94814547</v>
      </c>
      <c r="V34" s="10">
        <f>627.509*(I259-I264-I265+((K259-K264-K265)*4^3-(J259-J264-J265)*3^3)/(4^3-3^3))</f>
        <v>-43.47382941</v>
      </c>
      <c r="W34" s="10">
        <f>627.509*(I259-I264-I265+((K259-K264-K265+0.5*((K260+K261)-(K262+K263)))*4^3-(J259-J264-J265+0.5*((J260+J261)-(J262+J263)))*3^3)/(4^3-3^3))</f>
        <v>-43.30696824</v>
      </c>
      <c r="Y34" s="11" t="s">
        <v>87</v>
      </c>
      <c r="Z34" s="12">
        <f t="shared" si="5"/>
        <v>-13.12776377</v>
      </c>
      <c r="AA34" s="12">
        <f t="shared" si="6"/>
        <v>-13.84814547</v>
      </c>
      <c r="AB34" s="12">
        <f t="shared" si="7"/>
        <v>-14.37382941</v>
      </c>
      <c r="AC34" s="12">
        <f t="shared" si="8"/>
        <v>-14.20696824</v>
      </c>
      <c r="AD34" s="7">
        <f t="shared" si="9"/>
        <v>48.82119669</v>
      </c>
      <c r="AE34" s="12">
        <v>-29.1</v>
      </c>
      <c r="AF34" s="18" t="s">
        <v>54</v>
      </c>
    </row>
    <row r="35">
      <c r="A35" s="12" t="s">
        <v>25</v>
      </c>
      <c r="B35" s="14">
        <v>-8.5741637021</v>
      </c>
      <c r="C35" s="14">
        <v>-3.1759749913</v>
      </c>
      <c r="D35" s="14">
        <v>-9.2155074892</v>
      </c>
      <c r="E35" s="14">
        <v>-3.28141032</v>
      </c>
      <c r="H35" s="12" t="s">
        <v>25</v>
      </c>
      <c r="I35" s="15">
        <v>-3006.81284514687</v>
      </c>
      <c r="J35">
        <f t="shared" ref="J35:J41" si="59">B35*0.4+C35*1.29</f>
        <v>-7.52667322</v>
      </c>
      <c r="K35">
        <f t="shared" ref="K35:K41" si="60">D35*0.4+E35*1.29</f>
        <v>-7.919222308</v>
      </c>
      <c r="M35" s="40">
        <v>34.0</v>
      </c>
      <c r="N35" s="8" t="s">
        <v>88</v>
      </c>
      <c r="O35" s="9">
        <f t="shared" ref="O35:Q35" si="57">I267-I272-I273</f>
        <v>0.03822820009</v>
      </c>
      <c r="P35" s="9">
        <f t="shared" si="57"/>
        <v>-0.1050065471</v>
      </c>
      <c r="Q35" s="9">
        <f t="shared" si="57"/>
        <v>-0.1062368405</v>
      </c>
      <c r="R35" s="10">
        <f t="shared" ref="R35:S35" si="58">627.509*(OFFSET(J$4,8*$M34,0)+OFFSET(J$5,8*$M34,0)-OFFSET(J$6,8*$M34,0)-OFFSET(J$7,8*$M34,0))</f>
        <v>4.513066872</v>
      </c>
      <c r="S35" s="10">
        <f t="shared" si="58"/>
        <v>2.097815911</v>
      </c>
      <c r="T35" s="10">
        <f t="shared" si="55"/>
        <v>-41.90401374</v>
      </c>
      <c r="U35" s="10">
        <f t="shared" si="56"/>
        <v>-42.6760339</v>
      </c>
      <c r="V35" s="10">
        <f>627.509*(I267-I272-I273+((K267-K272-K273)*4^3-(J267-J272-J273)*3^3)/(4^3-3^3))</f>
        <v>-43.23939997</v>
      </c>
      <c r="W35" s="10">
        <f>627.509*(I267-I272-I273+((K267-K272-K273+0.5*((K268+K269)-(K270+K271)))*4^3-(J267-J272-J273+0.5*((J268+J269)-(J270+J271)))*3^3)/(4^3-3^3))</f>
        <v>-43.07173223</v>
      </c>
      <c r="Y35" s="11" t="s">
        <v>88</v>
      </c>
      <c r="Z35" s="12">
        <f t="shared" si="5"/>
        <v>-12.50401374</v>
      </c>
      <c r="AA35" s="12">
        <f t="shared" si="6"/>
        <v>-13.2760339</v>
      </c>
      <c r="AB35" s="12">
        <f t="shared" si="7"/>
        <v>-13.83939997</v>
      </c>
      <c r="AC35" s="12">
        <f t="shared" si="8"/>
        <v>-13.67173223</v>
      </c>
      <c r="AD35" s="7">
        <f t="shared" si="9"/>
        <v>46.50249058</v>
      </c>
      <c r="AE35" s="12">
        <v>-29.4</v>
      </c>
      <c r="AF35" s="18" t="s">
        <v>54</v>
      </c>
    </row>
    <row r="36">
      <c r="A36" s="12" t="s">
        <v>27</v>
      </c>
      <c r="B36" s="14">
        <v>-5.3878554297</v>
      </c>
      <c r="C36" s="14">
        <v>-1.9518345009</v>
      </c>
      <c r="D36" s="14">
        <v>-5.7808824077</v>
      </c>
      <c r="E36" s="14">
        <v>-2.0131835669</v>
      </c>
      <c r="H36" s="12" t="s">
        <v>27</v>
      </c>
      <c r="I36" s="17"/>
      <c r="J36">
        <f t="shared" si="59"/>
        <v>-4.673008678</v>
      </c>
      <c r="K36">
        <f t="shared" si="60"/>
        <v>-4.909359764</v>
      </c>
      <c r="M36" s="40">
        <v>35.0</v>
      </c>
      <c r="N36" s="8" t="s">
        <v>89</v>
      </c>
      <c r="O36" s="9">
        <f t="shared" ref="O36:Q36" si="61">I275-I280-I281</f>
        <v>-0.0159474579</v>
      </c>
      <c r="P36" s="9">
        <f t="shared" si="61"/>
        <v>-0.04105933766</v>
      </c>
      <c r="Q36" s="9">
        <f t="shared" si="61"/>
        <v>-0.04122608719</v>
      </c>
      <c r="R36" s="10">
        <f t="shared" ref="R36:S36" si="62">627.509*(OFFSET(J$4,8*$M35,0)+OFFSET(J$5,8*$M35,0)-OFFSET(J$6,8*$M35,0)-OFFSET(J$7,8*$M35,0))</f>
        <v>3.317673788</v>
      </c>
      <c r="S36" s="10">
        <f t="shared" si="62"/>
        <v>1.568175064</v>
      </c>
      <c r="T36" s="10">
        <f t="shared" si="55"/>
        <v>-35.77227728</v>
      </c>
      <c r="U36" s="10">
        <f t="shared" si="56"/>
        <v>-35.87691411</v>
      </c>
      <c r="V36" s="10">
        <f>627.509*(I275-I280-I281+((K275-K280-K281)*4^3-(J275-J280-J281)*3^3)/(4^3-3^3))</f>
        <v>-35.95327071</v>
      </c>
      <c r="W36" s="10">
        <f>627.509*(I275-I280-I281+((K275-K280-K281+0.5*((K276+K277)-(K278+K279)))*4^3-(J275-J280-J281+0.5*((J276+J277)-(J278+J279)))*3^3)/(4^3-3^3))</f>
        <v>-35.8075138</v>
      </c>
      <c r="Y36" s="11" t="s">
        <v>89</v>
      </c>
      <c r="Z36" s="12">
        <f t="shared" si="5"/>
        <v>0.5277227236</v>
      </c>
      <c r="AA36" s="12">
        <f t="shared" si="6"/>
        <v>0.4230858928</v>
      </c>
      <c r="AB36" s="12">
        <f t="shared" si="7"/>
        <v>0.3467292865</v>
      </c>
      <c r="AC36" s="12">
        <f t="shared" si="8"/>
        <v>0.4924862034</v>
      </c>
      <c r="AD36" s="7">
        <f t="shared" si="9"/>
        <v>1.356711304</v>
      </c>
      <c r="AE36" s="12">
        <v>-36.3</v>
      </c>
      <c r="AF36" s="18" t="s">
        <v>90</v>
      </c>
    </row>
    <row r="37">
      <c r="A37" s="12" t="s">
        <v>29</v>
      </c>
      <c r="B37" s="14">
        <v>-3.1187338396</v>
      </c>
      <c r="C37" s="14">
        <v>-1.163115684</v>
      </c>
      <c r="D37" s="14">
        <v>-3.3678464246</v>
      </c>
      <c r="E37" s="14">
        <v>-1.2061532328</v>
      </c>
      <c r="H37" s="12" t="s">
        <v>29</v>
      </c>
      <c r="I37" s="17"/>
      <c r="J37">
        <f t="shared" si="59"/>
        <v>-2.747912768</v>
      </c>
      <c r="K37">
        <f t="shared" si="60"/>
        <v>-2.90307624</v>
      </c>
      <c r="M37" s="40">
        <v>36.0</v>
      </c>
      <c r="N37" s="8" t="s">
        <v>91</v>
      </c>
      <c r="O37" s="9">
        <f t="shared" ref="O37:Q37" si="63">I283-I288-I289</f>
        <v>-0.01338759954</v>
      </c>
      <c r="P37" s="9">
        <f t="shared" si="63"/>
        <v>-0.03584171042</v>
      </c>
      <c r="Q37" s="9">
        <f t="shared" si="63"/>
        <v>-0.03613496301</v>
      </c>
      <c r="R37" s="10">
        <f t="shared" ref="R37:S37" si="64">627.509*(OFFSET(J$4,8*$M36,0)+OFFSET(J$5,8*$M36,0)-OFFSET(J$6,8*$M36,0)-OFFSET(J$7,8*$M36,0))</f>
        <v>2.785716953</v>
      </c>
      <c r="S37" s="10">
        <f t="shared" si="64"/>
        <v>1.346118307</v>
      </c>
      <c r="T37" s="10">
        <f t="shared" si="55"/>
        <v>-30.89183506</v>
      </c>
      <c r="U37" s="10">
        <f t="shared" si="56"/>
        <v>-31.07585371</v>
      </c>
      <c r="V37" s="10">
        <f>627.509*(I283-I288-I289+((K283-K288-K289)*4^3-(J283-J288-J289)*3^3)/(4^3-3^3))</f>
        <v>-31.21013758</v>
      </c>
      <c r="W37" s="10">
        <f>627.509*(I283-I288-I289+((K283-K288-K289+0.5*((K284+K285)-(K286+K287)))*4^3-(J283-J288-J289+0.5*((J284+J285)-(J286+J287)))*3^3)/(4^3-3^3))</f>
        <v>-31.06233739</v>
      </c>
      <c r="Y37" s="11" t="s">
        <v>91</v>
      </c>
      <c r="Z37" s="12">
        <f t="shared" si="5"/>
        <v>1.108164938</v>
      </c>
      <c r="AA37" s="12">
        <f t="shared" si="6"/>
        <v>0.9241462947</v>
      </c>
      <c r="AB37" s="12">
        <f t="shared" si="7"/>
        <v>0.7898624199</v>
      </c>
      <c r="AC37" s="12">
        <f t="shared" si="8"/>
        <v>0.937662608</v>
      </c>
      <c r="AD37" s="7">
        <f t="shared" si="9"/>
        <v>2.93019565</v>
      </c>
      <c r="AE37" s="12">
        <v>-32.0</v>
      </c>
      <c r="AF37" s="18" t="s">
        <v>51</v>
      </c>
    </row>
    <row r="38">
      <c r="A38" s="12" t="s">
        <v>31</v>
      </c>
      <c r="B38" s="14">
        <v>-5.393117873</v>
      </c>
      <c r="C38" s="14">
        <v>-1.953601504</v>
      </c>
      <c r="D38" s="14">
        <v>-5.7835944882</v>
      </c>
      <c r="E38" s="14">
        <v>-2.0138859148</v>
      </c>
      <c r="H38" s="12" t="s">
        <v>31</v>
      </c>
      <c r="I38" s="17"/>
      <c r="J38">
        <f t="shared" si="59"/>
        <v>-4.677393089</v>
      </c>
      <c r="K38">
        <f t="shared" si="60"/>
        <v>-4.911350625</v>
      </c>
      <c r="M38" s="40">
        <v>37.0</v>
      </c>
      <c r="N38" s="8" t="s">
        <v>92</v>
      </c>
      <c r="O38" s="9">
        <f t="shared" ref="O38:Q38" si="65">I291-I296-I297</f>
        <v>-0.03297446252</v>
      </c>
      <c r="P38" s="9">
        <f t="shared" si="65"/>
        <v>-0.03766897185</v>
      </c>
      <c r="Q38" s="9">
        <f t="shared" si="65"/>
        <v>-0.08461216258</v>
      </c>
      <c r="R38" s="10">
        <f t="shared" ref="R38:S38" si="66">627.509*(OFFSET(J$4,8*$M37,0)+OFFSET(J$5,8*$M37,0)-OFFSET(J$6,8*$M37,0)-OFFSET(J$7,8*$M37,0))</f>
        <v>8.502430271</v>
      </c>
      <c r="S38" s="10">
        <f t="shared" si="66"/>
        <v>35.74963522</v>
      </c>
      <c r="T38" s="10">
        <f t="shared" si="55"/>
        <v>-44.32939086</v>
      </c>
      <c r="U38" s="10">
        <f t="shared" si="56"/>
        <v>-73.78666553</v>
      </c>
      <c r="V38" s="10">
        <f>627.509*(I291-I296-I297+((K291-K296-K297)*4^3-(J291-J296-J297)*3^3)/(4^3-3^3))</f>
        <v>-95.28251461</v>
      </c>
      <c r="W38" s="10">
        <f>627.509*(I291-I296-I297+((K291-K296-K297+0.5*((K292+K293)-(K294+K295)))*4^3-(J291-J296-J297+0.5*((J292+J293)-(J294+J295)))*3^3)/(4^3-3^3))</f>
        <v>-67.46614925</v>
      </c>
      <c r="Y38" s="8" t="s">
        <v>92</v>
      </c>
      <c r="Z38" s="12">
        <f t="shared" si="5"/>
        <v>3.170609139</v>
      </c>
      <c r="AA38" s="12">
        <f t="shared" si="6"/>
        <v>-26.28666553</v>
      </c>
      <c r="AB38" s="12">
        <f t="shared" si="7"/>
        <v>-47.78251461</v>
      </c>
      <c r="AC38" s="12">
        <f t="shared" si="8"/>
        <v>-19.96614925</v>
      </c>
      <c r="AD38" s="7">
        <f t="shared" si="9"/>
        <v>42.03399843</v>
      </c>
      <c r="AE38" s="12">
        <v>-47.5</v>
      </c>
      <c r="AF38" s="18" t="s">
        <v>93</v>
      </c>
    </row>
    <row r="39">
      <c r="A39" s="12" t="s">
        <v>33</v>
      </c>
      <c r="B39" s="14">
        <v>-3.1245633622</v>
      </c>
      <c r="C39" s="14">
        <v>-1.165065769</v>
      </c>
      <c r="D39" s="14">
        <v>-3.370976108</v>
      </c>
      <c r="E39" s="14">
        <v>-1.206965902</v>
      </c>
      <c r="H39" s="12" t="s">
        <v>33</v>
      </c>
      <c r="I39" s="17"/>
      <c r="J39">
        <f t="shared" si="59"/>
        <v>-2.752760187</v>
      </c>
      <c r="K39">
        <f t="shared" si="60"/>
        <v>-2.905376457</v>
      </c>
      <c r="M39" s="40">
        <v>38.0</v>
      </c>
      <c r="N39" s="8" t="s">
        <v>94</v>
      </c>
      <c r="O39" s="9">
        <f t="shared" ref="O39:Q39" si="67">I299-I304-I305</f>
        <v>-0.02190759392</v>
      </c>
      <c r="P39" s="9">
        <f t="shared" si="67"/>
        <v>-0.05233900295</v>
      </c>
      <c r="Q39" s="9">
        <f t="shared" si="67"/>
        <v>-0.1009477853</v>
      </c>
      <c r="R39" s="10">
        <f t="shared" ref="R39:S39" si="68">627.509*(OFFSET(J$4,8*$M38,0)+OFFSET(J$5,8*$M38,0)-OFFSET(J$6,8*$M38,0)-OFFSET(J$7,8*$M38,0))</f>
        <v>9.150067483</v>
      </c>
      <c r="S39" s="10">
        <f t="shared" si="68"/>
        <v>37.27565086</v>
      </c>
      <c r="T39" s="10">
        <f t="shared" si="55"/>
        <v>-46.59040775</v>
      </c>
      <c r="U39" s="10">
        <f t="shared" si="56"/>
        <v>-77.09285613</v>
      </c>
      <c r="V39" s="10">
        <f>627.509*(I299-I304-I305+((K299-K304-K305)*4^3-(J299-J304-J305)*3^3)/(4^3-3^3))</f>
        <v>-99.35139955</v>
      </c>
      <c r="W39" s="10">
        <f>627.509*(I299-I304-I305+((K299-K304-K305+0.5*((K300+K301)-(K302+K303)))*4^3-(J299-J304-J305+0.5*((J300+J301)-(J302+J303)))*3^3)/(4^3-3^3))</f>
        <v>-70.45153694</v>
      </c>
      <c r="Y39" s="8" t="s">
        <v>94</v>
      </c>
      <c r="Z39" s="12">
        <f t="shared" si="5"/>
        <v>5.509592245</v>
      </c>
      <c r="AA39" s="12">
        <f t="shared" si="6"/>
        <v>-24.99285613</v>
      </c>
      <c r="AB39" s="12">
        <f t="shared" si="7"/>
        <v>-47.25139955</v>
      </c>
      <c r="AC39" s="12">
        <f t="shared" si="8"/>
        <v>-18.35153694</v>
      </c>
      <c r="AD39" s="7">
        <f t="shared" si="9"/>
        <v>35.22367935</v>
      </c>
      <c r="AE39" s="12">
        <v>-52.1</v>
      </c>
      <c r="AF39" s="18" t="s">
        <v>95</v>
      </c>
    </row>
    <row r="40">
      <c r="A40" s="12" t="s">
        <v>37</v>
      </c>
      <c r="B40" s="14">
        <v>-5.3951675004</v>
      </c>
      <c r="C40" s="14">
        <v>-1.9586872849</v>
      </c>
      <c r="D40" s="14">
        <v>-5.7881931767</v>
      </c>
      <c r="E40" s="14">
        <v>-2.0201378185</v>
      </c>
      <c r="H40" s="12" t="s">
        <v>37</v>
      </c>
      <c r="I40" s="41">
        <v>-1824.13458436547</v>
      </c>
      <c r="J40">
        <f t="shared" si="59"/>
        <v>-4.684773598</v>
      </c>
      <c r="K40">
        <f t="shared" si="60"/>
        <v>-4.921255057</v>
      </c>
      <c r="Y40" s="7"/>
      <c r="Z40" s="7"/>
      <c r="AA40" s="7"/>
      <c r="AB40" s="7"/>
      <c r="AC40" s="7"/>
      <c r="AD40" s="1" t="s">
        <v>96</v>
      </c>
      <c r="AE40" s="7"/>
      <c r="AF40" s="7"/>
    </row>
    <row r="41">
      <c r="A41" s="12" t="s">
        <v>48</v>
      </c>
      <c r="B41" s="14">
        <v>-3.1175667069</v>
      </c>
      <c r="C41" s="14">
        <v>-1.1625226481</v>
      </c>
      <c r="D41" s="14">
        <v>-3.366662757</v>
      </c>
      <c r="E41" s="14">
        <v>-1.2055580362</v>
      </c>
      <c r="H41" s="12" t="s">
        <v>48</v>
      </c>
      <c r="I41" s="15">
        <v>-1182.7040599079</v>
      </c>
      <c r="J41">
        <f t="shared" si="59"/>
        <v>-2.746680899</v>
      </c>
      <c r="K41">
        <f t="shared" si="60"/>
        <v>-2.901834969</v>
      </c>
      <c r="Y41" s="1" t="s">
        <v>97</v>
      </c>
      <c r="Z41" s="12">
        <f t="shared" ref="Z41:AC41" si="69">AVERAGE(Z2:Z31)</f>
        <v>-8.824426169</v>
      </c>
      <c r="AA41" s="12">
        <f t="shared" si="69"/>
        <v>-9.108974356</v>
      </c>
      <c r="AB41" s="12">
        <f t="shared" si="69"/>
        <v>-9.316617629</v>
      </c>
      <c r="AC41" s="12">
        <f t="shared" si="69"/>
        <v>-9.335862002</v>
      </c>
      <c r="AD41" s="12">
        <f>MAX(AD2:AD39)-MIN(AD2:AD39)</f>
        <v>121.5757369</v>
      </c>
      <c r="AE41" s="7"/>
      <c r="AF41" s="7"/>
    </row>
    <row r="42">
      <c r="A42" s="1">
        <v>6.0</v>
      </c>
      <c r="B42" s="32"/>
      <c r="C42" s="32"/>
      <c r="D42" s="32"/>
      <c r="E42" s="32"/>
      <c r="H42" s="1">
        <v>6.0</v>
      </c>
      <c r="I42" s="17"/>
      <c r="Y42" s="1" t="s">
        <v>98</v>
      </c>
      <c r="Z42" s="12">
        <f t="shared" ref="Z42:AC42" si="70">(SUMIF(Z2:Z31,"&gt;0")-SUMIF(Z2:Z31,"&lt;0"))/30</f>
        <v>9.748189591</v>
      </c>
      <c r="AA42" s="12">
        <f t="shared" si="70"/>
        <v>9.965354526</v>
      </c>
      <c r="AB42" s="12">
        <f t="shared" si="70"/>
        <v>10.24139681</v>
      </c>
      <c r="AC42" s="12">
        <f t="shared" si="70"/>
        <v>10.29002301</v>
      </c>
      <c r="AD42" s="7"/>
      <c r="AE42" s="7"/>
      <c r="AF42" s="7"/>
    </row>
    <row r="43">
      <c r="A43" s="12" t="s">
        <v>25</v>
      </c>
      <c r="B43" s="14">
        <v>-7.3594696688</v>
      </c>
      <c r="C43" s="14">
        <v>-2.6922600662</v>
      </c>
      <c r="D43" s="14">
        <v>-7.8919820393</v>
      </c>
      <c r="E43" s="14">
        <v>-2.7765096154</v>
      </c>
      <c r="H43" s="12" t="s">
        <v>25</v>
      </c>
      <c r="I43" s="15">
        <v>-2498.80716889285</v>
      </c>
      <c r="J43">
        <f t="shared" ref="J43:J49" si="72">B43*0.4+C43*1.29</f>
        <v>-6.416803353</v>
      </c>
      <c r="K43">
        <f t="shared" ref="K43:K49" si="73">D43*0.4+E43*1.29</f>
        <v>-6.73849022</v>
      </c>
      <c r="Y43" s="1" t="s">
        <v>99</v>
      </c>
      <c r="Z43" s="12">
        <f t="shared" ref="Z43:AC43" si="71">AVERAGE(Z32:Z39)</f>
        <v>-0.559608177</v>
      </c>
      <c r="AA43" s="12">
        <f t="shared" si="71"/>
        <v>-8.196471199</v>
      </c>
      <c r="AB43" s="12">
        <f t="shared" si="71"/>
        <v>-13.76931719</v>
      </c>
      <c r="AC43" s="12">
        <f t="shared" si="71"/>
        <v>-6.555809538</v>
      </c>
      <c r="AD43" s="7"/>
      <c r="AE43" s="7"/>
      <c r="AF43" s="7"/>
    </row>
    <row r="44">
      <c r="A44" s="12" t="s">
        <v>27</v>
      </c>
      <c r="B44" s="14">
        <v>-5.3894827964</v>
      </c>
      <c r="C44" s="14">
        <v>-1.9537689962</v>
      </c>
      <c r="D44" s="14">
        <v>-5.7825645262</v>
      </c>
      <c r="E44" s="14">
        <v>-2.0151410587</v>
      </c>
      <c r="H44" s="12" t="s">
        <v>27</v>
      </c>
      <c r="I44" s="15"/>
      <c r="J44">
        <f t="shared" si="72"/>
        <v>-4.676155124</v>
      </c>
      <c r="K44">
        <f t="shared" si="73"/>
        <v>-4.912557776</v>
      </c>
      <c r="Y44" s="1" t="s">
        <v>100</v>
      </c>
      <c r="Z44" s="12">
        <f t="shared" ref="Z44:AC44" si="74">(SUMIF(Z34:Z39,"&gt;0")-SUMIF(Z34:Z39,"&lt;0"))/30</f>
        <v>1.198262219</v>
      </c>
      <c r="AA44" s="12">
        <f t="shared" si="74"/>
        <v>2.658364441</v>
      </c>
      <c r="AB44" s="12">
        <f t="shared" si="74"/>
        <v>4.146124508</v>
      </c>
      <c r="AC44" s="12">
        <f t="shared" si="74"/>
        <v>2.254217849</v>
      </c>
      <c r="AD44" s="7"/>
      <c r="AE44" s="7"/>
      <c r="AF44" s="7"/>
    </row>
    <row r="45">
      <c r="A45" s="12" t="s">
        <v>29</v>
      </c>
      <c r="B45" s="14">
        <v>-1.9057940726</v>
      </c>
      <c r="C45" s="14">
        <v>-0.6806607725</v>
      </c>
      <c r="D45" s="14">
        <v>-2.0458185312</v>
      </c>
      <c r="E45" s="14">
        <v>-0.702554822</v>
      </c>
      <c r="H45" s="12" t="s">
        <v>29</v>
      </c>
      <c r="I45" s="17"/>
      <c r="J45">
        <f t="shared" si="72"/>
        <v>-1.640370026</v>
      </c>
      <c r="K45">
        <f t="shared" si="73"/>
        <v>-1.724623133</v>
      </c>
      <c r="Y45" s="1" t="s">
        <v>101</v>
      </c>
      <c r="Z45" s="12">
        <f t="shared" ref="Z45:AC45" si="75">STDEVA(Z2:Z31)</f>
        <v>13.09355119</v>
      </c>
      <c r="AA45" s="12">
        <f t="shared" si="75"/>
        <v>12.74336731</v>
      </c>
      <c r="AB45" s="12">
        <f t="shared" si="75"/>
        <v>12.54163466</v>
      </c>
      <c r="AC45" s="12">
        <f t="shared" si="75"/>
        <v>12.50261574</v>
      </c>
      <c r="AD45" s="7"/>
      <c r="AE45" s="7"/>
      <c r="AF45" s="7"/>
    </row>
    <row r="46">
      <c r="A46" s="12" t="s">
        <v>31</v>
      </c>
      <c r="B46" s="14">
        <v>-5.3946527661</v>
      </c>
      <c r="C46" s="14">
        <v>-1.9554772839</v>
      </c>
      <c r="D46" s="14">
        <v>-5.7851845818</v>
      </c>
      <c r="E46" s="14">
        <v>-2.0158068253</v>
      </c>
      <c r="H46" s="12" t="s">
        <v>31</v>
      </c>
      <c r="I46" s="17"/>
      <c r="J46">
        <f t="shared" si="72"/>
        <v>-4.680426803</v>
      </c>
      <c r="K46">
        <f t="shared" si="73"/>
        <v>-4.914464637</v>
      </c>
    </row>
    <row r="47">
      <c r="A47" s="12" t="s">
        <v>33</v>
      </c>
      <c r="B47" s="14">
        <v>-1.9102600255</v>
      </c>
      <c r="C47" s="14">
        <v>-0.6819638415</v>
      </c>
      <c r="D47" s="14">
        <v>-2.0481751374</v>
      </c>
      <c r="E47" s="14">
        <v>-0.7030501824</v>
      </c>
      <c r="H47" s="12" t="s">
        <v>33</v>
      </c>
      <c r="I47" s="17"/>
      <c r="J47">
        <f t="shared" si="72"/>
        <v>-1.643837366</v>
      </c>
      <c r="K47">
        <f t="shared" si="73"/>
        <v>-1.72620479</v>
      </c>
    </row>
    <row r="48">
      <c r="A48" s="12" t="s">
        <v>37</v>
      </c>
      <c r="B48" s="14">
        <v>-5.3951675004</v>
      </c>
      <c r="C48" s="14">
        <v>-1.9586872849</v>
      </c>
      <c r="D48" s="14">
        <v>-5.7881931767</v>
      </c>
      <c r="E48" s="14">
        <v>-2.0201378185</v>
      </c>
      <c r="H48" s="12" t="s">
        <v>37</v>
      </c>
      <c r="I48" s="41">
        <v>-1824.13458436547</v>
      </c>
      <c r="J48">
        <f t="shared" si="72"/>
        <v>-4.684773598</v>
      </c>
      <c r="K48">
        <f t="shared" si="73"/>
        <v>-4.921255057</v>
      </c>
    </row>
    <row r="49">
      <c r="A49" s="12" t="s">
        <v>48</v>
      </c>
      <c r="B49" s="14">
        <v>-1.9049224662</v>
      </c>
      <c r="C49" s="14">
        <v>-0.6798547632</v>
      </c>
      <c r="D49" s="14">
        <v>-2.0449304914</v>
      </c>
      <c r="E49" s="14">
        <v>-0.7017415609</v>
      </c>
      <c r="H49" s="12" t="s">
        <v>48</v>
      </c>
      <c r="I49" s="15">
        <v>-674.7117672891</v>
      </c>
      <c r="J49">
        <f t="shared" si="72"/>
        <v>-1.638981631</v>
      </c>
      <c r="K49">
        <f t="shared" si="73"/>
        <v>-1.72321881</v>
      </c>
    </row>
    <row r="50">
      <c r="A50" s="1">
        <v>7.0</v>
      </c>
      <c r="B50" s="32"/>
      <c r="C50" s="32"/>
      <c r="D50" s="32"/>
      <c r="E50" s="32"/>
      <c r="H50" s="1">
        <v>7.0</v>
      </c>
      <c r="I50" s="17"/>
    </row>
    <row r="51">
      <c r="A51" s="12" t="s">
        <v>25</v>
      </c>
      <c r="B51" s="14">
        <v>-11.8661603878</v>
      </c>
      <c r="C51" s="14">
        <v>-4.3149859942</v>
      </c>
      <c r="D51" s="14">
        <v>-12.7158253878</v>
      </c>
      <c r="E51" s="14">
        <v>-4.4475546761</v>
      </c>
      <c r="H51" s="12" t="s">
        <v>25</v>
      </c>
      <c r="I51" s="15">
        <v>-3969.2616502047</v>
      </c>
      <c r="J51">
        <f t="shared" ref="J51:J57" si="76">B51*0.4+C51*1.29</f>
        <v>-10.31279609</v>
      </c>
      <c r="K51">
        <f t="shared" ref="K51:K57" si="77">D51*0.4+E51*1.29</f>
        <v>-10.82367569</v>
      </c>
    </row>
    <row r="52">
      <c r="A52" s="12" t="s">
        <v>27</v>
      </c>
      <c r="B52" s="14">
        <v>-7.2391695241</v>
      </c>
      <c r="C52" s="14">
        <v>-2.6027511069</v>
      </c>
      <c r="D52" s="14">
        <v>-7.7622307086</v>
      </c>
      <c r="E52" s="14">
        <v>-2.6830611486</v>
      </c>
      <c r="H52" s="12" t="s">
        <v>27</v>
      </c>
      <c r="I52" s="17"/>
      <c r="J52">
        <f t="shared" si="76"/>
        <v>-6.253216738</v>
      </c>
      <c r="K52">
        <f t="shared" si="77"/>
        <v>-6.566041165</v>
      </c>
    </row>
    <row r="53">
      <c r="A53" s="12" t="s">
        <v>29</v>
      </c>
      <c r="B53" s="14">
        <v>-4.5338494646</v>
      </c>
      <c r="C53" s="14">
        <v>-1.6327291</v>
      </c>
      <c r="D53" s="14">
        <v>-4.8612434851</v>
      </c>
      <c r="E53" s="14">
        <v>-1.6831731555</v>
      </c>
      <c r="H53" s="12" t="s">
        <v>29</v>
      </c>
      <c r="I53" s="17"/>
      <c r="J53">
        <f t="shared" si="76"/>
        <v>-3.919760325</v>
      </c>
      <c r="K53">
        <f t="shared" si="77"/>
        <v>-4.115790765</v>
      </c>
    </row>
    <row r="54">
      <c r="A54" s="12" t="s">
        <v>31</v>
      </c>
      <c r="B54" s="14">
        <v>-7.2456396648</v>
      </c>
      <c r="C54" s="14">
        <v>-2.6048180265</v>
      </c>
      <c r="D54" s="14">
        <v>-7.7653703788</v>
      </c>
      <c r="E54" s="14">
        <v>-2.6838423507</v>
      </c>
      <c r="H54" s="12" t="s">
        <v>31</v>
      </c>
      <c r="I54" s="17"/>
      <c r="J54">
        <f t="shared" si="76"/>
        <v>-6.25847112</v>
      </c>
      <c r="K54">
        <f t="shared" si="77"/>
        <v>-6.568304784</v>
      </c>
    </row>
    <row r="55">
      <c r="A55" s="12" t="s">
        <v>33</v>
      </c>
      <c r="B55" s="14">
        <v>-4.5394404326</v>
      </c>
      <c r="C55" s="14">
        <v>-1.6345317043</v>
      </c>
      <c r="D55" s="14">
        <v>-4.8641568413</v>
      </c>
      <c r="E55" s="14">
        <v>-1.683888576</v>
      </c>
      <c r="H55" s="12" t="s">
        <v>33</v>
      </c>
      <c r="I55" s="17"/>
      <c r="J55">
        <f t="shared" si="76"/>
        <v>-3.924322072</v>
      </c>
      <c r="K55">
        <f t="shared" si="77"/>
        <v>-4.117879</v>
      </c>
    </row>
    <row r="56">
      <c r="A56" s="12" t="s">
        <v>37</v>
      </c>
      <c r="B56" s="14">
        <v>-7.2391297619</v>
      </c>
      <c r="C56" s="14">
        <v>-2.6028972007</v>
      </c>
      <c r="D56" s="14">
        <v>-7.7621901635</v>
      </c>
      <c r="E56" s="14">
        <v>-2.6832055043</v>
      </c>
      <c r="H56" s="12" t="s">
        <v>37</v>
      </c>
      <c r="I56" s="15">
        <v>-2442.70016755918</v>
      </c>
      <c r="J56">
        <f t="shared" si="76"/>
        <v>-6.253389294</v>
      </c>
      <c r="K56">
        <f t="shared" si="77"/>
        <v>-6.566211166</v>
      </c>
    </row>
    <row r="57">
      <c r="A57" s="12" t="s">
        <v>48</v>
      </c>
      <c r="B57" s="14">
        <v>-4.5345618416</v>
      </c>
      <c r="C57" s="14">
        <v>-1.6324389021</v>
      </c>
      <c r="D57" s="14">
        <v>-4.8618059043</v>
      </c>
      <c r="E57" s="14">
        <v>-1.6828514101</v>
      </c>
      <c r="H57" s="12" t="s">
        <v>48</v>
      </c>
      <c r="I57" s="15">
        <v>-1526.6255390588</v>
      </c>
      <c r="J57">
        <f t="shared" si="76"/>
        <v>-3.91967092</v>
      </c>
      <c r="K57">
        <f t="shared" si="77"/>
        <v>-4.115600681</v>
      </c>
    </row>
    <row r="58">
      <c r="A58" s="5">
        <v>8.0</v>
      </c>
      <c r="B58" s="32"/>
      <c r="C58" s="32"/>
      <c r="D58" s="32"/>
      <c r="E58" s="32"/>
      <c r="H58" s="5">
        <v>8.0</v>
      </c>
      <c r="I58" s="17"/>
    </row>
    <row r="59">
      <c r="A59" s="12" t="s">
        <v>25</v>
      </c>
      <c r="B59" s="14">
        <v>-13.6793521721</v>
      </c>
      <c r="C59" s="14">
        <v>-4.9707797858</v>
      </c>
      <c r="D59" s="14">
        <v>-14.6595799994</v>
      </c>
      <c r="E59" s="14">
        <v>-5.1235173298</v>
      </c>
      <c r="H59" s="12" t="s">
        <v>25</v>
      </c>
      <c r="I59" s="15">
        <v>-4579.97169659344</v>
      </c>
      <c r="J59">
        <f t="shared" ref="J59:J65" si="78">B59*0.4+C59*1.29</f>
        <v>-11.88404679</v>
      </c>
      <c r="K59">
        <f t="shared" ref="K59:K65" si="79">D59*0.4+E59*1.29</f>
        <v>-12.47316936</v>
      </c>
    </row>
    <row r="60">
      <c r="A60" s="12" t="s">
        <v>27</v>
      </c>
      <c r="B60" s="14">
        <v>-8.1417364897</v>
      </c>
      <c r="C60" s="14">
        <v>-2.9270087417</v>
      </c>
      <c r="D60" s="14">
        <v>-8.7300858133</v>
      </c>
      <c r="E60" s="14">
        <v>-3.0173023099</v>
      </c>
      <c r="H60" s="12" t="s">
        <v>27</v>
      </c>
      <c r="I60" s="17"/>
      <c r="J60">
        <f t="shared" si="78"/>
        <v>-7.032535873</v>
      </c>
      <c r="K60">
        <f t="shared" si="79"/>
        <v>-7.384354305</v>
      </c>
    </row>
    <row r="61">
      <c r="A61" s="12" t="s">
        <v>29</v>
      </c>
      <c r="B61" s="14">
        <v>-5.4340657969</v>
      </c>
      <c r="C61" s="14">
        <v>-1.9552841612</v>
      </c>
      <c r="D61" s="14">
        <v>-5.826756749</v>
      </c>
      <c r="E61" s="14">
        <v>-2.015683914</v>
      </c>
      <c r="H61" s="12" t="s">
        <v>29</v>
      </c>
      <c r="I61" s="17"/>
      <c r="J61">
        <f t="shared" si="78"/>
        <v>-4.695942887</v>
      </c>
      <c r="K61">
        <f t="shared" si="79"/>
        <v>-4.930934949</v>
      </c>
    </row>
    <row r="62">
      <c r="A62" s="12" t="s">
        <v>31</v>
      </c>
      <c r="B62" s="14">
        <v>-8.1488358291</v>
      </c>
      <c r="C62" s="14">
        <v>-2.9292944583</v>
      </c>
      <c r="D62" s="14">
        <v>-8.7335569143</v>
      </c>
      <c r="E62" s="14">
        <v>-3.0181697729</v>
      </c>
      <c r="H62" s="12" t="s">
        <v>31</v>
      </c>
      <c r="I62" s="17"/>
      <c r="J62">
        <f t="shared" si="78"/>
        <v>-7.038324183</v>
      </c>
      <c r="K62">
        <f t="shared" si="79"/>
        <v>-7.386861773</v>
      </c>
    </row>
    <row r="63">
      <c r="A63" s="12" t="s">
        <v>33</v>
      </c>
      <c r="B63" s="14">
        <v>-5.4402167779</v>
      </c>
      <c r="C63" s="14">
        <v>-1.9572836413</v>
      </c>
      <c r="D63" s="14">
        <v>-5.8299890113</v>
      </c>
      <c r="E63" s="14">
        <v>-2.0164819058</v>
      </c>
      <c r="H63" s="12" t="s">
        <v>33</v>
      </c>
      <c r="I63" s="17"/>
      <c r="J63">
        <f t="shared" si="78"/>
        <v>-4.700982608</v>
      </c>
      <c r="K63">
        <f t="shared" si="79"/>
        <v>-4.933257263</v>
      </c>
    </row>
    <row r="64">
      <c r="A64" s="12" t="s">
        <v>37</v>
      </c>
      <c r="B64" s="14">
        <v>-8.1418137705</v>
      </c>
      <c r="C64" s="14">
        <v>-2.9271366694</v>
      </c>
      <c r="D64" s="14">
        <v>-8.7301399774</v>
      </c>
      <c r="E64" s="14">
        <v>-3.0174240276</v>
      </c>
      <c r="H64" s="12" t="s">
        <v>37</v>
      </c>
      <c r="I64" s="15">
        <v>-2748.05238635381</v>
      </c>
      <c r="J64">
        <f t="shared" si="78"/>
        <v>-7.032731812</v>
      </c>
      <c r="K64">
        <f t="shared" si="79"/>
        <v>-7.384532987</v>
      </c>
    </row>
    <row r="65">
      <c r="A65" s="12" t="s">
        <v>48</v>
      </c>
      <c r="B65" s="14">
        <v>-5.4349119294</v>
      </c>
      <c r="C65" s="14">
        <v>-1.9550044028</v>
      </c>
      <c r="D65" s="14">
        <v>-5.8274372219</v>
      </c>
      <c r="E65" s="14">
        <v>-2.0153697434</v>
      </c>
      <c r="H65" s="12" t="s">
        <v>48</v>
      </c>
      <c r="I65" s="15">
        <v>-1831.9887867247</v>
      </c>
      <c r="J65">
        <f t="shared" si="78"/>
        <v>-4.695920451</v>
      </c>
      <c r="K65">
        <f t="shared" si="79"/>
        <v>-4.930801858</v>
      </c>
    </row>
    <row r="66">
      <c r="A66" s="1">
        <v>9.0</v>
      </c>
      <c r="B66" s="32"/>
      <c r="C66" s="32"/>
      <c r="D66" s="32"/>
      <c r="E66" s="32"/>
      <c r="H66" s="1">
        <v>9.0</v>
      </c>
      <c r="I66" s="17"/>
    </row>
    <row r="67">
      <c r="A67" s="12" t="s">
        <v>25</v>
      </c>
      <c r="B67" s="14">
        <v>-13.4604341866</v>
      </c>
      <c r="C67" s="14">
        <v>-5.3010538198</v>
      </c>
      <c r="D67" s="14">
        <v>-14.4254122532</v>
      </c>
      <c r="E67" s="14">
        <v>-5.4591399219</v>
      </c>
      <c r="H67" s="12" t="s">
        <v>25</v>
      </c>
      <c r="I67" s="37">
        <v>-4561.78740951424</v>
      </c>
      <c r="J67">
        <f t="shared" ref="J67:J73" si="80">B67*0.4+C67*1.29</f>
        <v>-12.2225331</v>
      </c>
      <c r="K67">
        <f t="shared" ref="K67:K73" si="81">D67*0.4+E67*1.29</f>
        <v>-12.8124554</v>
      </c>
    </row>
    <row r="68">
      <c r="A68" s="12" t="s">
        <v>27</v>
      </c>
      <c r="B68" s="14">
        <v>-6.8006286379</v>
      </c>
      <c r="C68" s="14">
        <v>-2.5276409885</v>
      </c>
      <c r="D68" s="14">
        <v>-7.2915029263</v>
      </c>
      <c r="E68" s="14">
        <v>-2.6045863423</v>
      </c>
      <c r="H68" s="12" t="s">
        <v>27</v>
      </c>
      <c r="I68" s="37"/>
      <c r="J68">
        <f t="shared" si="80"/>
        <v>-5.98090833</v>
      </c>
      <c r="K68">
        <f t="shared" si="81"/>
        <v>-6.276517552</v>
      </c>
    </row>
    <row r="69">
      <c r="A69" s="12" t="s">
        <v>29</v>
      </c>
      <c r="B69" s="14">
        <v>-6.5568137541</v>
      </c>
      <c r="C69" s="14">
        <v>-2.6850251093</v>
      </c>
      <c r="D69" s="14">
        <v>-7.0341429745</v>
      </c>
      <c r="E69" s="14">
        <v>-2.76609269</v>
      </c>
      <c r="H69" s="12" t="s">
        <v>29</v>
      </c>
      <c r="I69" s="37"/>
      <c r="J69">
        <f t="shared" si="80"/>
        <v>-6.086407893</v>
      </c>
      <c r="K69">
        <f t="shared" si="81"/>
        <v>-6.38191676</v>
      </c>
    </row>
    <row r="70">
      <c r="A70" s="12" t="s">
        <v>31</v>
      </c>
      <c r="B70" s="14">
        <v>-6.8086197544</v>
      </c>
      <c r="C70" s="14">
        <v>-2.5300493299</v>
      </c>
      <c r="D70" s="14">
        <v>-7.2951997469</v>
      </c>
      <c r="E70" s="14">
        <v>-2.6054508791</v>
      </c>
      <c r="H70" s="12" t="s">
        <v>31</v>
      </c>
      <c r="I70" s="37"/>
      <c r="J70">
        <f t="shared" si="80"/>
        <v>-5.987211537</v>
      </c>
      <c r="K70">
        <f t="shared" si="81"/>
        <v>-6.279111533</v>
      </c>
    </row>
    <row r="71">
      <c r="A71" s="12" t="s">
        <v>33</v>
      </c>
      <c r="B71" s="14">
        <v>-6.5631155558</v>
      </c>
      <c r="C71" s="14">
        <v>-2.6870882052</v>
      </c>
      <c r="D71" s="14">
        <v>-7.0376615487</v>
      </c>
      <c r="E71" s="14">
        <v>-2.7669010725</v>
      </c>
      <c r="H71" s="12" t="s">
        <v>33</v>
      </c>
      <c r="I71" s="37"/>
      <c r="J71">
        <f t="shared" si="80"/>
        <v>-6.091590007</v>
      </c>
      <c r="K71">
        <f t="shared" si="81"/>
        <v>-6.384367003</v>
      </c>
    </row>
    <row r="72">
      <c r="A72" s="12" t="s">
        <v>37</v>
      </c>
      <c r="B72" s="14">
        <v>-6.8008288987</v>
      </c>
      <c r="C72" s="14">
        <v>-2.5278530508</v>
      </c>
      <c r="D72" s="14">
        <v>-7.2917245722</v>
      </c>
      <c r="E72" s="14">
        <v>-2.6048172728</v>
      </c>
      <c r="H72" s="12" t="s">
        <v>37</v>
      </c>
      <c r="I72" s="37">
        <v>-2289.28764241948</v>
      </c>
      <c r="J72">
        <f t="shared" si="80"/>
        <v>-5.981261995</v>
      </c>
      <c r="K72">
        <f t="shared" si="81"/>
        <v>-6.276904111</v>
      </c>
    </row>
    <row r="73">
      <c r="A73" s="12" t="s">
        <v>48</v>
      </c>
      <c r="B73" s="14">
        <v>-6.5567071894</v>
      </c>
      <c r="C73" s="14">
        <v>-2.6849187147</v>
      </c>
      <c r="D73" s="14">
        <v>-7.0340362495</v>
      </c>
      <c r="E73" s="14">
        <v>-2.7659859515</v>
      </c>
      <c r="H73" s="12" t="s">
        <v>48</v>
      </c>
      <c r="I73" s="15">
        <v>-2272.5560343688</v>
      </c>
      <c r="J73">
        <f t="shared" si="80"/>
        <v>-6.086228018</v>
      </c>
      <c r="K73">
        <f t="shared" si="81"/>
        <v>-6.381736377</v>
      </c>
    </row>
    <row r="74">
      <c r="A74" s="1">
        <v>10.0</v>
      </c>
      <c r="B74" s="32"/>
      <c r="C74" s="32"/>
      <c r="D74" s="32"/>
      <c r="E74" s="32"/>
      <c r="H74" s="1">
        <v>10.0</v>
      </c>
      <c r="I74" s="17"/>
    </row>
    <row r="75">
      <c r="A75" s="12" t="s">
        <v>25</v>
      </c>
      <c r="B75" s="14">
        <v>-14.5653902928</v>
      </c>
      <c r="C75" s="14">
        <v>-5.770764373</v>
      </c>
      <c r="D75" s="14">
        <v>-15.6087204117</v>
      </c>
      <c r="E75" s="14">
        <v>-5.9418538639</v>
      </c>
      <c r="H75" s="12" t="s">
        <v>25</v>
      </c>
      <c r="I75" s="15">
        <v>-4940.635228266</v>
      </c>
      <c r="J75">
        <f t="shared" ref="J75:J81" si="82">B75*0.4+C75*1.29</f>
        <v>-13.27044216</v>
      </c>
      <c r="K75">
        <f t="shared" ref="K75:K81" si="83">D75*0.4+E75*1.29</f>
        <v>-13.90847965</v>
      </c>
    </row>
    <row r="76">
      <c r="A76" s="12" t="s">
        <v>27</v>
      </c>
      <c r="B76" s="14">
        <v>-6.801083621</v>
      </c>
      <c r="C76" s="14">
        <v>-2.5280580905</v>
      </c>
      <c r="D76" s="14">
        <v>-7.291955074</v>
      </c>
      <c r="E76" s="14">
        <v>-2.6050020976</v>
      </c>
      <c r="H76" s="12" t="s">
        <v>27</v>
      </c>
      <c r="I76" s="17"/>
      <c r="J76">
        <f t="shared" si="82"/>
        <v>-5.981628385</v>
      </c>
      <c r="K76">
        <f t="shared" si="83"/>
        <v>-6.277234736</v>
      </c>
    </row>
    <row r="77">
      <c r="A77" s="12" t="s">
        <v>29</v>
      </c>
      <c r="B77" s="14">
        <v>-7.6544437047</v>
      </c>
      <c r="C77" s="14">
        <v>-3.1483592537</v>
      </c>
      <c r="D77" s="14">
        <v>-8.2105536062</v>
      </c>
      <c r="E77" s="14">
        <v>-3.2425737446</v>
      </c>
      <c r="H77" s="12" t="s">
        <v>29</v>
      </c>
      <c r="I77" s="17"/>
      <c r="J77">
        <f t="shared" si="82"/>
        <v>-7.123160919</v>
      </c>
      <c r="K77">
        <f t="shared" si="83"/>
        <v>-7.467141573</v>
      </c>
    </row>
    <row r="78">
      <c r="A78" s="12" t="s">
        <v>31</v>
      </c>
      <c r="B78" s="14">
        <v>-6.8094409648</v>
      </c>
      <c r="C78" s="14">
        <v>-2.5306066179</v>
      </c>
      <c r="D78" s="14">
        <v>-7.295874787</v>
      </c>
      <c r="E78" s="14">
        <v>-2.6059238934</v>
      </c>
      <c r="H78" s="12" t="s">
        <v>31</v>
      </c>
      <c r="I78" s="17"/>
      <c r="J78">
        <f t="shared" si="82"/>
        <v>-5.988258923</v>
      </c>
      <c r="K78">
        <f t="shared" si="83"/>
        <v>-6.279991737</v>
      </c>
    </row>
    <row r="79">
      <c r="A79" s="12" t="s">
        <v>33</v>
      </c>
      <c r="B79" s="14">
        <v>-7.6613990737</v>
      </c>
      <c r="C79" s="14">
        <v>-3.1506321752</v>
      </c>
      <c r="D79" s="14">
        <v>-8.2143081704</v>
      </c>
      <c r="E79" s="14">
        <v>-3.2434261705</v>
      </c>
      <c r="H79" s="12" t="s">
        <v>33</v>
      </c>
      <c r="I79" s="17"/>
      <c r="J79">
        <f t="shared" si="82"/>
        <v>-7.128875135</v>
      </c>
      <c r="K79">
        <f t="shared" si="83"/>
        <v>-7.469743028</v>
      </c>
    </row>
    <row r="80">
      <c r="A80" s="12" t="s">
        <v>37</v>
      </c>
      <c r="B80" s="14">
        <v>-6.8008288987</v>
      </c>
      <c r="C80" s="14">
        <v>-2.5278530508</v>
      </c>
      <c r="D80" s="14">
        <v>-7.2917245722</v>
      </c>
      <c r="E80" s="14">
        <v>-2.6048172728</v>
      </c>
      <c r="H80" s="12" t="s">
        <v>37</v>
      </c>
      <c r="I80" s="15">
        <v>-2289.28764241948</v>
      </c>
      <c r="J80">
        <f t="shared" si="82"/>
        <v>-5.981261995</v>
      </c>
      <c r="K80">
        <f t="shared" si="83"/>
        <v>-6.276904111</v>
      </c>
    </row>
    <row r="81">
      <c r="A81" s="12" t="s">
        <v>48</v>
      </c>
      <c r="B81" s="14">
        <v>-7.6545666017</v>
      </c>
      <c r="C81" s="14">
        <v>-3.1485580446</v>
      </c>
      <c r="D81" s="14">
        <v>-8.2106851975</v>
      </c>
      <c r="E81" s="14">
        <v>-3.2427761577</v>
      </c>
      <c r="H81" s="12" t="s">
        <v>48</v>
      </c>
      <c r="I81" s="15">
        <v>-2651.4094382393</v>
      </c>
      <c r="J81">
        <f t="shared" si="82"/>
        <v>-7.123466518</v>
      </c>
      <c r="K81">
        <f t="shared" si="83"/>
        <v>-7.467455322</v>
      </c>
    </row>
    <row r="82">
      <c r="A82" s="5">
        <v>11.0</v>
      </c>
      <c r="B82" s="32"/>
      <c r="C82" s="32"/>
      <c r="D82" s="32"/>
      <c r="E82" s="32"/>
      <c r="H82" s="5">
        <v>11.0</v>
      </c>
      <c r="I82" s="17"/>
    </row>
    <row r="83">
      <c r="A83" s="12" t="s">
        <v>25</v>
      </c>
      <c r="B83" s="14">
        <v>-13.641990188</v>
      </c>
      <c r="C83" s="14">
        <v>-5.4078119048</v>
      </c>
      <c r="D83" s="14">
        <v>-14.6578865577</v>
      </c>
      <c r="E83" s="14">
        <v>-5.5743333173</v>
      </c>
      <c r="H83" s="12" t="s">
        <v>25</v>
      </c>
      <c r="I83" s="15">
        <v>-8153.66630802263</v>
      </c>
      <c r="J83">
        <f t="shared" ref="J83:J89" si="84">B83*0.4+C83*1.29</f>
        <v>-12.43287343</v>
      </c>
      <c r="K83">
        <f t="shared" ref="K83:K89" si="85">D83*0.4+E83*1.29</f>
        <v>-13.0540446</v>
      </c>
    </row>
    <row r="84">
      <c r="A84" s="12" t="s">
        <v>27</v>
      </c>
      <c r="B84" s="14">
        <v>-6.9542882855</v>
      </c>
      <c r="C84" s="14">
        <v>-2.6110142604</v>
      </c>
      <c r="D84" s="14">
        <v>-7.4971863481</v>
      </c>
      <c r="E84" s="14">
        <v>-2.696644293</v>
      </c>
      <c r="H84" s="12" t="s">
        <v>27</v>
      </c>
      <c r="I84" s="17"/>
      <c r="J84">
        <f t="shared" si="84"/>
        <v>-6.14992371</v>
      </c>
      <c r="K84">
        <f t="shared" si="85"/>
        <v>-6.477545677</v>
      </c>
    </row>
    <row r="85">
      <c r="A85" s="12" t="s">
        <v>29</v>
      </c>
      <c r="B85" s="14">
        <v>-6.5570278418</v>
      </c>
      <c r="C85" s="14">
        <v>-2.6849834944</v>
      </c>
      <c r="D85" s="14">
        <v>-7.0343286905</v>
      </c>
      <c r="E85" s="14">
        <v>-2.7660455429</v>
      </c>
      <c r="H85" s="12" t="s">
        <v>29</v>
      </c>
      <c r="I85" s="17"/>
      <c r="J85">
        <f t="shared" si="84"/>
        <v>-6.086439844</v>
      </c>
      <c r="K85">
        <f t="shared" si="85"/>
        <v>-6.381930227</v>
      </c>
    </row>
    <row r="86">
      <c r="A86" s="12" t="s">
        <v>31</v>
      </c>
      <c r="B86" s="14">
        <v>-6.965454588</v>
      </c>
      <c r="C86" s="14">
        <v>-2.6145387036</v>
      </c>
      <c r="D86" s="14">
        <v>-7.5028232352</v>
      </c>
      <c r="E86" s="14">
        <v>-2.697989478</v>
      </c>
      <c r="H86" s="12" t="s">
        <v>31</v>
      </c>
      <c r="I86" s="17"/>
      <c r="J86">
        <f t="shared" si="84"/>
        <v>-6.158936763</v>
      </c>
      <c r="K86">
        <f t="shared" si="85"/>
        <v>-6.481535721</v>
      </c>
    </row>
    <row r="87">
      <c r="A87" s="12" t="s">
        <v>33</v>
      </c>
      <c r="B87" s="14">
        <v>-6.5647052715</v>
      </c>
      <c r="C87" s="14">
        <v>-2.6874675274</v>
      </c>
      <c r="D87" s="14">
        <v>-7.038476057</v>
      </c>
      <c r="E87" s="14">
        <v>-2.766988391</v>
      </c>
      <c r="H87" s="12" t="s">
        <v>33</v>
      </c>
      <c r="I87" s="17"/>
      <c r="J87">
        <f t="shared" si="84"/>
        <v>-6.092715219</v>
      </c>
      <c r="K87">
        <f t="shared" si="85"/>
        <v>-6.384805447</v>
      </c>
    </row>
    <row r="88">
      <c r="A88" s="12" t="s">
        <v>37</v>
      </c>
      <c r="B88" s="14">
        <v>-6.9499806378</v>
      </c>
      <c r="C88" s="14">
        <v>-2.6061874976</v>
      </c>
      <c r="D88" s="14">
        <v>-7.4928742991</v>
      </c>
      <c r="E88" s="14">
        <v>-2.6917167007</v>
      </c>
      <c r="H88" s="12" t="s">
        <v>37</v>
      </c>
      <c r="I88" s="15">
        <v>-5881.19468435197</v>
      </c>
      <c r="J88">
        <f t="shared" si="84"/>
        <v>-6.141974127</v>
      </c>
      <c r="K88">
        <f t="shared" si="85"/>
        <v>-6.469464264</v>
      </c>
    </row>
    <row r="89">
      <c r="A89" s="12" t="s">
        <v>48</v>
      </c>
      <c r="B89" s="14">
        <v>-6.5567133046</v>
      </c>
      <c r="C89" s="14">
        <v>-2.6849230174</v>
      </c>
      <c r="D89" s="14">
        <v>-7.0340421736</v>
      </c>
      <c r="E89" s="14">
        <v>-2.765990257</v>
      </c>
      <c r="H89" s="12" t="s">
        <v>48</v>
      </c>
      <c r="I89" s="15">
        <v>-2272.5560269177</v>
      </c>
      <c r="J89">
        <f t="shared" si="84"/>
        <v>-6.086236014</v>
      </c>
      <c r="K89">
        <f t="shared" si="85"/>
        <v>-6.381744301</v>
      </c>
    </row>
    <row r="90">
      <c r="A90" s="5">
        <v>12.0</v>
      </c>
      <c r="B90" s="32"/>
      <c r="C90" s="32"/>
      <c r="D90" s="32"/>
      <c r="E90" s="32"/>
      <c r="H90" s="5">
        <v>12.0</v>
      </c>
      <c r="I90" s="17"/>
    </row>
    <row r="91">
      <c r="A91" s="12" t="s">
        <v>25</v>
      </c>
      <c r="B91" s="14">
        <v>-14.740869878</v>
      </c>
      <c r="C91" s="14">
        <v>-5.8720578716</v>
      </c>
      <c r="D91" s="14">
        <v>-15.8353900192</v>
      </c>
      <c r="E91" s="14">
        <v>-6.0516458159</v>
      </c>
      <c r="H91" s="12" t="s">
        <v>25</v>
      </c>
      <c r="I91" s="15">
        <v>-8532.51996429418</v>
      </c>
      <c r="J91">
        <f t="shared" ref="J91:J97" si="86">B91*0.4+C91*1.29</f>
        <v>-13.47130261</v>
      </c>
      <c r="K91">
        <f t="shared" ref="K91:K97" si="87">D91*0.4+E91*1.29</f>
        <v>-14.14077911</v>
      </c>
    </row>
    <row r="92">
      <c r="A92" s="12" t="s">
        <v>27</v>
      </c>
      <c r="B92" s="14">
        <v>-6.9540648266</v>
      </c>
      <c r="C92" s="14">
        <v>-2.6107455478</v>
      </c>
      <c r="D92" s="14">
        <v>-7.4969268062</v>
      </c>
      <c r="E92" s="14">
        <v>-2.6963498996</v>
      </c>
      <c r="H92" s="12" t="s">
        <v>27</v>
      </c>
      <c r="I92" s="17"/>
      <c r="J92">
        <f t="shared" si="86"/>
        <v>-6.149487687</v>
      </c>
      <c r="K92">
        <f t="shared" si="87"/>
        <v>-6.477062093</v>
      </c>
    </row>
    <row r="93">
      <c r="A93" s="12" t="s">
        <v>29</v>
      </c>
      <c r="B93" s="14">
        <v>-7.6546881788</v>
      </c>
      <c r="C93" s="14">
        <v>-3.1485684006</v>
      </c>
      <c r="D93" s="14">
        <v>-8.2107956087</v>
      </c>
      <c r="E93" s="14">
        <v>-3.2427846327</v>
      </c>
      <c r="H93" s="12" t="s">
        <v>29</v>
      </c>
      <c r="I93" s="17"/>
      <c r="J93">
        <f t="shared" si="86"/>
        <v>-7.123528508</v>
      </c>
      <c r="K93">
        <f t="shared" si="87"/>
        <v>-7.46751042</v>
      </c>
    </row>
    <row r="94">
      <c r="A94" s="12" t="s">
        <v>31</v>
      </c>
      <c r="B94" s="14">
        <v>-6.9653346649</v>
      </c>
      <c r="C94" s="14">
        <v>-2.6142935712</v>
      </c>
      <c r="D94" s="14">
        <v>-7.5026343265</v>
      </c>
      <c r="E94" s="14">
        <v>-2.6977096731</v>
      </c>
      <c r="H94" s="12" t="s">
        <v>31</v>
      </c>
      <c r="I94" s="17"/>
      <c r="J94">
        <f t="shared" si="86"/>
        <v>-6.158572573</v>
      </c>
      <c r="K94">
        <f t="shared" si="87"/>
        <v>-6.481099209</v>
      </c>
    </row>
    <row r="95">
      <c r="A95" s="12" t="s">
        <v>33</v>
      </c>
      <c r="B95" s="14">
        <v>-7.6623865268</v>
      </c>
      <c r="C95" s="14">
        <v>-3.1510569844</v>
      </c>
      <c r="D95" s="14">
        <v>-8.2148870891</v>
      </c>
      <c r="E95" s="14">
        <v>-3.2437045191</v>
      </c>
      <c r="H95" s="12" t="s">
        <v>33</v>
      </c>
      <c r="I95" s="17"/>
      <c r="J95">
        <f t="shared" si="86"/>
        <v>-7.129818121</v>
      </c>
      <c r="K95">
        <f t="shared" si="87"/>
        <v>-7.470333665</v>
      </c>
    </row>
    <row r="96">
      <c r="A96" s="12" t="s">
        <v>37</v>
      </c>
      <c r="B96" s="14">
        <v>-6.9499806378</v>
      </c>
      <c r="C96" s="14">
        <v>-2.6061874976</v>
      </c>
      <c r="D96" s="14">
        <v>-7.4928742991</v>
      </c>
      <c r="E96" s="14">
        <v>-2.6917167007</v>
      </c>
      <c r="H96" s="12" t="s">
        <v>37</v>
      </c>
      <c r="I96" s="15">
        <v>-5881.19468435197</v>
      </c>
      <c r="J96">
        <f t="shared" si="86"/>
        <v>-6.141974127</v>
      </c>
      <c r="K96">
        <f t="shared" si="87"/>
        <v>-6.469464264</v>
      </c>
    </row>
    <row r="97">
      <c r="A97" s="12" t="s">
        <v>48</v>
      </c>
      <c r="B97" s="14">
        <v>-7.6545728831</v>
      </c>
      <c r="C97" s="14">
        <v>-3.1485709579</v>
      </c>
      <c r="D97" s="14">
        <v>-8.2106922333</v>
      </c>
      <c r="E97" s="14">
        <v>-3.2427892877</v>
      </c>
      <c r="H97" s="12" t="s">
        <v>48</v>
      </c>
      <c r="I97" s="15">
        <v>-2651.409432319</v>
      </c>
      <c r="J97">
        <f t="shared" si="86"/>
        <v>-7.123485689</v>
      </c>
      <c r="K97">
        <f t="shared" si="87"/>
        <v>-7.467475074</v>
      </c>
    </row>
    <row r="98">
      <c r="A98" s="1">
        <v>13.0</v>
      </c>
      <c r="B98" s="32"/>
      <c r="C98" s="32"/>
      <c r="D98" s="32"/>
      <c r="E98" s="32"/>
      <c r="H98" s="1">
        <v>13.0</v>
      </c>
      <c r="I98" s="17"/>
    </row>
    <row r="99">
      <c r="A99" s="12" t="s">
        <v>25</v>
      </c>
      <c r="B99" s="14">
        <v>-14.90062459</v>
      </c>
      <c r="C99" s="14">
        <v>-5.2613125159</v>
      </c>
      <c r="D99" s="14">
        <v>-16.0131859178</v>
      </c>
      <c r="E99" s="14">
        <v>-5.4387728637</v>
      </c>
      <c r="H99" s="12" t="s">
        <v>25</v>
      </c>
      <c r="I99" s="15">
        <v>-5109.7865505162</v>
      </c>
      <c r="J99">
        <f t="shared" ref="J99:J105" si="88">B99*0.4+C99*1.29</f>
        <v>-12.74734298</v>
      </c>
      <c r="K99">
        <f t="shared" ref="K99:K105" si="89">D99*0.4+E99*1.29</f>
        <v>-13.42129136</v>
      </c>
    </row>
    <row r="100">
      <c r="A100" s="12" t="s">
        <v>27</v>
      </c>
      <c r="B100" s="14">
        <v>-14.0007587876</v>
      </c>
      <c r="C100" s="14">
        <v>-4.9580869394</v>
      </c>
      <c r="D100" s="14">
        <v>-15.0489038775</v>
      </c>
      <c r="E100" s="14">
        <v>-5.1252031699</v>
      </c>
      <c r="H100" s="12" t="s">
        <v>27</v>
      </c>
      <c r="I100" s="17"/>
      <c r="J100">
        <f t="shared" si="88"/>
        <v>-11.99623567</v>
      </c>
      <c r="K100">
        <f t="shared" si="89"/>
        <v>-12.63107364</v>
      </c>
    </row>
    <row r="101">
      <c r="A101" s="12" t="s">
        <v>29</v>
      </c>
      <c r="B101" s="14">
        <v>-0.8607890286</v>
      </c>
      <c r="C101" s="14">
        <v>-0.2690761888</v>
      </c>
      <c r="D101" s="14">
        <v>-0.9264313572</v>
      </c>
      <c r="E101" s="14">
        <v>-0.2793785131</v>
      </c>
      <c r="H101" s="12" t="s">
        <v>29</v>
      </c>
      <c r="I101" s="17"/>
      <c r="J101">
        <f t="shared" si="88"/>
        <v>-0.691423895</v>
      </c>
      <c r="K101">
        <f t="shared" si="89"/>
        <v>-0.7309708248</v>
      </c>
    </row>
    <row r="102">
      <c r="A102" s="12" t="s">
        <v>31</v>
      </c>
      <c r="B102" s="14">
        <v>-14.0057163139</v>
      </c>
      <c r="C102" s="14">
        <v>-4.9597946056</v>
      </c>
      <c r="D102" s="14">
        <v>-15.0515768528</v>
      </c>
      <c r="E102" s="14">
        <v>-5.125849411</v>
      </c>
      <c r="H102" s="12" t="s">
        <v>31</v>
      </c>
      <c r="I102" s="17"/>
      <c r="J102">
        <f t="shared" si="88"/>
        <v>-12.00042157</v>
      </c>
      <c r="K102">
        <f t="shared" si="89"/>
        <v>-12.63297648</v>
      </c>
    </row>
    <row r="103">
      <c r="A103" s="12" t="s">
        <v>33</v>
      </c>
      <c r="B103" s="14">
        <v>-0.8634462996</v>
      </c>
      <c r="C103" s="14">
        <v>-0.2700991815</v>
      </c>
      <c r="D103" s="14">
        <v>-0.9278423517</v>
      </c>
      <c r="E103" s="14">
        <v>-0.2798040333</v>
      </c>
      <c r="H103" s="12" t="s">
        <v>33</v>
      </c>
      <c r="I103" s="17"/>
      <c r="J103">
        <f t="shared" si="88"/>
        <v>-0.693806464</v>
      </c>
      <c r="K103">
        <f t="shared" si="89"/>
        <v>-0.7320841436</v>
      </c>
    </row>
    <row r="104">
      <c r="A104" s="12" t="s">
        <v>37</v>
      </c>
      <c r="B104" s="14">
        <v>-14.0007867436</v>
      </c>
      <c r="C104" s="14">
        <v>-4.9576819531</v>
      </c>
      <c r="D104" s="14">
        <v>-15.0488732763</v>
      </c>
      <c r="E104" s="14">
        <v>-5.1247778682</v>
      </c>
      <c r="H104" s="12" t="s">
        <v>37</v>
      </c>
      <c r="I104" s="15">
        <v>-4823.67572992465</v>
      </c>
      <c r="J104">
        <f t="shared" si="88"/>
        <v>-11.99572442</v>
      </c>
      <c r="K104">
        <f t="shared" si="89"/>
        <v>-12.63051276</v>
      </c>
    </row>
    <row r="105">
      <c r="A105" s="12" t="s">
        <v>48</v>
      </c>
      <c r="B105" s="14">
        <v>-0.8608612057</v>
      </c>
      <c r="C105" s="14">
        <v>-0.2691919377</v>
      </c>
      <c r="D105" s="14">
        <v>-0.9265011574</v>
      </c>
      <c r="E105" s="14">
        <v>-0.2794977112</v>
      </c>
      <c r="H105" s="12" t="s">
        <v>48</v>
      </c>
      <c r="I105" s="15">
        <v>-286.1240378529</v>
      </c>
      <c r="J105">
        <f t="shared" si="88"/>
        <v>-0.6916020819</v>
      </c>
      <c r="K105">
        <f t="shared" si="89"/>
        <v>-0.7311525104</v>
      </c>
    </row>
    <row r="106">
      <c r="A106" s="1">
        <v>14.0</v>
      </c>
      <c r="B106" s="32"/>
      <c r="C106" s="32"/>
      <c r="D106" s="32"/>
      <c r="E106" s="32"/>
      <c r="H106" s="1">
        <v>14.0</v>
      </c>
      <c r="I106" s="17"/>
    </row>
    <row r="107">
      <c r="A107" s="12" t="s">
        <v>25</v>
      </c>
      <c r="B107" s="14">
        <v>-14.8801174366</v>
      </c>
      <c r="C107" s="14">
        <v>-5.2601279138</v>
      </c>
      <c r="D107" s="14">
        <v>-15.9939484005</v>
      </c>
      <c r="E107" s="14">
        <v>-5.4376879702</v>
      </c>
      <c r="H107" s="12" t="s">
        <v>25</v>
      </c>
      <c r="I107" s="15">
        <v>-5452.28587977279</v>
      </c>
      <c r="J107">
        <f t="shared" ref="J107:J113" si="90">B107*0.4+C107*1.29</f>
        <v>-12.73761198</v>
      </c>
      <c r="K107">
        <f t="shared" ref="K107:K113" si="91">D107*0.4+E107*1.29</f>
        <v>-13.41219684</v>
      </c>
    </row>
    <row r="108">
      <c r="A108" s="12" t="s">
        <v>27</v>
      </c>
      <c r="B108" s="14">
        <v>-14.0008026983</v>
      </c>
      <c r="C108" s="14">
        <v>-4.9579740088</v>
      </c>
      <c r="D108" s="14">
        <v>-15.0489100135</v>
      </c>
      <c r="E108" s="14">
        <v>-5.1250779274</v>
      </c>
      <c r="H108" s="12" t="s">
        <v>27</v>
      </c>
      <c r="I108" s="17"/>
      <c r="J108">
        <f t="shared" si="90"/>
        <v>-11.99610755</v>
      </c>
      <c r="K108">
        <f t="shared" si="91"/>
        <v>-12.63091453</v>
      </c>
    </row>
    <row r="109">
      <c r="A109" s="12" t="s">
        <v>29</v>
      </c>
      <c r="B109" s="14">
        <v>-0.8323051035</v>
      </c>
      <c r="C109" s="14">
        <v>-0.260992842</v>
      </c>
      <c r="D109" s="14">
        <v>-0.8988647395</v>
      </c>
      <c r="E109" s="14">
        <v>-0.2709924093</v>
      </c>
      <c r="H109" s="12" t="s">
        <v>29</v>
      </c>
      <c r="I109" s="17"/>
      <c r="J109">
        <f t="shared" si="90"/>
        <v>-0.6696028076</v>
      </c>
      <c r="K109">
        <f t="shared" si="91"/>
        <v>-0.7091261038</v>
      </c>
    </row>
    <row r="110">
      <c r="A110" s="12" t="s">
        <v>31</v>
      </c>
      <c r="B110" s="14">
        <v>-14.0059870494</v>
      </c>
      <c r="C110" s="14">
        <v>-4.9597510529</v>
      </c>
      <c r="D110" s="14">
        <v>-15.0516886643</v>
      </c>
      <c r="E110" s="14">
        <v>-5.1257525342</v>
      </c>
      <c r="H110" s="12" t="s">
        <v>31</v>
      </c>
      <c r="I110" s="17"/>
      <c r="J110">
        <f t="shared" si="90"/>
        <v>-12.00047368</v>
      </c>
      <c r="K110">
        <f t="shared" si="91"/>
        <v>-12.63289623</v>
      </c>
    </row>
    <row r="111">
      <c r="A111" s="12" t="s">
        <v>33</v>
      </c>
      <c r="B111" s="14">
        <v>-0.8354252862</v>
      </c>
      <c r="C111" s="14">
        <v>-0.262007032</v>
      </c>
      <c r="D111" s="14">
        <v>-0.9006091938</v>
      </c>
      <c r="E111" s="14">
        <v>-0.2714046752</v>
      </c>
      <c r="H111" s="12" t="s">
        <v>33</v>
      </c>
      <c r="I111" s="17"/>
      <c r="J111">
        <f t="shared" si="90"/>
        <v>-0.6721591858</v>
      </c>
      <c r="K111">
        <f t="shared" si="91"/>
        <v>-0.7103557085</v>
      </c>
    </row>
    <row r="112">
      <c r="A112" s="12" t="s">
        <v>37</v>
      </c>
      <c r="B112" s="14">
        <v>-14.0007867436</v>
      </c>
      <c r="C112" s="14">
        <v>-4.9576819531</v>
      </c>
      <c r="D112" s="14">
        <v>-15.0488732763</v>
      </c>
      <c r="E112" s="14">
        <v>-5.1247778682</v>
      </c>
      <c r="H112" s="12" t="s">
        <v>37</v>
      </c>
      <c r="I112" s="15">
        <v>-4823.67572992465</v>
      </c>
      <c r="J112">
        <f t="shared" si="90"/>
        <v>-11.99572442</v>
      </c>
      <c r="K112">
        <f t="shared" si="91"/>
        <v>-12.63051276</v>
      </c>
    </row>
    <row r="113">
      <c r="A113" s="12" t="s">
        <v>48</v>
      </c>
      <c r="B113" s="14">
        <v>-0.8326038387</v>
      </c>
      <c r="C113" s="14">
        <v>-0.2610513191</v>
      </c>
      <c r="D113" s="14">
        <v>-0.8991258823</v>
      </c>
      <c r="E113" s="14">
        <v>-0.2710438253</v>
      </c>
      <c r="H113" s="12" t="s">
        <v>48</v>
      </c>
      <c r="I113" s="15">
        <v>-628.6309672849</v>
      </c>
      <c r="J113">
        <f t="shared" si="90"/>
        <v>-0.6697977371</v>
      </c>
      <c r="K113">
        <f t="shared" si="91"/>
        <v>-0.7092968876</v>
      </c>
    </row>
    <row r="114">
      <c r="A114" s="5">
        <v>15.0</v>
      </c>
      <c r="B114" s="32"/>
      <c r="C114" s="32"/>
      <c r="D114" s="32"/>
      <c r="E114" s="32"/>
      <c r="H114" s="5">
        <v>15.0</v>
      </c>
      <c r="I114" s="17"/>
    </row>
    <row r="115">
      <c r="A115" s="12" t="s">
        <v>25</v>
      </c>
      <c r="B115" s="14">
        <v>-7.110065252</v>
      </c>
      <c r="C115" s="14">
        <v>-2.6134729147</v>
      </c>
      <c r="D115" s="14">
        <v>-7.8642095832</v>
      </c>
      <c r="E115" s="14">
        <v>-2.795697832</v>
      </c>
      <c r="H115" s="12" t="s">
        <v>25</v>
      </c>
      <c r="I115" s="15">
        <v>-3675.8388740153</v>
      </c>
      <c r="J115">
        <f t="shared" ref="J115:J121" si="92">B115*0.4+C115*1.29</f>
        <v>-6.215406161</v>
      </c>
      <c r="K115">
        <f t="shared" ref="K115:K121" si="93">D115*0.4+E115*1.29</f>
        <v>-6.752134037</v>
      </c>
    </row>
    <row r="116">
      <c r="A116" s="12" t="s">
        <v>27</v>
      </c>
      <c r="B116" s="14">
        <v>-5.8033192768</v>
      </c>
      <c r="C116" s="14">
        <v>-2.2147016539</v>
      </c>
      <c r="D116" s="14">
        <v>-6.464012677</v>
      </c>
      <c r="E116" s="14">
        <v>-2.3816634555</v>
      </c>
      <c r="H116" s="12" t="s">
        <v>27</v>
      </c>
      <c r="I116" s="17"/>
      <c r="J116">
        <f t="shared" si="92"/>
        <v>-5.178292844</v>
      </c>
      <c r="K116">
        <f t="shared" si="93"/>
        <v>-5.657950928</v>
      </c>
    </row>
    <row r="117">
      <c r="A117" s="12" t="s">
        <v>29</v>
      </c>
      <c r="B117" s="14">
        <v>-1.285017458</v>
      </c>
      <c r="C117" s="14">
        <v>-0.3790080991</v>
      </c>
      <c r="D117" s="14">
        <v>-1.3760187907</v>
      </c>
      <c r="E117" s="14">
        <v>-0.3923483837</v>
      </c>
      <c r="H117" s="12" t="s">
        <v>29</v>
      </c>
      <c r="I117" s="17"/>
      <c r="J117">
        <f t="shared" si="92"/>
        <v>-1.002927431</v>
      </c>
      <c r="K117">
        <f t="shared" si="93"/>
        <v>-1.056536931</v>
      </c>
    </row>
    <row r="118">
      <c r="A118" s="12" t="s">
        <v>31</v>
      </c>
      <c r="B118" s="14">
        <v>-5.8075176949</v>
      </c>
      <c r="C118" s="14">
        <v>-2.2165381798</v>
      </c>
      <c r="D118" s="14">
        <v>-6.4687865051</v>
      </c>
      <c r="E118" s="14">
        <v>-2.384068296</v>
      </c>
      <c r="H118" s="12" t="s">
        <v>31</v>
      </c>
      <c r="I118" s="17"/>
      <c r="J118">
        <f t="shared" si="92"/>
        <v>-5.18234133</v>
      </c>
      <c r="K118">
        <f t="shared" si="93"/>
        <v>-5.662962704</v>
      </c>
    </row>
    <row r="119">
      <c r="A119" s="12" t="s">
        <v>33</v>
      </c>
      <c r="B119" s="14">
        <v>-1.2864353296</v>
      </c>
      <c r="C119" s="14">
        <v>-0.3795602797</v>
      </c>
      <c r="D119" s="14">
        <v>-1.3766536896</v>
      </c>
      <c r="E119" s="14">
        <v>-0.392555952</v>
      </c>
      <c r="H119" s="12" t="s">
        <v>33</v>
      </c>
      <c r="I119" s="17"/>
      <c r="J119">
        <f t="shared" si="92"/>
        <v>-1.004206893</v>
      </c>
      <c r="K119">
        <f t="shared" si="93"/>
        <v>-1.057058654</v>
      </c>
    </row>
    <row r="120">
      <c r="A120" s="12" t="s">
        <v>37</v>
      </c>
      <c r="B120" s="14">
        <v>-5.8019618579</v>
      </c>
      <c r="C120" s="14">
        <v>-2.2150615941</v>
      </c>
      <c r="D120" s="14">
        <v>-6.4630868621</v>
      </c>
      <c r="E120" s="14">
        <v>-2.3822035396</v>
      </c>
      <c r="H120" s="12" t="s">
        <v>37</v>
      </c>
      <c r="I120" s="15">
        <v>-3291.26917980083</v>
      </c>
      <c r="J120">
        <f t="shared" si="92"/>
        <v>-5.1782142</v>
      </c>
      <c r="K120">
        <f t="shared" si="93"/>
        <v>-5.658277311</v>
      </c>
    </row>
    <row r="121">
      <c r="A121" s="12" t="s">
        <v>48</v>
      </c>
      <c r="B121" s="14">
        <v>-1.2847677673</v>
      </c>
      <c r="C121" s="14">
        <v>-0.3791511803</v>
      </c>
      <c r="D121" s="14">
        <v>-1.3757826666</v>
      </c>
      <c r="E121" s="14">
        <v>-0.3924931753</v>
      </c>
      <c r="H121" s="12" t="s">
        <v>48</v>
      </c>
      <c r="I121" s="15">
        <v>-384.5763851996</v>
      </c>
      <c r="J121">
        <f t="shared" si="92"/>
        <v>-1.00301213</v>
      </c>
      <c r="K121">
        <f t="shared" si="93"/>
        <v>-1.056629263</v>
      </c>
    </row>
    <row r="122">
      <c r="A122" s="5">
        <v>16.0</v>
      </c>
      <c r="B122" s="32"/>
      <c r="C122" s="32"/>
      <c r="D122" s="32"/>
      <c r="E122" s="32"/>
      <c r="H122" s="5">
        <v>16.0</v>
      </c>
      <c r="I122" s="17"/>
    </row>
    <row r="123">
      <c r="A123" s="12" t="s">
        <v>25</v>
      </c>
      <c r="B123" s="14">
        <v>-7.6011281493</v>
      </c>
      <c r="C123" s="14">
        <v>-2.8065899626</v>
      </c>
      <c r="D123" s="14">
        <v>-8.3923258718</v>
      </c>
      <c r="E123" s="14">
        <v>-2.9957212702</v>
      </c>
      <c r="H123" s="12" t="s">
        <v>25</v>
      </c>
      <c r="I123" s="15">
        <v>-3844.5451981817</v>
      </c>
      <c r="J123">
        <f t="shared" ref="J123:J129" si="94">B123*0.4+C123*1.29</f>
        <v>-6.660952311</v>
      </c>
      <c r="K123">
        <f t="shared" ref="K123:K129" si="95">D123*0.4+E123*1.29</f>
        <v>-7.221410787</v>
      </c>
    </row>
    <row r="124">
      <c r="A124" s="12" t="s">
        <v>27</v>
      </c>
      <c r="B124" s="14">
        <v>-5.8062990338</v>
      </c>
      <c r="C124" s="14">
        <v>-2.2170668508</v>
      </c>
      <c r="D124" s="14">
        <v>-6.467554554</v>
      </c>
      <c r="E124" s="14">
        <v>-2.3843727909</v>
      </c>
      <c r="H124" s="12" t="s">
        <v>27</v>
      </c>
      <c r="I124" s="17"/>
      <c r="J124">
        <f t="shared" si="94"/>
        <v>-5.182535851</v>
      </c>
      <c r="K124">
        <f t="shared" si="95"/>
        <v>-5.662862722</v>
      </c>
    </row>
    <row r="125">
      <c r="A125" s="12" t="s">
        <v>29</v>
      </c>
      <c r="B125" s="14">
        <v>-1.7655052539</v>
      </c>
      <c r="C125" s="14">
        <v>-0.5629256829</v>
      </c>
      <c r="D125" s="14">
        <v>-1.8922793128</v>
      </c>
      <c r="E125" s="14">
        <v>-0.5823001792</v>
      </c>
      <c r="H125" s="12" t="s">
        <v>29</v>
      </c>
      <c r="I125" s="17"/>
      <c r="J125">
        <f t="shared" si="94"/>
        <v>-1.432376233</v>
      </c>
      <c r="K125">
        <f t="shared" si="95"/>
        <v>-1.508078956</v>
      </c>
    </row>
    <row r="126">
      <c r="A126" s="12" t="s">
        <v>31</v>
      </c>
      <c r="B126" s="14">
        <v>-5.8121989696</v>
      </c>
      <c r="C126" s="14">
        <v>-2.2196644061</v>
      </c>
      <c r="D126" s="14">
        <v>-6.4742146309</v>
      </c>
      <c r="E126" s="14">
        <v>-2.3877305719</v>
      </c>
      <c r="H126" s="12" t="s">
        <v>31</v>
      </c>
      <c r="I126" s="17"/>
      <c r="J126">
        <f t="shared" si="94"/>
        <v>-5.188246672</v>
      </c>
      <c r="K126">
        <f t="shared" si="95"/>
        <v>-5.66985829</v>
      </c>
    </row>
    <row r="127">
      <c r="A127" s="12" t="s">
        <v>33</v>
      </c>
      <c r="B127" s="14">
        <v>-1.7672294058</v>
      </c>
      <c r="C127" s="14">
        <v>-0.5635867583</v>
      </c>
      <c r="D127" s="14">
        <v>-1.893079161</v>
      </c>
      <c r="E127" s="14">
        <v>-0.5825430012</v>
      </c>
      <c r="H127" s="12" t="s">
        <v>33</v>
      </c>
      <c r="I127" s="17"/>
      <c r="J127">
        <f t="shared" si="94"/>
        <v>-1.433918681</v>
      </c>
      <c r="K127">
        <f t="shared" si="95"/>
        <v>-1.508712136</v>
      </c>
    </row>
    <row r="128">
      <c r="A128" s="12" t="s">
        <v>37</v>
      </c>
      <c r="B128" s="14">
        <v>-5.8019618579</v>
      </c>
      <c r="C128" s="14">
        <v>-2.2150615941</v>
      </c>
      <c r="D128" s="14">
        <v>-6.4630868621</v>
      </c>
      <c r="E128" s="14">
        <v>-2.3822035396</v>
      </c>
      <c r="H128" s="12" t="s">
        <v>37</v>
      </c>
      <c r="I128" s="15">
        <v>-3291.26917980083</v>
      </c>
      <c r="J128">
        <f t="shared" si="94"/>
        <v>-5.1782142</v>
      </c>
      <c r="K128">
        <f t="shared" si="95"/>
        <v>-5.658277311</v>
      </c>
    </row>
    <row r="129">
      <c r="A129" s="12" t="s">
        <v>48</v>
      </c>
      <c r="B129" s="14">
        <v>-1.7640786509</v>
      </c>
      <c r="C129" s="14">
        <v>-0.562698489</v>
      </c>
      <c r="D129" s="14">
        <v>-1.8909070362</v>
      </c>
      <c r="E129" s="14">
        <v>-0.5820691224</v>
      </c>
      <c r="H129" s="12" t="s">
        <v>48</v>
      </c>
      <c r="I129" s="15">
        <v>-553.2908560208</v>
      </c>
      <c r="J129">
        <f t="shared" si="94"/>
        <v>-1.431512511</v>
      </c>
      <c r="K129">
        <f t="shared" si="95"/>
        <v>-1.507231982</v>
      </c>
    </row>
    <row r="130">
      <c r="A130" s="1">
        <v>17.0</v>
      </c>
      <c r="B130" s="32"/>
      <c r="C130" s="32"/>
      <c r="D130" s="32"/>
      <c r="E130" s="32"/>
      <c r="H130" s="1">
        <v>17.0</v>
      </c>
      <c r="I130" s="17"/>
    </row>
    <row r="131">
      <c r="A131" s="12" t="s">
        <v>25</v>
      </c>
      <c r="B131" s="14">
        <v>-9.7559230474</v>
      </c>
      <c r="C131" s="14">
        <v>-3.3936905484</v>
      </c>
      <c r="D131" s="14">
        <v>-10.4786545059</v>
      </c>
      <c r="E131" s="14">
        <v>-3.5071400171</v>
      </c>
      <c r="H131" s="12" t="s">
        <v>25</v>
      </c>
      <c r="I131" s="15">
        <v>-3273.6667308813</v>
      </c>
      <c r="J131">
        <f t="shared" ref="J131:J137" si="96">B131*0.4+C131*1.29</f>
        <v>-8.280230026</v>
      </c>
      <c r="K131">
        <f t="shared" ref="K131:K137" si="97">D131*0.4+E131*1.29</f>
        <v>-8.715672424</v>
      </c>
    </row>
    <row r="132">
      <c r="A132" s="12" t="s">
        <v>27</v>
      </c>
      <c r="B132" s="14">
        <v>-8.6053514731</v>
      </c>
      <c r="C132" s="14">
        <v>-2.9756916037</v>
      </c>
      <c r="D132" s="14">
        <v>-9.2372282146</v>
      </c>
      <c r="E132" s="14">
        <v>-3.0739122546</v>
      </c>
      <c r="H132" s="12" t="s">
        <v>27</v>
      </c>
      <c r="I132" s="17"/>
      <c r="J132">
        <f t="shared" si="96"/>
        <v>-7.280782758</v>
      </c>
      <c r="K132">
        <f t="shared" si="97"/>
        <v>-7.660238094</v>
      </c>
    </row>
    <row r="133">
      <c r="A133" s="12" t="s">
        <v>29</v>
      </c>
      <c r="B133" s="14">
        <v>-1.1200972286</v>
      </c>
      <c r="C133" s="14">
        <v>-0.3858228389</v>
      </c>
      <c r="D133" s="14">
        <v>-1.2104310145</v>
      </c>
      <c r="E133" s="14">
        <v>-0.401542657</v>
      </c>
      <c r="H133" s="12" t="s">
        <v>29</v>
      </c>
      <c r="I133" s="17"/>
      <c r="J133">
        <f t="shared" si="96"/>
        <v>-0.9457503536</v>
      </c>
      <c r="K133">
        <f t="shared" si="97"/>
        <v>-1.002162433</v>
      </c>
    </row>
    <row r="134">
      <c r="A134" s="12" t="s">
        <v>31</v>
      </c>
      <c r="B134" s="14">
        <v>-8.6090360522</v>
      </c>
      <c r="C134" s="14">
        <v>-2.9768886222</v>
      </c>
      <c r="D134" s="14">
        <v>-9.2390710571</v>
      </c>
      <c r="E134" s="14">
        <v>-3.0743503948</v>
      </c>
      <c r="H134" s="12" t="s">
        <v>31</v>
      </c>
      <c r="I134" s="17"/>
      <c r="J134">
        <f t="shared" si="96"/>
        <v>-7.283800744</v>
      </c>
      <c r="K134">
        <f t="shared" si="97"/>
        <v>-7.661540432</v>
      </c>
    </row>
    <row r="135">
      <c r="A135" s="12" t="s">
        <v>33</v>
      </c>
      <c r="B135" s="14">
        <v>-1.124261208</v>
      </c>
      <c r="C135" s="14">
        <v>-0.3874208134</v>
      </c>
      <c r="D135" s="14">
        <v>-1.2136322816</v>
      </c>
      <c r="E135" s="14">
        <v>-0.4014961476</v>
      </c>
      <c r="H135" s="12" t="s">
        <v>33</v>
      </c>
      <c r="I135" s="17"/>
      <c r="J135">
        <f t="shared" si="96"/>
        <v>-0.9494773325</v>
      </c>
      <c r="K135">
        <f t="shared" si="97"/>
        <v>-1.003382943</v>
      </c>
    </row>
    <row r="136">
      <c r="A136" s="12" t="s">
        <v>37</v>
      </c>
      <c r="B136" s="14">
        <v>-8.6079455395</v>
      </c>
      <c r="C136" s="14">
        <v>-2.9788888159</v>
      </c>
      <c r="D136" s="14">
        <v>-9.2398805058</v>
      </c>
      <c r="E136" s="14">
        <v>-3.0771013023</v>
      </c>
      <c r="H136" s="12" t="s">
        <v>37</v>
      </c>
      <c r="I136" s="15">
        <v>-2859.85593267472</v>
      </c>
      <c r="J136">
        <f t="shared" si="96"/>
        <v>-7.285944788</v>
      </c>
      <c r="K136">
        <f t="shared" si="97"/>
        <v>-7.665412882</v>
      </c>
    </row>
    <row r="137">
      <c r="A137" s="12" t="s">
        <v>48</v>
      </c>
      <c r="B137" s="14">
        <v>-1.1193895172</v>
      </c>
      <c r="C137" s="14">
        <v>-0.3851912756</v>
      </c>
      <c r="D137" s="14">
        <v>-1.2105889144</v>
      </c>
      <c r="E137" s="14">
        <v>-0.400183884</v>
      </c>
      <c r="H137" s="12" t="s">
        <v>48</v>
      </c>
      <c r="I137" s="15">
        <v>-413.8019325152</v>
      </c>
      <c r="J137">
        <f t="shared" si="96"/>
        <v>-0.9446525524</v>
      </c>
      <c r="K137">
        <f t="shared" si="97"/>
        <v>-1.000472776</v>
      </c>
    </row>
    <row r="138">
      <c r="A138" s="1">
        <v>18.0</v>
      </c>
      <c r="B138" s="32"/>
      <c r="C138" s="32"/>
      <c r="D138" s="32"/>
      <c r="E138" s="32"/>
      <c r="H138" s="1">
        <v>18.0</v>
      </c>
      <c r="I138" s="17"/>
    </row>
    <row r="139">
      <c r="A139" s="12" t="s">
        <v>25</v>
      </c>
      <c r="B139" s="14">
        <v>-9.6597049432</v>
      </c>
      <c r="C139" s="14">
        <v>-3.3577811723</v>
      </c>
      <c r="D139" s="14">
        <v>-10.3727296434</v>
      </c>
      <c r="E139" s="14">
        <v>-3.4694130868</v>
      </c>
      <c r="H139" s="12" t="s">
        <v>25</v>
      </c>
      <c r="I139" s="15">
        <v>-3239.241877774</v>
      </c>
      <c r="J139">
        <f t="shared" ref="J139:J145" si="98">B139*0.4+C139*1.29</f>
        <v>-8.19541969</v>
      </c>
      <c r="K139">
        <f t="shared" ref="K139:K145" si="99">D139*0.4+E139*1.29</f>
        <v>-8.624634739</v>
      </c>
    </row>
    <row r="140">
      <c r="A140" s="12" t="s">
        <v>27</v>
      </c>
      <c r="B140" s="14">
        <v>-8.6050806311</v>
      </c>
      <c r="C140" s="14">
        <v>-2.9757045395</v>
      </c>
      <c r="D140" s="14">
        <v>-9.236981641</v>
      </c>
      <c r="E140" s="14">
        <v>-3.0739055836</v>
      </c>
      <c r="H140" s="12" t="s">
        <v>27</v>
      </c>
      <c r="I140" s="17"/>
      <c r="J140">
        <f t="shared" si="98"/>
        <v>-7.280691108</v>
      </c>
      <c r="K140">
        <f t="shared" si="99"/>
        <v>-7.660130859</v>
      </c>
    </row>
    <row r="141">
      <c r="A141" s="12" t="s">
        <v>29</v>
      </c>
      <c r="B141" s="14">
        <v>-1.0259202879</v>
      </c>
      <c r="C141" s="14">
        <v>-0.3523595736</v>
      </c>
      <c r="D141" s="14">
        <v>-1.1043585165</v>
      </c>
      <c r="E141" s="14">
        <v>-0.3697740747</v>
      </c>
      <c r="H141" s="12" t="s">
        <v>29</v>
      </c>
      <c r="I141" s="17"/>
      <c r="J141">
        <f t="shared" si="98"/>
        <v>-0.8649119651</v>
      </c>
      <c r="K141">
        <f t="shared" si="99"/>
        <v>-0.918751963</v>
      </c>
    </row>
    <row r="142">
      <c r="A142" s="12" t="s">
        <v>31</v>
      </c>
      <c r="B142" s="14">
        <v>-8.6080634415</v>
      </c>
      <c r="C142" s="14">
        <v>-2.9767038669</v>
      </c>
      <c r="D142" s="14">
        <v>-9.2385017941</v>
      </c>
      <c r="E142" s="14">
        <v>-3.0742778758</v>
      </c>
      <c r="H142" s="12" t="s">
        <v>31</v>
      </c>
      <c r="I142" s="17"/>
      <c r="J142">
        <f t="shared" si="98"/>
        <v>-7.283173365</v>
      </c>
      <c r="K142">
        <f t="shared" si="99"/>
        <v>-7.661219177</v>
      </c>
    </row>
    <row r="143">
      <c r="A143" s="12" t="s">
        <v>33</v>
      </c>
      <c r="B143" s="14">
        <v>-1.029278067</v>
      </c>
      <c r="C143" s="14">
        <v>-0.3536322363</v>
      </c>
      <c r="D143" s="14">
        <v>-1.1089551648</v>
      </c>
      <c r="E143" s="14">
        <v>-0.3658861157</v>
      </c>
      <c r="H143" s="12" t="s">
        <v>33</v>
      </c>
      <c r="I143" s="17"/>
      <c r="J143">
        <f t="shared" si="98"/>
        <v>-0.8678968116</v>
      </c>
      <c r="K143">
        <f t="shared" si="99"/>
        <v>-0.9155751552</v>
      </c>
    </row>
    <row r="144">
      <c r="A144" s="12" t="s">
        <v>37</v>
      </c>
      <c r="B144" s="14">
        <v>-8.6079455395</v>
      </c>
      <c r="C144" s="14">
        <v>-2.9788888159</v>
      </c>
      <c r="D144" s="14">
        <v>-9.2398805058</v>
      </c>
      <c r="E144" s="14">
        <v>-3.0771013023</v>
      </c>
      <c r="H144" s="12" t="s">
        <v>37</v>
      </c>
      <c r="I144" s="15">
        <v>-2859.85593267472</v>
      </c>
      <c r="J144">
        <f t="shared" si="98"/>
        <v>-7.285944788</v>
      </c>
      <c r="K144">
        <f t="shared" si="99"/>
        <v>-7.665412882</v>
      </c>
    </row>
    <row r="145">
      <c r="A145" s="12" t="s">
        <v>48</v>
      </c>
      <c r="B145" s="14">
        <v>-1.0246602159</v>
      </c>
      <c r="C145" s="14">
        <v>-0.3516106896</v>
      </c>
      <c r="D145" s="14">
        <v>-1.1058072849</v>
      </c>
      <c r="E145" s="14">
        <v>-0.3646161747</v>
      </c>
      <c r="H145" s="12" t="s">
        <v>48</v>
      </c>
      <c r="I145" s="14">
        <v>-379.39137532385</v>
      </c>
      <c r="J145">
        <f t="shared" si="98"/>
        <v>-0.8634418759</v>
      </c>
      <c r="K145">
        <f t="shared" si="99"/>
        <v>-0.9126777793</v>
      </c>
    </row>
    <row r="146">
      <c r="A146" s="1">
        <v>19.0</v>
      </c>
      <c r="B146" s="32"/>
      <c r="C146" s="32"/>
      <c r="D146" s="32"/>
      <c r="E146" s="32"/>
      <c r="H146" s="1">
        <v>19.0</v>
      </c>
      <c r="I146" s="17"/>
    </row>
    <row r="147">
      <c r="A147" s="12" t="s">
        <v>25</v>
      </c>
      <c r="B147" s="14">
        <v>-12.3228088867</v>
      </c>
      <c r="C147" s="14">
        <v>-4.2256746885</v>
      </c>
      <c r="D147" s="14">
        <v>-13.3276827581</v>
      </c>
      <c r="E147" s="14">
        <v>-4.3936088329</v>
      </c>
      <c r="H147" s="12" t="s">
        <v>25</v>
      </c>
      <c r="I147" s="15">
        <v>-4523.25749111021</v>
      </c>
      <c r="J147">
        <f t="shared" ref="J147:J153" si="100">B147*0.4+C147*1.29</f>
        <v>-10.3802439</v>
      </c>
      <c r="K147">
        <f t="shared" ref="K147:K153" si="101">D147*0.4+E147*1.29</f>
        <v>-10.9988285</v>
      </c>
    </row>
    <row r="148">
      <c r="A148" s="12" t="s">
        <v>27</v>
      </c>
      <c r="B148" s="14">
        <v>-11.4596339526</v>
      </c>
      <c r="C148" s="14">
        <v>-3.9486908468</v>
      </c>
      <c r="D148" s="14">
        <v>-12.4027905836</v>
      </c>
      <c r="E148" s="14">
        <v>-4.1075881601</v>
      </c>
      <c r="H148" s="12" t="s">
        <v>27</v>
      </c>
      <c r="I148" s="17"/>
      <c r="J148">
        <f t="shared" si="100"/>
        <v>-9.677664773</v>
      </c>
      <c r="K148">
        <f t="shared" si="101"/>
        <v>-10.25990496</v>
      </c>
    </row>
    <row r="149">
      <c r="A149" s="12" t="s">
        <v>29</v>
      </c>
      <c r="B149" s="14">
        <v>-0.8433745024</v>
      </c>
      <c r="C149" s="14">
        <v>-0.2592613625</v>
      </c>
      <c r="D149" s="14">
        <v>-0.9062283696</v>
      </c>
      <c r="E149" s="14">
        <v>-0.2686999754</v>
      </c>
      <c r="H149" s="12" t="s">
        <v>29</v>
      </c>
      <c r="I149" s="17"/>
      <c r="J149">
        <f t="shared" si="100"/>
        <v>-0.6717969586</v>
      </c>
      <c r="K149">
        <f t="shared" si="101"/>
        <v>-0.7091143161</v>
      </c>
    </row>
    <row r="150">
      <c r="A150" s="12" t="s">
        <v>31</v>
      </c>
      <c r="B150" s="14">
        <v>-11.4631320732</v>
      </c>
      <c r="C150" s="14">
        <v>-3.9503021786</v>
      </c>
      <c r="D150" s="14">
        <v>-12.4046368431</v>
      </c>
      <c r="E150" s="14">
        <v>-4.1082377266</v>
      </c>
      <c r="H150" s="12" t="s">
        <v>31</v>
      </c>
      <c r="I150" s="17"/>
      <c r="J150">
        <f t="shared" si="100"/>
        <v>-9.68114264</v>
      </c>
      <c r="K150">
        <f t="shared" si="101"/>
        <v>-10.2614814</v>
      </c>
    </row>
    <row r="151">
      <c r="A151" s="12" t="s">
        <v>33</v>
      </c>
      <c r="B151" s="14">
        <v>-0.8453256997</v>
      </c>
      <c r="C151" s="14">
        <v>-0.2600271498</v>
      </c>
      <c r="D151" s="14">
        <v>-0.9072029969</v>
      </c>
      <c r="E151" s="14">
        <v>-0.2689942194</v>
      </c>
      <c r="H151" s="12" t="s">
        <v>33</v>
      </c>
      <c r="I151" s="17"/>
      <c r="J151">
        <f t="shared" si="100"/>
        <v>-0.6735653031</v>
      </c>
      <c r="K151">
        <f t="shared" si="101"/>
        <v>-0.7098837418</v>
      </c>
    </row>
    <row r="152">
      <c r="A152" s="12" t="s">
        <v>37</v>
      </c>
      <c r="B152" s="14">
        <v>-11.4586431717</v>
      </c>
      <c r="C152" s="14">
        <v>-3.9479971704</v>
      </c>
      <c r="D152" s="14">
        <v>-12.4018145837</v>
      </c>
      <c r="E152" s="14">
        <v>-4.1069028738</v>
      </c>
      <c r="H152" s="12" t="s">
        <v>37</v>
      </c>
      <c r="I152" s="15">
        <v>-4253.12878237249</v>
      </c>
      <c r="J152">
        <f t="shared" si="100"/>
        <v>-9.676373618</v>
      </c>
      <c r="K152">
        <f t="shared" si="101"/>
        <v>-10.25863054</v>
      </c>
    </row>
    <row r="153">
      <c r="A153" s="12" t="s">
        <v>48</v>
      </c>
      <c r="B153" s="14">
        <v>-0.8434987267</v>
      </c>
      <c r="C153" s="14">
        <v>-0.2594068453</v>
      </c>
      <c r="D153" s="14">
        <v>-0.9063395025</v>
      </c>
      <c r="E153" s="14">
        <v>-0.2688196726</v>
      </c>
      <c r="H153" s="12" t="s">
        <v>48</v>
      </c>
      <c r="I153" s="15">
        <v>-270.1359383514</v>
      </c>
      <c r="J153">
        <f t="shared" si="100"/>
        <v>-0.6720343211</v>
      </c>
      <c r="K153">
        <f t="shared" si="101"/>
        <v>-0.7093131787</v>
      </c>
    </row>
    <row r="154">
      <c r="A154" s="1">
        <v>20.0</v>
      </c>
      <c r="B154" s="32"/>
      <c r="C154" s="32"/>
      <c r="D154" s="32"/>
      <c r="E154" s="32"/>
      <c r="H154" s="1">
        <v>20.0</v>
      </c>
      <c r="I154" s="17"/>
    </row>
    <row r="155">
      <c r="A155" s="12" t="s">
        <v>25</v>
      </c>
      <c r="B155" s="14">
        <v>-12.7424841194</v>
      </c>
      <c r="C155" s="14">
        <v>-4.355785055</v>
      </c>
      <c r="D155" s="14">
        <v>-13.7747477467</v>
      </c>
      <c r="E155" s="14">
        <v>-4.5274789004</v>
      </c>
      <c r="H155" s="12" t="s">
        <v>25</v>
      </c>
      <c r="I155" s="15">
        <v>-4640.3802164588</v>
      </c>
      <c r="J155">
        <f t="shared" ref="J155:J161" si="102">B155*0.4+C155*1.29</f>
        <v>-10.71595637</v>
      </c>
      <c r="K155">
        <f t="shared" ref="K155:K161" si="103">D155*0.4+E155*1.29</f>
        <v>-11.35034688</v>
      </c>
    </row>
    <row r="156">
      <c r="A156" s="12" t="s">
        <v>27</v>
      </c>
      <c r="B156" s="14">
        <v>-11.4596251411</v>
      </c>
      <c r="C156" s="14">
        <v>-3.9485483634</v>
      </c>
      <c r="D156" s="14">
        <v>-12.4027660101</v>
      </c>
      <c r="E156" s="14">
        <v>-4.1074424857</v>
      </c>
      <c r="H156" s="12" t="s">
        <v>27</v>
      </c>
      <c r="I156" s="17"/>
      <c r="J156">
        <f t="shared" si="102"/>
        <v>-9.677477445</v>
      </c>
      <c r="K156">
        <f t="shared" si="103"/>
        <v>-10.25970721</v>
      </c>
    </row>
    <row r="157">
      <c r="A157" s="12" t="s">
        <v>29</v>
      </c>
      <c r="B157" s="14">
        <v>-1.2532775512</v>
      </c>
      <c r="C157" s="14">
        <v>-0.3810919971</v>
      </c>
      <c r="D157" s="14">
        <v>-1.3439058766</v>
      </c>
      <c r="E157" s="14">
        <v>-0.3944079837</v>
      </c>
      <c r="H157" s="12" t="s">
        <v>29</v>
      </c>
      <c r="I157" s="17"/>
      <c r="J157">
        <f t="shared" si="102"/>
        <v>-0.9929196967</v>
      </c>
      <c r="K157">
        <f t="shared" si="103"/>
        <v>-1.04634865</v>
      </c>
    </row>
    <row r="158">
      <c r="A158" s="12" t="s">
        <v>31</v>
      </c>
      <c r="B158" s="14">
        <v>-11.4645465134</v>
      </c>
      <c r="C158" s="14">
        <v>-3.9507218923</v>
      </c>
      <c r="D158" s="14">
        <v>-12.4053945088</v>
      </c>
      <c r="E158" s="14">
        <v>-4.1083093663</v>
      </c>
      <c r="H158" s="12" t="s">
        <v>31</v>
      </c>
      <c r="I158" s="17"/>
      <c r="J158">
        <f t="shared" si="102"/>
        <v>-9.682249846</v>
      </c>
      <c r="K158">
        <f t="shared" si="103"/>
        <v>-10.26187689</v>
      </c>
    </row>
    <row r="159">
      <c r="A159" s="12" t="s">
        <v>33</v>
      </c>
      <c r="B159" s="14">
        <v>-1.2557174393</v>
      </c>
      <c r="C159" s="14">
        <v>-0.3819639474</v>
      </c>
      <c r="D159" s="14">
        <v>-1.3451639483</v>
      </c>
      <c r="E159" s="14">
        <v>-0.3947399242</v>
      </c>
      <c r="H159" s="12" t="s">
        <v>33</v>
      </c>
      <c r="I159" s="17"/>
      <c r="J159">
        <f t="shared" si="102"/>
        <v>-0.9950204679</v>
      </c>
      <c r="K159">
        <f t="shared" si="103"/>
        <v>-1.047280082</v>
      </c>
    </row>
    <row r="160">
      <c r="A160" s="12" t="s">
        <v>37</v>
      </c>
      <c r="B160" s="14">
        <v>-11.4586431717</v>
      </c>
      <c r="C160" s="14">
        <v>-3.9479971704</v>
      </c>
      <c r="D160" s="14">
        <v>-12.4018145837</v>
      </c>
      <c r="E160" s="14">
        <v>-4.1069028738</v>
      </c>
      <c r="H160" s="12" t="s">
        <v>37</v>
      </c>
      <c r="I160" s="15">
        <v>-4253.12878237249</v>
      </c>
      <c r="J160">
        <f t="shared" si="102"/>
        <v>-9.676373618</v>
      </c>
      <c r="K160">
        <f t="shared" si="103"/>
        <v>-10.25863054</v>
      </c>
    </row>
    <row r="161">
      <c r="A161" s="12" t="s">
        <v>48</v>
      </c>
      <c r="B161" s="14">
        <v>-1.2535036155</v>
      </c>
      <c r="C161" s="14">
        <v>-0.3811459792</v>
      </c>
      <c r="D161" s="14">
        <v>-1.3440731774</v>
      </c>
      <c r="E161" s="14">
        <v>-0.3944335272</v>
      </c>
      <c r="H161" s="12" t="s">
        <v>48</v>
      </c>
      <c r="I161" s="15">
        <v>-387.2693780496</v>
      </c>
      <c r="J161">
        <f t="shared" si="102"/>
        <v>-0.9930797594</v>
      </c>
      <c r="K161">
        <f t="shared" si="103"/>
        <v>-1.046448521</v>
      </c>
    </row>
    <row r="162">
      <c r="A162" s="1">
        <v>21.0</v>
      </c>
      <c r="B162" s="32"/>
      <c r="C162" s="32"/>
      <c r="D162" s="32"/>
      <c r="E162" s="32"/>
      <c r="H162" s="1">
        <v>21.0</v>
      </c>
      <c r="I162" s="17"/>
    </row>
    <row r="163">
      <c r="A163" s="12" t="s">
        <v>25</v>
      </c>
      <c r="B163" s="14">
        <v>-12.8583934176</v>
      </c>
      <c r="C163" s="14">
        <v>-4.6233930943</v>
      </c>
      <c r="D163" s="14">
        <v>-13.8675748774</v>
      </c>
      <c r="E163" s="14">
        <v>-4.7907056494</v>
      </c>
      <c r="H163" s="12" t="s">
        <v>25</v>
      </c>
      <c r="I163" s="15">
        <v>-4652.744897123</v>
      </c>
      <c r="J163">
        <f t="shared" ref="J163:J169" si="104">B163*0.4+C163*1.29</f>
        <v>-11.10753446</v>
      </c>
      <c r="K163">
        <f t="shared" ref="K163:K169" si="105">D163*0.4+E163*1.29</f>
        <v>-11.72704024</v>
      </c>
    </row>
    <row r="164">
      <c r="A164" s="12" t="s">
        <v>27</v>
      </c>
      <c r="B164" s="14">
        <v>-11.3481155446</v>
      </c>
      <c r="C164" s="14">
        <v>-4.1191483304</v>
      </c>
      <c r="D164" s="14">
        <v>-12.2529130062</v>
      </c>
      <c r="E164" s="14">
        <v>-4.2707970653</v>
      </c>
      <c r="H164" s="12" t="s">
        <v>27</v>
      </c>
      <c r="I164" s="17"/>
      <c r="J164">
        <f t="shared" si="104"/>
        <v>-9.852947564</v>
      </c>
      <c r="K164">
        <f t="shared" si="105"/>
        <v>-10.41049342</v>
      </c>
    </row>
    <row r="165">
      <c r="A165" s="12" t="s">
        <v>29</v>
      </c>
      <c r="B165" s="14">
        <v>-1.4700235613</v>
      </c>
      <c r="C165" s="14">
        <v>-0.4694128088</v>
      </c>
      <c r="D165" s="14">
        <v>-1.576292306</v>
      </c>
      <c r="E165" s="14">
        <v>-0.4853128689</v>
      </c>
      <c r="H165" s="12" t="s">
        <v>29</v>
      </c>
      <c r="I165" s="17"/>
      <c r="J165">
        <f t="shared" si="104"/>
        <v>-1.193551948</v>
      </c>
      <c r="K165">
        <f t="shared" si="105"/>
        <v>-1.256570523</v>
      </c>
    </row>
    <row r="166">
      <c r="A166" s="12" t="s">
        <v>31</v>
      </c>
      <c r="B166" s="14">
        <v>-11.3544346119</v>
      </c>
      <c r="C166" s="14">
        <v>-4.1215007551</v>
      </c>
      <c r="D166" s="14">
        <v>-12.2563354075</v>
      </c>
      <c r="E166" s="14">
        <v>-4.2716863591</v>
      </c>
      <c r="H166" s="12" t="s">
        <v>31</v>
      </c>
      <c r="I166" s="17"/>
      <c r="J166">
        <f t="shared" si="104"/>
        <v>-9.858509819</v>
      </c>
      <c r="K166">
        <f t="shared" si="105"/>
        <v>-10.41300957</v>
      </c>
    </row>
    <row r="167">
      <c r="A167" s="12" t="s">
        <v>33</v>
      </c>
      <c r="B167" s="14">
        <v>-1.4724378635</v>
      </c>
      <c r="C167" s="14">
        <v>-0.4701176335</v>
      </c>
      <c r="D167" s="14">
        <v>-1.577611778</v>
      </c>
      <c r="E167" s="14">
        <v>-0.4856171897</v>
      </c>
      <c r="H167" s="12" t="s">
        <v>33</v>
      </c>
      <c r="I167" s="17"/>
      <c r="J167">
        <f t="shared" si="104"/>
        <v>-1.195426893</v>
      </c>
      <c r="K167">
        <f t="shared" si="105"/>
        <v>-1.257490886</v>
      </c>
    </row>
    <row r="168">
      <c r="A168" s="12" t="s">
        <v>37</v>
      </c>
      <c r="B168" s="14">
        <v>-11.3486948407</v>
      </c>
      <c r="C168" s="14">
        <v>-4.1189874872</v>
      </c>
      <c r="D168" s="14">
        <v>-12.2534178656</v>
      </c>
      <c r="E168" s="14">
        <v>-4.2706242968</v>
      </c>
      <c r="H168" s="12" t="s">
        <v>37</v>
      </c>
      <c r="I168" s="15">
        <v>-4189.69034397456</v>
      </c>
      <c r="J168">
        <f t="shared" si="104"/>
        <v>-9.852971795</v>
      </c>
      <c r="K168">
        <f t="shared" si="105"/>
        <v>-10.41047249</v>
      </c>
    </row>
    <row r="169">
      <c r="A169" s="12" t="s">
        <v>48</v>
      </c>
      <c r="B169" s="14">
        <v>-1.4703894672</v>
      </c>
      <c r="C169" s="14">
        <v>-0.4694187605</v>
      </c>
      <c r="D169" s="14">
        <v>-1.5766300641</v>
      </c>
      <c r="E169" s="14">
        <v>-0.485309058</v>
      </c>
      <c r="H169" s="12" t="s">
        <v>48</v>
      </c>
      <c r="I169" s="15">
        <v>-463.0703345859</v>
      </c>
      <c r="J169">
        <f t="shared" si="104"/>
        <v>-1.193705988</v>
      </c>
      <c r="K169">
        <f t="shared" si="105"/>
        <v>-1.25670071</v>
      </c>
    </row>
    <row r="170">
      <c r="A170" s="1">
        <v>22.0</v>
      </c>
      <c r="B170" s="32"/>
      <c r="C170" s="32"/>
      <c r="D170" s="32"/>
      <c r="E170" s="32"/>
      <c r="H170" s="1">
        <v>22.0</v>
      </c>
      <c r="I170" s="17"/>
    </row>
    <row r="171">
      <c r="A171" s="12" t="s">
        <v>25</v>
      </c>
      <c r="B171" s="14">
        <v>-8.5562025051</v>
      </c>
      <c r="C171" s="14">
        <v>-2.8693438423</v>
      </c>
      <c r="D171" s="14">
        <v>-9.2024786142</v>
      </c>
      <c r="E171" s="14">
        <v>-2.9711010009</v>
      </c>
      <c r="H171" s="12" t="s">
        <v>25</v>
      </c>
      <c r="I171" s="15">
        <v>-2889.5747743683</v>
      </c>
      <c r="J171">
        <f t="shared" ref="J171:J177" si="106">B171*0.4+C171*1.29</f>
        <v>-7.123934559</v>
      </c>
      <c r="K171">
        <f t="shared" ref="K171:K177" si="107">D171*0.4+E171*1.29</f>
        <v>-7.513711737</v>
      </c>
    </row>
    <row r="172">
      <c r="A172" s="12" t="s">
        <v>27</v>
      </c>
      <c r="B172" s="14">
        <v>-3.6833129953</v>
      </c>
      <c r="C172" s="14">
        <v>-1.2180721924</v>
      </c>
      <c r="D172" s="14">
        <v>-3.9567445054</v>
      </c>
      <c r="E172" s="14">
        <v>-1.2599924662</v>
      </c>
      <c r="H172" s="12" t="s">
        <v>27</v>
      </c>
      <c r="I172" s="17"/>
      <c r="J172">
        <f t="shared" si="106"/>
        <v>-3.044638326</v>
      </c>
      <c r="K172">
        <f t="shared" si="107"/>
        <v>-3.208088084</v>
      </c>
    </row>
    <row r="173">
      <c r="A173" s="12" t="s">
        <v>29</v>
      </c>
      <c r="B173" s="14">
        <v>-4.8586577094</v>
      </c>
      <c r="C173" s="14">
        <v>-1.6331933392</v>
      </c>
      <c r="D173" s="14">
        <v>-5.2313639401</v>
      </c>
      <c r="E173" s="14">
        <v>-1.692829143</v>
      </c>
      <c r="H173" s="12" t="s">
        <v>29</v>
      </c>
      <c r="I173" s="17"/>
      <c r="J173">
        <f t="shared" si="106"/>
        <v>-4.050282491</v>
      </c>
      <c r="K173">
        <f t="shared" si="107"/>
        <v>-4.276295171</v>
      </c>
    </row>
    <row r="174">
      <c r="A174" s="12" t="s">
        <v>31</v>
      </c>
      <c r="B174" s="14">
        <v>-3.6853815034</v>
      </c>
      <c r="C174" s="14">
        <v>-1.2186983109</v>
      </c>
      <c r="D174" s="14">
        <v>-3.9578699974</v>
      </c>
      <c r="E174" s="14">
        <v>-1.2602434092</v>
      </c>
      <c r="H174" s="12" t="s">
        <v>31</v>
      </c>
      <c r="I174" s="17"/>
      <c r="J174">
        <f t="shared" si="106"/>
        <v>-3.046273422</v>
      </c>
      <c r="K174">
        <f t="shared" si="107"/>
        <v>-3.208861997</v>
      </c>
    </row>
    <row r="175">
      <c r="A175" s="12" t="s">
        <v>33</v>
      </c>
      <c r="B175" s="14">
        <v>-4.8618260376</v>
      </c>
      <c r="C175" s="14">
        <v>-1.6343781325</v>
      </c>
      <c r="D175" s="14">
        <v>-5.2331145989</v>
      </c>
      <c r="E175" s="14">
        <v>-1.6933159314</v>
      </c>
      <c r="H175" s="12" t="s">
        <v>33</v>
      </c>
      <c r="I175" s="17"/>
      <c r="J175">
        <f t="shared" si="106"/>
        <v>-4.053078206</v>
      </c>
      <c r="K175">
        <f t="shared" si="107"/>
        <v>-4.277623391</v>
      </c>
    </row>
    <row r="176">
      <c r="A176" s="12" t="s">
        <v>37</v>
      </c>
      <c r="B176" s="14">
        <v>-3.6798924189</v>
      </c>
      <c r="C176" s="14">
        <v>-1.2163951108</v>
      </c>
      <c r="D176" s="14">
        <v>-3.9534646225</v>
      </c>
      <c r="E176" s="14">
        <v>-1.2583195844</v>
      </c>
      <c r="H176" s="12" t="s">
        <v>37</v>
      </c>
      <c r="I176" s="15">
        <v>-1219.84750300093</v>
      </c>
      <c r="J176">
        <f t="shared" si="106"/>
        <v>-3.04110666</v>
      </c>
      <c r="K176">
        <f t="shared" si="107"/>
        <v>-3.204618113</v>
      </c>
    </row>
    <row r="177">
      <c r="A177" s="12" t="s">
        <v>48</v>
      </c>
      <c r="B177" s="14">
        <v>-4.8572956601</v>
      </c>
      <c r="C177" s="14">
        <v>-1.6322490707</v>
      </c>
      <c r="D177" s="14">
        <v>-5.229930844</v>
      </c>
      <c r="E177" s="14">
        <v>-1.6918424627</v>
      </c>
      <c r="H177" s="12" t="s">
        <v>48</v>
      </c>
      <c r="I177" s="15">
        <v>-1669.7043190204</v>
      </c>
      <c r="J177">
        <f t="shared" si="106"/>
        <v>-4.048519565</v>
      </c>
      <c r="K177">
        <f t="shared" si="107"/>
        <v>-4.274449114</v>
      </c>
    </row>
    <row r="178">
      <c r="A178" s="1">
        <v>23.0</v>
      </c>
      <c r="B178" s="32"/>
      <c r="C178" s="32"/>
      <c r="D178" s="32"/>
      <c r="E178" s="32"/>
      <c r="H178" s="1">
        <v>23.0</v>
      </c>
      <c r="I178" s="17"/>
    </row>
    <row r="179">
      <c r="A179" s="12" t="s">
        <v>25</v>
      </c>
      <c r="B179" s="14">
        <v>-6.9164819838</v>
      </c>
      <c r="C179" s="14">
        <v>-2.4576041707</v>
      </c>
      <c r="D179" s="14">
        <v>-7.4246571439</v>
      </c>
      <c r="E179" s="14">
        <v>-2.5371105508</v>
      </c>
      <c r="H179" s="12" t="s">
        <v>25</v>
      </c>
      <c r="I179" s="15">
        <v>-2328.3562962912</v>
      </c>
      <c r="J179">
        <f t="shared" ref="J179:J185" si="108">B179*0.4+C179*1.29</f>
        <v>-5.936902174</v>
      </c>
      <c r="K179">
        <f t="shared" ref="K179:K185" si="109">D179*0.4+E179*1.29</f>
        <v>-6.242735468</v>
      </c>
    </row>
    <row r="180">
      <c r="A180" s="12" t="s">
        <v>27</v>
      </c>
      <c r="B180" s="14">
        <v>-4.1569287465</v>
      </c>
      <c r="C180" s="14">
        <v>-1.453726634</v>
      </c>
      <c r="D180" s="14">
        <v>-4.4571254156</v>
      </c>
      <c r="E180" s="14">
        <v>-1.4999380094</v>
      </c>
      <c r="H180" s="12" t="s">
        <v>27</v>
      </c>
      <c r="I180" s="17"/>
      <c r="J180">
        <f t="shared" si="108"/>
        <v>-3.538078856</v>
      </c>
      <c r="K180">
        <f t="shared" si="109"/>
        <v>-3.717770198</v>
      </c>
    </row>
    <row r="181">
      <c r="A181" s="12" t="s">
        <v>29</v>
      </c>
      <c r="B181" s="14">
        <v>-2.7516046151</v>
      </c>
      <c r="C181" s="14">
        <v>-0.9908399115</v>
      </c>
      <c r="D181" s="14">
        <v>-2.9572344866</v>
      </c>
      <c r="E181" s="14">
        <v>-1.0254400476</v>
      </c>
      <c r="H181" s="12" t="s">
        <v>29</v>
      </c>
      <c r="I181" s="17"/>
      <c r="J181">
        <f t="shared" si="108"/>
        <v>-2.378825332</v>
      </c>
      <c r="K181">
        <f t="shared" si="109"/>
        <v>-2.505711456</v>
      </c>
    </row>
    <row r="182">
      <c r="A182" s="12" t="s">
        <v>31</v>
      </c>
      <c r="B182" s="14">
        <v>-4.1596817119</v>
      </c>
      <c r="C182" s="14">
        <v>-1.4546228243</v>
      </c>
      <c r="D182" s="14">
        <v>-4.4586265954</v>
      </c>
      <c r="E182" s="14">
        <v>-1.5002786775</v>
      </c>
      <c r="H182" s="12" t="s">
        <v>31</v>
      </c>
      <c r="I182" s="17"/>
      <c r="J182">
        <f t="shared" si="108"/>
        <v>-3.540336128</v>
      </c>
      <c r="K182">
        <f t="shared" si="109"/>
        <v>-3.718810132</v>
      </c>
    </row>
    <row r="183">
      <c r="A183" s="12" t="s">
        <v>33</v>
      </c>
      <c r="B183" s="14">
        <v>-2.7526005153</v>
      </c>
      <c r="C183" s="14">
        <v>-0.9911190223</v>
      </c>
      <c r="D183" s="14">
        <v>-2.9599013889</v>
      </c>
      <c r="E183" s="14">
        <v>-1.0242346338</v>
      </c>
      <c r="H183" s="12" t="s">
        <v>33</v>
      </c>
      <c r="I183" s="17"/>
      <c r="J183">
        <f t="shared" si="108"/>
        <v>-2.379583745</v>
      </c>
      <c r="K183">
        <f t="shared" si="109"/>
        <v>-2.505223233</v>
      </c>
    </row>
    <row r="184">
      <c r="A184" s="12" t="s">
        <v>37</v>
      </c>
      <c r="B184" s="14">
        <v>-4.1559013214</v>
      </c>
      <c r="C184" s="14">
        <v>-1.4526025964</v>
      </c>
      <c r="D184" s="14">
        <v>-4.4560861761</v>
      </c>
      <c r="E184" s="14">
        <v>-1.4988173219</v>
      </c>
      <c r="H184" s="12" t="s">
        <v>37</v>
      </c>
      <c r="I184" s="15">
        <v>-1370.71510448749</v>
      </c>
      <c r="J184">
        <f t="shared" si="108"/>
        <v>-3.536217878</v>
      </c>
      <c r="K184">
        <f t="shared" si="109"/>
        <v>-3.715908816</v>
      </c>
    </row>
    <row r="185">
      <c r="A185" s="12" t="s">
        <v>48</v>
      </c>
      <c r="B185" s="14">
        <v>-2.7488667111</v>
      </c>
      <c r="C185" s="14">
        <v>-0.9891163183</v>
      </c>
      <c r="D185" s="14">
        <v>-2.9565851328</v>
      </c>
      <c r="E185" s="14">
        <v>-1.0223280671</v>
      </c>
      <c r="H185" s="12" t="s">
        <v>48</v>
      </c>
      <c r="I185" s="15">
        <v>-957.5638220545</v>
      </c>
      <c r="J185">
        <f t="shared" si="108"/>
        <v>-2.375506735</v>
      </c>
      <c r="K185">
        <f t="shared" si="109"/>
        <v>-2.50143726</v>
      </c>
    </row>
    <row r="186">
      <c r="A186" s="1">
        <v>24.0</v>
      </c>
      <c r="B186" s="32"/>
      <c r="C186" s="32"/>
      <c r="D186" s="32"/>
      <c r="E186" s="32"/>
      <c r="H186" s="1">
        <v>24.0</v>
      </c>
      <c r="I186" s="17"/>
    </row>
    <row r="187">
      <c r="A187" s="12" t="s">
        <v>25</v>
      </c>
      <c r="B187" s="14">
        <v>-14.3456325102</v>
      </c>
      <c r="C187" s="14">
        <v>-5.0989056486</v>
      </c>
      <c r="D187" s="14">
        <v>-15.4495232171</v>
      </c>
      <c r="E187" s="14">
        <v>-5.2793425625</v>
      </c>
      <c r="H187" s="12" t="s">
        <v>25</v>
      </c>
      <c r="I187" s="15">
        <v>-5076.89872141216</v>
      </c>
      <c r="J187">
        <f t="shared" ref="J187:J193" si="110">B187*0.4+C187*1.29</f>
        <v>-12.31584129</v>
      </c>
      <c r="K187">
        <f t="shared" ref="K187:K193" si="111">D187*0.4+E187*1.29</f>
        <v>-12.99016119</v>
      </c>
    </row>
    <row r="188">
      <c r="A188" s="12" t="s">
        <v>27</v>
      </c>
      <c r="B188" s="14">
        <v>-11.3508776361</v>
      </c>
      <c r="C188" s="14">
        <v>-4.118848251</v>
      </c>
      <c r="D188" s="14">
        <v>-12.2554113389</v>
      </c>
      <c r="E188" s="14">
        <v>-4.2704487917</v>
      </c>
      <c r="H188" s="12" t="s">
        <v>27</v>
      </c>
      <c r="I188" s="17"/>
      <c r="J188">
        <f t="shared" si="110"/>
        <v>-9.853665298</v>
      </c>
      <c r="K188">
        <f t="shared" si="111"/>
        <v>-10.41104348</v>
      </c>
    </row>
    <row r="189">
      <c r="A189" s="12" t="s">
        <v>29</v>
      </c>
      <c r="B189" s="14">
        <v>-2.9337475456</v>
      </c>
      <c r="C189" s="14">
        <v>-0.9223666757</v>
      </c>
      <c r="D189" s="14">
        <v>-3.128583599</v>
      </c>
      <c r="E189" s="14">
        <v>-0.9598123072</v>
      </c>
      <c r="H189" s="12" t="s">
        <v>29</v>
      </c>
      <c r="I189" s="17"/>
      <c r="J189">
        <f t="shared" si="110"/>
        <v>-2.36335203</v>
      </c>
      <c r="K189">
        <f t="shared" si="111"/>
        <v>-2.489591316</v>
      </c>
    </row>
    <row r="190">
      <c r="A190" s="12" t="s">
        <v>31</v>
      </c>
      <c r="B190" s="14">
        <v>-11.3632856865</v>
      </c>
      <c r="C190" s="14">
        <v>-4.1235346985</v>
      </c>
      <c r="D190" s="14">
        <v>-12.2619564481</v>
      </c>
      <c r="E190" s="14">
        <v>-4.2720995452</v>
      </c>
      <c r="H190" s="12" t="s">
        <v>31</v>
      </c>
      <c r="I190" s="17"/>
      <c r="J190">
        <f t="shared" si="110"/>
        <v>-9.864674036</v>
      </c>
      <c r="K190">
        <f t="shared" si="111"/>
        <v>-10.41579099</v>
      </c>
    </row>
    <row r="191">
      <c r="A191" s="12" t="s">
        <v>33</v>
      </c>
      <c r="B191" s="14">
        <v>-2.9374162635</v>
      </c>
      <c r="C191" s="14">
        <v>-0.9232874328</v>
      </c>
      <c r="D191" s="14">
        <v>-3.1375722535</v>
      </c>
      <c r="E191" s="14">
        <v>-0.9519983398</v>
      </c>
      <c r="H191" s="12" t="s">
        <v>33</v>
      </c>
      <c r="I191" s="17"/>
      <c r="J191">
        <f t="shared" si="110"/>
        <v>-2.366007294</v>
      </c>
      <c r="K191">
        <f t="shared" si="111"/>
        <v>-2.48310676</v>
      </c>
    </row>
    <row r="192">
      <c r="A192" s="12" t="s">
        <v>37</v>
      </c>
      <c r="B192" s="14">
        <v>-11.3486948406</v>
      </c>
      <c r="C192" s="14">
        <v>-4.1189874872</v>
      </c>
      <c r="D192" s="14">
        <v>-12.2534177438</v>
      </c>
      <c r="E192" s="14">
        <v>-4.2706241862</v>
      </c>
      <c r="H192" s="12" t="s">
        <v>37</v>
      </c>
      <c r="I192" s="15">
        <v>-4189.69034397417</v>
      </c>
      <c r="J192">
        <f t="shared" si="110"/>
        <v>-9.852971795</v>
      </c>
      <c r="K192">
        <f t="shared" si="111"/>
        <v>-10.4104723</v>
      </c>
    </row>
    <row r="193">
      <c r="A193" s="12" t="s">
        <v>48</v>
      </c>
      <c r="B193" s="14">
        <v>-2.9337851495</v>
      </c>
      <c r="C193" s="14">
        <v>-0.9210514243</v>
      </c>
      <c r="D193" s="14">
        <v>-3.1354927803</v>
      </c>
      <c r="E193" s="14">
        <v>-0.9502696048</v>
      </c>
      <c r="H193" s="12" t="s">
        <v>48</v>
      </c>
      <c r="I193" s="15">
        <v>-887.0850665655</v>
      </c>
      <c r="J193">
        <f t="shared" si="110"/>
        <v>-2.361670397</v>
      </c>
      <c r="K193">
        <f t="shared" si="111"/>
        <v>-2.480044902</v>
      </c>
    </row>
    <row r="194">
      <c r="A194" s="1">
        <v>25.0</v>
      </c>
      <c r="B194" s="32"/>
      <c r="C194" s="32"/>
      <c r="D194" s="32"/>
      <c r="E194" s="32"/>
      <c r="H194" s="1">
        <v>25.0</v>
      </c>
      <c r="I194" s="17"/>
    </row>
    <row r="195">
      <c r="A195" s="12" t="s">
        <v>25</v>
      </c>
      <c r="B195" s="14">
        <v>-9.6653465818</v>
      </c>
      <c r="C195" s="14">
        <v>-3.4390576504</v>
      </c>
      <c r="D195" s="14">
        <v>-10.3585506564</v>
      </c>
      <c r="E195" s="14">
        <v>-3.5454145273</v>
      </c>
      <c r="H195" s="12" t="s">
        <v>25</v>
      </c>
      <c r="I195" s="15">
        <v>-3206.65745375207</v>
      </c>
      <c r="J195">
        <f t="shared" ref="J195:J201" si="112">B195*0.4+C195*1.29</f>
        <v>-8.302523002</v>
      </c>
      <c r="K195">
        <f t="shared" ref="K195:K201" si="113">D195*0.4+E195*1.29</f>
        <v>-8.717005003</v>
      </c>
    </row>
    <row r="196">
      <c r="A196" s="12" t="s">
        <v>27</v>
      </c>
      <c r="B196" s="14">
        <v>-7.5344410122</v>
      </c>
      <c r="C196" s="14">
        <v>-2.6503297014</v>
      </c>
      <c r="D196" s="14">
        <v>-8.0781232467</v>
      </c>
      <c r="E196" s="14">
        <v>-2.7328468914</v>
      </c>
      <c r="H196" s="12" t="s">
        <v>27</v>
      </c>
      <c r="I196" s="17"/>
      <c r="J196">
        <f t="shared" si="112"/>
        <v>-6.43270172</v>
      </c>
      <c r="K196">
        <f t="shared" si="113"/>
        <v>-6.756621789</v>
      </c>
    </row>
    <row r="197">
      <c r="A197" s="12" t="s">
        <v>29</v>
      </c>
      <c r="B197" s="14">
        <v>-2.0736755755</v>
      </c>
      <c r="C197" s="14">
        <v>-0.7386861812</v>
      </c>
      <c r="D197" s="14">
        <v>-2.223557246</v>
      </c>
      <c r="E197" s="14">
        <v>-0.7616245355</v>
      </c>
      <c r="H197" s="12" t="s">
        <v>29</v>
      </c>
      <c r="I197" s="17"/>
      <c r="J197">
        <f t="shared" si="112"/>
        <v>-1.782375404</v>
      </c>
      <c r="K197">
        <f t="shared" si="113"/>
        <v>-1.871918549</v>
      </c>
    </row>
    <row r="198">
      <c r="A198" s="12" t="s">
        <v>31</v>
      </c>
      <c r="B198" s="14">
        <v>-7.5380675985</v>
      </c>
      <c r="C198" s="14">
        <v>-2.6515044366</v>
      </c>
      <c r="D198" s="14">
        <v>-8.0801716386</v>
      </c>
      <c r="E198" s="14">
        <v>-2.7333222738</v>
      </c>
      <c r="H198" s="12" t="s">
        <v>31</v>
      </c>
      <c r="I198" s="17"/>
      <c r="J198">
        <f t="shared" si="112"/>
        <v>-6.435667763</v>
      </c>
      <c r="K198">
        <f t="shared" si="113"/>
        <v>-6.758054389</v>
      </c>
    </row>
    <row r="199">
      <c r="A199" s="12" t="s">
        <v>33</v>
      </c>
      <c r="B199" s="14">
        <v>-2.0773939537</v>
      </c>
      <c r="C199" s="14">
        <v>-0.7399132616</v>
      </c>
      <c r="D199" s="14">
        <v>-2.225543536</v>
      </c>
      <c r="E199" s="14">
        <v>-0.7621113999</v>
      </c>
      <c r="H199" s="12" t="s">
        <v>33</v>
      </c>
      <c r="I199" s="17"/>
      <c r="J199">
        <f t="shared" si="112"/>
        <v>-1.785445689</v>
      </c>
      <c r="K199">
        <f t="shared" si="113"/>
        <v>-1.87334112</v>
      </c>
    </row>
    <row r="200">
      <c r="A200" s="12" t="s">
        <v>37</v>
      </c>
      <c r="B200" s="14">
        <v>-7.5326286774</v>
      </c>
      <c r="C200" s="14">
        <v>-2.6475399402</v>
      </c>
      <c r="D200" s="14">
        <v>-8.0761366985</v>
      </c>
      <c r="E200" s="14">
        <v>-2.7299362744</v>
      </c>
      <c r="H200" s="12" t="s">
        <v>37</v>
      </c>
      <c r="I200" s="15">
        <v>-2517.77597350435</v>
      </c>
      <c r="J200">
        <f t="shared" si="112"/>
        <v>-6.428377994</v>
      </c>
      <c r="K200">
        <f t="shared" si="113"/>
        <v>-6.752072473</v>
      </c>
    </row>
    <row r="201">
      <c r="A201" s="12" t="s">
        <v>48</v>
      </c>
      <c r="B201" s="14">
        <v>-2.0734689918</v>
      </c>
      <c r="C201" s="14">
        <v>-0.7386562093</v>
      </c>
      <c r="D201" s="14">
        <v>-2.223372023</v>
      </c>
      <c r="E201" s="14">
        <v>-0.7615969817</v>
      </c>
      <c r="H201" s="12" t="s">
        <v>48</v>
      </c>
      <c r="I201" s="15">
        <v>-688.9107577642</v>
      </c>
      <c r="J201">
        <f t="shared" si="112"/>
        <v>-1.782254107</v>
      </c>
      <c r="K201">
        <f t="shared" si="113"/>
        <v>-1.871808916</v>
      </c>
    </row>
    <row r="202">
      <c r="A202" s="1">
        <v>26.0</v>
      </c>
      <c r="B202" s="32"/>
      <c r="C202" s="32"/>
      <c r="D202" s="32"/>
      <c r="E202" s="32"/>
      <c r="H202" s="1">
        <v>26.0</v>
      </c>
      <c r="I202" s="17"/>
    </row>
    <row r="203">
      <c r="A203" s="12" t="s">
        <v>25</v>
      </c>
      <c r="B203" s="14">
        <v>-9.6654784799</v>
      </c>
      <c r="C203" s="14">
        <v>-3.4403617273</v>
      </c>
      <c r="D203" s="14">
        <v>-10.3586700179</v>
      </c>
      <c r="E203" s="14">
        <v>-3.5467491475</v>
      </c>
      <c r="H203" s="12" t="s">
        <v>25</v>
      </c>
      <c r="I203" s="15">
        <v>-3206.6614224221</v>
      </c>
      <c r="J203">
        <f t="shared" ref="J203:J209" si="114">B203*0.4+C203*1.29</f>
        <v>-8.30425802</v>
      </c>
      <c r="K203">
        <f t="shared" ref="K203:K209" si="115">D203*0.4+E203*1.29</f>
        <v>-8.718774407</v>
      </c>
    </row>
    <row r="204">
      <c r="A204" s="12" t="s">
        <v>27</v>
      </c>
      <c r="B204" s="14">
        <v>-7.5345040355</v>
      </c>
      <c r="C204" s="14">
        <v>-2.6504069898</v>
      </c>
      <c r="D204" s="14">
        <v>-8.0781952045</v>
      </c>
      <c r="E204" s="14">
        <v>-2.7329282961</v>
      </c>
      <c r="H204" s="12" t="s">
        <v>27</v>
      </c>
      <c r="I204" s="15"/>
      <c r="J204">
        <f t="shared" si="114"/>
        <v>-6.432826631</v>
      </c>
      <c r="K204">
        <f t="shared" si="115"/>
        <v>-6.756755584</v>
      </c>
    </row>
    <row r="205">
      <c r="A205" s="12" t="s">
        <v>29</v>
      </c>
      <c r="B205" s="14">
        <v>-2.0737675268</v>
      </c>
      <c r="C205" s="14">
        <v>-0.739988492</v>
      </c>
      <c r="D205" s="14">
        <v>-2.2236199904</v>
      </c>
      <c r="E205" s="14">
        <v>-0.7629334713</v>
      </c>
      <c r="H205" s="12" t="s">
        <v>29</v>
      </c>
      <c r="I205" s="17"/>
      <c r="J205">
        <f t="shared" si="114"/>
        <v>-1.784092165</v>
      </c>
      <c r="K205">
        <f t="shared" si="115"/>
        <v>-1.873632174</v>
      </c>
    </row>
    <row r="206">
      <c r="A206" s="12" t="s">
        <v>31</v>
      </c>
      <c r="B206" s="14">
        <v>-7.5381357753</v>
      </c>
      <c r="C206" s="14">
        <v>-2.6515735242</v>
      </c>
      <c r="D206" s="14">
        <v>-8.0802237018</v>
      </c>
      <c r="E206" s="14">
        <v>-2.7333964737</v>
      </c>
      <c r="H206" s="12" t="s">
        <v>31</v>
      </c>
      <c r="I206" s="17"/>
      <c r="J206">
        <f t="shared" si="114"/>
        <v>-6.435784156</v>
      </c>
      <c r="K206">
        <f t="shared" si="115"/>
        <v>-6.758170932</v>
      </c>
    </row>
    <row r="207">
      <c r="A207" s="12" t="s">
        <v>33</v>
      </c>
      <c r="B207" s="14">
        <v>-2.0774228415</v>
      </c>
      <c r="C207" s="14">
        <v>-0.7412051903</v>
      </c>
      <c r="D207" s="14">
        <v>-2.2255756724</v>
      </c>
      <c r="E207" s="14">
        <v>-0.7634281157</v>
      </c>
      <c r="H207" s="12" t="s">
        <v>33</v>
      </c>
      <c r="I207" s="17"/>
      <c r="J207">
        <f t="shared" si="114"/>
        <v>-1.787123832</v>
      </c>
      <c r="K207">
        <f t="shared" si="115"/>
        <v>-1.875052538</v>
      </c>
    </row>
    <row r="208">
      <c r="A208" s="12" t="s">
        <v>37</v>
      </c>
      <c r="B208" s="14">
        <v>-7.5326286774</v>
      </c>
      <c r="C208" s="14">
        <v>-2.6475399402</v>
      </c>
      <c r="D208" s="14">
        <v>-8.0761366985</v>
      </c>
      <c r="E208" s="14">
        <v>-2.7299362744</v>
      </c>
      <c r="H208" s="12" t="s">
        <v>37</v>
      </c>
      <c r="I208" s="15">
        <v>-2517.77597350435</v>
      </c>
      <c r="J208">
        <f t="shared" si="114"/>
        <v>-6.428377994</v>
      </c>
      <c r="K208">
        <f t="shared" si="115"/>
        <v>-6.752072473</v>
      </c>
    </row>
    <row r="209">
      <c r="A209" s="12" t="s">
        <v>48</v>
      </c>
      <c r="B209" s="14">
        <v>-2.0735977088</v>
      </c>
      <c r="C209" s="14">
        <v>-0.7399710567</v>
      </c>
      <c r="D209" s="14">
        <v>-2.2234683104</v>
      </c>
      <c r="E209" s="14">
        <v>-0.762918266</v>
      </c>
      <c r="H209" s="12" t="s">
        <v>48</v>
      </c>
      <c r="I209" s="15">
        <v>-688.9149187912</v>
      </c>
      <c r="J209">
        <f t="shared" si="114"/>
        <v>-1.784001747</v>
      </c>
      <c r="K209">
        <f t="shared" si="115"/>
        <v>-1.873551887</v>
      </c>
    </row>
    <row r="210">
      <c r="A210" s="1">
        <v>27.0</v>
      </c>
      <c r="B210" s="32"/>
      <c r="C210" s="32"/>
      <c r="D210" s="32"/>
      <c r="E210" s="32"/>
      <c r="H210" s="1">
        <v>27.0</v>
      </c>
      <c r="I210" s="17"/>
    </row>
    <row r="211">
      <c r="A211" s="12" t="s">
        <v>25</v>
      </c>
      <c r="B211" s="14">
        <v>-10.4712258568</v>
      </c>
      <c r="C211" s="14">
        <v>-3.7565736614</v>
      </c>
      <c r="D211" s="14">
        <v>-11.29628765</v>
      </c>
      <c r="E211" s="14">
        <v>-3.8933086887</v>
      </c>
      <c r="H211" s="12" t="s">
        <v>25</v>
      </c>
      <c r="I211" s="37">
        <v>-3804.03848032623</v>
      </c>
      <c r="J211">
        <f t="shared" ref="J211:J217" si="116">B211*0.4+C211*1.29</f>
        <v>-9.034470366</v>
      </c>
      <c r="K211">
        <f t="shared" ref="K211:K217" si="117">D211*0.4+E211*1.29</f>
        <v>-9.540883268</v>
      </c>
    </row>
    <row r="212">
      <c r="A212" s="12" t="s">
        <v>27</v>
      </c>
      <c r="B212" s="14">
        <v>-9.7318679447</v>
      </c>
      <c r="C212" s="14">
        <v>-3.5330215856</v>
      </c>
      <c r="D212" s="14">
        <v>-10.5069477457</v>
      </c>
      <c r="E212" s="14">
        <v>-3.6628547861</v>
      </c>
      <c r="H212" s="12" t="s">
        <v>27</v>
      </c>
      <c r="I212" s="17"/>
      <c r="J212">
        <f t="shared" si="116"/>
        <v>-8.450345023</v>
      </c>
      <c r="K212">
        <f t="shared" si="117"/>
        <v>-8.927861772</v>
      </c>
    </row>
    <row r="213">
      <c r="A213" s="12" t="s">
        <v>29</v>
      </c>
      <c r="B213" s="14">
        <v>-0.7182559543</v>
      </c>
      <c r="C213" s="14">
        <v>-0.2013400426</v>
      </c>
      <c r="D213" s="14">
        <v>-0.7681113091</v>
      </c>
      <c r="E213" s="14">
        <v>-0.2082981624</v>
      </c>
      <c r="H213" s="12" t="s">
        <v>29</v>
      </c>
      <c r="I213" s="17"/>
      <c r="J213">
        <f t="shared" si="116"/>
        <v>-0.5470310367</v>
      </c>
      <c r="K213">
        <f t="shared" si="117"/>
        <v>-0.5759491531</v>
      </c>
    </row>
    <row r="214">
      <c r="A214" s="12" t="s">
        <v>31</v>
      </c>
      <c r="B214" s="14">
        <v>-9.7367898238</v>
      </c>
      <c r="C214" s="14">
        <v>-3.5348702017</v>
      </c>
      <c r="D214" s="14">
        <v>-10.5095951271</v>
      </c>
      <c r="E214" s="14">
        <v>-3.6635379968</v>
      </c>
      <c r="H214" s="12" t="s">
        <v>31</v>
      </c>
      <c r="I214" s="17"/>
      <c r="J214">
        <f t="shared" si="116"/>
        <v>-8.45469849</v>
      </c>
      <c r="K214">
        <f t="shared" si="117"/>
        <v>-8.929802067</v>
      </c>
    </row>
    <row r="215">
      <c r="A215" s="12" t="s">
        <v>33</v>
      </c>
      <c r="B215" s="14">
        <v>-0.7193766978</v>
      </c>
      <c r="C215" s="14">
        <v>-0.2016021088</v>
      </c>
      <c r="D215" s="14">
        <v>-0.7691844041</v>
      </c>
      <c r="E215" s="14">
        <v>-0.2081829453</v>
      </c>
      <c r="H215" s="12" t="s">
        <v>33</v>
      </c>
      <c r="I215" s="17"/>
      <c r="J215">
        <f t="shared" si="116"/>
        <v>-0.5478173995</v>
      </c>
      <c r="K215">
        <f t="shared" si="117"/>
        <v>-0.5762297611</v>
      </c>
    </row>
    <row r="216">
      <c r="A216" s="12" t="s">
        <v>37</v>
      </c>
      <c r="B216" s="14">
        <v>-9.7309630707</v>
      </c>
      <c r="C216" s="14">
        <v>-3.5323373517</v>
      </c>
      <c r="D216" s="14">
        <v>-10.5062332431</v>
      </c>
      <c r="E216" s="14">
        <v>-3.6622414439</v>
      </c>
      <c r="H216" s="12" t="s">
        <v>37</v>
      </c>
      <c r="I216" s="37">
        <v>-3591.15555289818</v>
      </c>
      <c r="J216">
        <f t="shared" si="116"/>
        <v>-8.449100412</v>
      </c>
      <c r="K216">
        <f t="shared" si="117"/>
        <v>-8.92678476</v>
      </c>
    </row>
    <row r="217">
      <c r="A217" s="12" t="s">
        <v>48</v>
      </c>
      <c r="B217" s="14">
        <v>-0.7181754082</v>
      </c>
      <c r="C217" s="14">
        <v>-0.2011155312</v>
      </c>
      <c r="D217" s="14">
        <v>-0.7679992496</v>
      </c>
      <c r="E217" s="14">
        <v>-0.2080595234</v>
      </c>
      <c r="H217" s="12" t="s">
        <v>48</v>
      </c>
      <c r="I217" s="15">
        <v>-212.7875449771</v>
      </c>
      <c r="J217">
        <f t="shared" si="116"/>
        <v>-0.5467091985</v>
      </c>
      <c r="K217">
        <f t="shared" si="117"/>
        <v>-0.575596485</v>
      </c>
    </row>
    <row r="218">
      <c r="A218" s="1">
        <v>28.0</v>
      </c>
      <c r="B218" s="32"/>
      <c r="C218" s="32"/>
      <c r="D218" s="32"/>
      <c r="E218" s="32"/>
      <c r="H218" s="1">
        <v>28.0</v>
      </c>
      <c r="I218" s="17"/>
    </row>
    <row r="219">
      <c r="A219" s="12" t="s">
        <v>25</v>
      </c>
      <c r="B219" s="14">
        <v>-10.3319913442</v>
      </c>
      <c r="C219" s="14">
        <v>-3.7131410496</v>
      </c>
      <c r="D219" s="14">
        <v>-11.1479304108</v>
      </c>
      <c r="E219" s="14">
        <v>-3.8486073843</v>
      </c>
      <c r="H219" s="12" t="s">
        <v>25</v>
      </c>
      <c r="I219" s="15">
        <v>-3764.98832824493</v>
      </c>
      <c r="J219">
        <f t="shared" ref="J219:J225" si="118">B219*0.4+C219*1.29</f>
        <v>-8.922748492</v>
      </c>
      <c r="K219">
        <f t="shared" ref="K219:K225" si="119">D219*0.4+E219*1.29</f>
        <v>-9.42387569</v>
      </c>
    </row>
    <row r="220">
      <c r="A220" s="12" t="s">
        <v>27</v>
      </c>
      <c r="B220" s="14">
        <v>-9.7325097023</v>
      </c>
      <c r="C220" s="14">
        <v>-3.5333537584</v>
      </c>
      <c r="D220" s="14">
        <v>-10.5075367481</v>
      </c>
      <c r="E220" s="14">
        <v>-3.6631745247</v>
      </c>
      <c r="H220" s="12" t="s">
        <v>27</v>
      </c>
      <c r="I220" s="17"/>
      <c r="J220">
        <f t="shared" si="118"/>
        <v>-8.451030229</v>
      </c>
      <c r="K220">
        <f t="shared" si="119"/>
        <v>-8.928509836</v>
      </c>
    </row>
    <row r="221">
      <c r="A221" s="12" t="s">
        <v>29</v>
      </c>
      <c r="B221" s="14">
        <v>-0.5833482166</v>
      </c>
      <c r="C221" s="14">
        <v>-0.1619896127</v>
      </c>
      <c r="D221" s="14">
        <v>-0.6243591614</v>
      </c>
      <c r="E221" s="14">
        <v>-0.1674308393</v>
      </c>
      <c r="H221" s="12" t="s">
        <v>29</v>
      </c>
      <c r="I221" s="17"/>
      <c r="J221">
        <f t="shared" si="118"/>
        <v>-0.442305887</v>
      </c>
      <c r="K221">
        <f t="shared" si="119"/>
        <v>-0.4657294473</v>
      </c>
    </row>
    <row r="222">
      <c r="A222" s="12" t="s">
        <v>31</v>
      </c>
      <c r="B222" s="14">
        <v>-9.7365324178</v>
      </c>
      <c r="C222" s="14">
        <v>-3.5348547036</v>
      </c>
      <c r="D222" s="14">
        <v>-10.5097236793</v>
      </c>
      <c r="E222" s="14">
        <v>-3.6637352801</v>
      </c>
      <c r="H222" s="12" t="s">
        <v>31</v>
      </c>
      <c r="I222" s="17"/>
      <c r="J222">
        <f t="shared" si="118"/>
        <v>-8.454575535</v>
      </c>
      <c r="K222">
        <f t="shared" si="119"/>
        <v>-8.930107983</v>
      </c>
    </row>
    <row r="223">
      <c r="A223" s="12" t="s">
        <v>33</v>
      </c>
      <c r="B223" s="14">
        <v>-0.5842367679</v>
      </c>
      <c r="C223" s="14">
        <v>-0.162190904</v>
      </c>
      <c r="D223" s="14">
        <v>-0.6248579035</v>
      </c>
      <c r="E223" s="14">
        <v>-0.1675202474</v>
      </c>
      <c r="H223" s="12" t="s">
        <v>33</v>
      </c>
      <c r="I223" s="17"/>
      <c r="J223">
        <f t="shared" si="118"/>
        <v>-0.4429209733</v>
      </c>
      <c r="K223">
        <f t="shared" si="119"/>
        <v>-0.4660442805</v>
      </c>
    </row>
    <row r="224">
      <c r="A224" s="12" t="s">
        <v>37</v>
      </c>
      <c r="B224" s="14">
        <v>-9.7309630707</v>
      </c>
      <c r="C224" s="14">
        <v>-3.5323373517</v>
      </c>
      <c r="D224" s="14">
        <v>-10.5062332431</v>
      </c>
      <c r="E224" s="14">
        <v>-3.6622414439</v>
      </c>
      <c r="H224" s="12" t="s">
        <v>37</v>
      </c>
      <c r="I224" s="15">
        <v>-3591.15555289818</v>
      </c>
      <c r="J224">
        <f t="shared" si="118"/>
        <v>-8.449100412</v>
      </c>
      <c r="K224">
        <f t="shared" si="119"/>
        <v>-8.92678476</v>
      </c>
    </row>
    <row r="225">
      <c r="A225" s="12" t="s">
        <v>48</v>
      </c>
      <c r="B225" s="14">
        <v>-0.5832231585</v>
      </c>
      <c r="C225" s="14">
        <v>-0.1617713064</v>
      </c>
      <c r="D225" s="14">
        <v>-0.6238352854</v>
      </c>
      <c r="E225" s="14">
        <v>-0.1673874681</v>
      </c>
      <c r="H225" s="12" t="s">
        <v>48</v>
      </c>
      <c r="I225" s="15">
        <v>-173.7360601312</v>
      </c>
      <c r="J225">
        <f t="shared" si="118"/>
        <v>-0.4419742487</v>
      </c>
      <c r="K225">
        <f t="shared" si="119"/>
        <v>-0.465463948</v>
      </c>
    </row>
    <row r="226">
      <c r="A226" s="1">
        <v>29.0</v>
      </c>
      <c r="B226" s="32"/>
      <c r="C226" s="32"/>
      <c r="D226" s="32"/>
      <c r="E226" s="32"/>
      <c r="H226" s="1">
        <v>29.0</v>
      </c>
      <c r="I226" s="17"/>
    </row>
    <row r="227">
      <c r="A227" s="12" t="s">
        <v>25</v>
      </c>
      <c r="B227" s="14">
        <v>-7.9508795161</v>
      </c>
      <c r="C227" s="14">
        <v>-2.7382262236</v>
      </c>
      <c r="D227" s="14">
        <v>-8.5369508901</v>
      </c>
      <c r="E227" s="14">
        <v>-2.8308157521</v>
      </c>
      <c r="H227" s="12" t="s">
        <v>25</v>
      </c>
      <c r="I227" s="15">
        <v>-2630.2120701955</v>
      </c>
      <c r="J227">
        <f t="shared" ref="J227:J233" si="120">B227*0.4+C227*1.29</f>
        <v>-6.712663635</v>
      </c>
      <c r="K227">
        <f t="shared" ref="K227:K233" si="121">D227*0.4+E227*1.29</f>
        <v>-7.066532676</v>
      </c>
    </row>
    <row r="228">
      <c r="A228" s="12" t="s">
        <v>27</v>
      </c>
      <c r="B228" s="14">
        <v>-7.3189890567</v>
      </c>
      <c r="C228" s="14">
        <v>-2.5032734617</v>
      </c>
      <c r="D228" s="14">
        <v>-7.8538967805</v>
      </c>
      <c r="E228" s="14">
        <v>-2.5868838566</v>
      </c>
      <c r="H228" s="12" t="s">
        <v>27</v>
      </c>
      <c r="I228" s="17"/>
      <c r="J228">
        <f t="shared" si="120"/>
        <v>-6.156818388</v>
      </c>
      <c r="K228">
        <f t="shared" si="121"/>
        <v>-6.478638887</v>
      </c>
    </row>
    <row r="229">
      <c r="A229" s="12" t="s">
        <v>29</v>
      </c>
      <c r="B229" s="14">
        <v>-0.6045949329</v>
      </c>
      <c r="C229" s="14">
        <v>-0.2069111629</v>
      </c>
      <c r="D229" s="14">
        <v>-0.6575395286</v>
      </c>
      <c r="E229" s="14">
        <v>-0.21634611</v>
      </c>
      <c r="H229" s="12" t="s">
        <v>29</v>
      </c>
      <c r="I229" s="17"/>
      <c r="J229">
        <f t="shared" si="120"/>
        <v>-0.5087533733</v>
      </c>
      <c r="K229">
        <f t="shared" si="121"/>
        <v>-0.5421022933</v>
      </c>
    </row>
    <row r="230">
      <c r="A230" s="12" t="s">
        <v>31</v>
      </c>
      <c r="B230" s="14">
        <v>-7.3214585068</v>
      </c>
      <c r="C230" s="14">
        <v>-2.5041312166</v>
      </c>
      <c r="D230" s="14">
        <v>-7.8551621304</v>
      </c>
      <c r="E230" s="14">
        <v>-2.5871936335</v>
      </c>
      <c r="H230" s="12" t="s">
        <v>31</v>
      </c>
      <c r="I230" s="17"/>
      <c r="J230">
        <f t="shared" si="120"/>
        <v>-6.158912672</v>
      </c>
      <c r="K230">
        <f t="shared" si="121"/>
        <v>-6.479544639</v>
      </c>
    </row>
    <row r="231">
      <c r="A231" s="12" t="s">
        <v>33</v>
      </c>
      <c r="B231" s="14">
        <v>-0.6112830247</v>
      </c>
      <c r="C231" s="14">
        <v>-0.2109713837</v>
      </c>
      <c r="D231" s="14">
        <v>-0.6615158666</v>
      </c>
      <c r="E231" s="14">
        <v>-0.2177231147</v>
      </c>
      <c r="H231" s="12" t="s">
        <v>33</v>
      </c>
      <c r="I231" s="17"/>
      <c r="J231">
        <f t="shared" si="120"/>
        <v>-0.5166662949</v>
      </c>
      <c r="K231">
        <f t="shared" si="121"/>
        <v>-0.5454691646</v>
      </c>
    </row>
    <row r="232">
      <c r="A232" s="12" t="s">
        <v>37</v>
      </c>
      <c r="B232" s="14">
        <v>-7.3227132399</v>
      </c>
      <c r="C232" s="14">
        <v>-2.5098611294</v>
      </c>
      <c r="D232" s="14">
        <v>-7.8576429013</v>
      </c>
      <c r="E232" s="14">
        <v>-2.593374058</v>
      </c>
      <c r="H232" s="12" t="s">
        <v>37</v>
      </c>
      <c r="I232" s="15">
        <v>-2402.81701541496</v>
      </c>
      <c r="J232">
        <f t="shared" si="120"/>
        <v>-6.166806153</v>
      </c>
      <c r="K232">
        <f t="shared" si="121"/>
        <v>-6.488509695</v>
      </c>
    </row>
    <row r="233">
      <c r="A233" s="12" t="s">
        <v>48</v>
      </c>
      <c r="B233" s="14">
        <v>-0.6046559231</v>
      </c>
      <c r="C233" s="14">
        <v>-0.2067602752</v>
      </c>
      <c r="D233" s="14">
        <v>-0.6574329899</v>
      </c>
      <c r="E233" s="14">
        <v>-0.2161236742</v>
      </c>
      <c r="H233" s="12" t="s">
        <v>48</v>
      </c>
      <c r="I233" s="15">
        <v>-227.3430354339</v>
      </c>
      <c r="J233">
        <f t="shared" si="120"/>
        <v>-0.5085831242</v>
      </c>
      <c r="K233">
        <f t="shared" si="121"/>
        <v>-0.5417727357</v>
      </c>
    </row>
    <row r="234">
      <c r="A234" s="1">
        <v>30.0</v>
      </c>
      <c r="B234" s="32"/>
      <c r="C234" s="32"/>
      <c r="D234" s="32"/>
      <c r="E234" s="32"/>
      <c r="H234" s="1">
        <v>30.0</v>
      </c>
      <c r="I234" s="17"/>
    </row>
    <row r="235">
      <c r="A235" s="12" t="s">
        <v>25</v>
      </c>
      <c r="B235" s="14">
        <v>-8.511375543</v>
      </c>
      <c r="C235" s="14">
        <v>-2.9486147202</v>
      </c>
      <c r="D235" s="14">
        <v>-9.1322718695</v>
      </c>
      <c r="E235" s="14">
        <v>-3.0516088068</v>
      </c>
      <c r="H235" s="12" t="s">
        <v>25</v>
      </c>
      <c r="I235" s="15">
        <v>-2820.7915886165</v>
      </c>
      <c r="J235">
        <f t="shared" ref="J235:J241" si="122">B235*0.4+C235*1.29</f>
        <v>-7.208263206</v>
      </c>
      <c r="K235">
        <f t="shared" ref="K235:K241" si="123">D235*0.4+E235*1.29</f>
        <v>-7.589484109</v>
      </c>
    </row>
    <row r="236">
      <c r="A236" s="12" t="s">
        <v>27</v>
      </c>
      <c r="B236" s="14">
        <v>-7.3172699111</v>
      </c>
      <c r="C236" s="14">
        <v>-2.5014277087</v>
      </c>
      <c r="D236" s="14">
        <v>-7.8521209026</v>
      </c>
      <c r="E236" s="14">
        <v>-2.5849844576</v>
      </c>
      <c r="H236" s="12" t="s">
        <v>27</v>
      </c>
      <c r="I236" s="17"/>
      <c r="J236">
        <f t="shared" si="122"/>
        <v>-6.153749709</v>
      </c>
      <c r="K236">
        <f t="shared" si="123"/>
        <v>-6.475478311</v>
      </c>
    </row>
    <row r="237">
      <c r="A237" s="12" t="s">
        <v>29</v>
      </c>
      <c r="B237" s="14">
        <v>-1.1596561329</v>
      </c>
      <c r="C237" s="14">
        <v>-0.4125200783</v>
      </c>
      <c r="D237" s="14">
        <v>-1.2529730859</v>
      </c>
      <c r="E237" s="14">
        <v>-0.428157488</v>
      </c>
      <c r="H237" s="12" t="s">
        <v>29</v>
      </c>
      <c r="I237" s="17"/>
      <c r="J237">
        <f t="shared" si="122"/>
        <v>-0.9960133542</v>
      </c>
      <c r="K237">
        <f t="shared" si="123"/>
        <v>-1.053512394</v>
      </c>
    </row>
    <row r="238">
      <c r="A238" s="12" t="s">
        <v>31</v>
      </c>
      <c r="B238" s="14">
        <v>-7.3200531426</v>
      </c>
      <c r="C238" s="14">
        <v>-2.5023625432</v>
      </c>
      <c r="D238" s="14">
        <v>-7.8535910227</v>
      </c>
      <c r="E238" s="14">
        <v>-2.5853412025</v>
      </c>
      <c r="H238" s="12" t="s">
        <v>31</v>
      </c>
      <c r="I238" s="17"/>
      <c r="J238">
        <f t="shared" si="122"/>
        <v>-6.156068938</v>
      </c>
      <c r="K238">
        <f t="shared" si="123"/>
        <v>-6.47652656</v>
      </c>
    </row>
    <row r="239">
      <c r="A239" s="12" t="s">
        <v>33</v>
      </c>
      <c r="B239" s="14">
        <v>-1.1654656745</v>
      </c>
      <c r="C239" s="14">
        <v>-0.4169730212</v>
      </c>
      <c r="D239" s="14">
        <v>-1.2568172566</v>
      </c>
      <c r="E239" s="14">
        <v>-0.4293307002</v>
      </c>
      <c r="H239" s="12" t="s">
        <v>33</v>
      </c>
      <c r="I239" s="17"/>
      <c r="J239">
        <f t="shared" si="122"/>
        <v>-1.004081467</v>
      </c>
      <c r="K239">
        <f t="shared" si="123"/>
        <v>-1.056563506</v>
      </c>
    </row>
    <row r="240">
      <c r="A240" s="12" t="s">
        <v>37</v>
      </c>
      <c r="B240" s="14">
        <v>-7.3227132399</v>
      </c>
      <c r="C240" s="14">
        <v>-2.5098611294</v>
      </c>
      <c r="D240" s="14">
        <v>-7.8576429013</v>
      </c>
      <c r="E240" s="14">
        <v>-2.593374058</v>
      </c>
      <c r="H240" s="12" t="s">
        <v>37</v>
      </c>
      <c r="I240" s="15">
        <v>-2402.81701541496</v>
      </c>
      <c r="J240">
        <f t="shared" si="122"/>
        <v>-6.166806153</v>
      </c>
      <c r="K240">
        <f t="shared" si="123"/>
        <v>-6.488509695</v>
      </c>
    </row>
    <row r="241">
      <c r="A241" s="12" t="s">
        <v>48</v>
      </c>
      <c r="B241" s="14">
        <v>-1.1597709792</v>
      </c>
      <c r="C241" s="14">
        <v>-0.41240707</v>
      </c>
      <c r="D241" s="14">
        <v>-1.252949007</v>
      </c>
      <c r="E241" s="14">
        <v>-0.4280015214</v>
      </c>
      <c r="H241" s="12" t="s">
        <v>48</v>
      </c>
      <c r="I241" s="15">
        <v>-417.9363815504</v>
      </c>
      <c r="J241">
        <f t="shared" si="122"/>
        <v>-0.995913512</v>
      </c>
      <c r="K241">
        <f t="shared" si="123"/>
        <v>-1.053301565</v>
      </c>
    </row>
    <row r="242">
      <c r="A242" s="1" t="s">
        <v>83</v>
      </c>
      <c r="B242" s="52"/>
      <c r="C242" s="52"/>
      <c r="D242" s="52"/>
      <c r="E242" s="52"/>
      <c r="H242" s="1" t="s">
        <v>83</v>
      </c>
      <c r="I242" s="17"/>
    </row>
    <row r="243">
      <c r="A243" s="12" t="s">
        <v>25</v>
      </c>
      <c r="B243" s="14">
        <v>-7.077030129</v>
      </c>
      <c r="C243" s="14">
        <v>-2.5167710731</v>
      </c>
      <c r="D243" s="14">
        <v>-7.6059561629</v>
      </c>
      <c r="E243" s="14">
        <v>-2.600048438</v>
      </c>
      <c r="H243" s="12" t="s">
        <v>25</v>
      </c>
      <c r="I243" s="15">
        <v>-2788.0238318272</v>
      </c>
      <c r="J243">
        <f t="shared" ref="J243:J249" si="124">B243*0.4+C243*1.29</f>
        <v>-6.077446736</v>
      </c>
      <c r="K243">
        <f t="shared" ref="K243:K249" si="125">D243*0.4+E243*1.29</f>
        <v>-6.39644495</v>
      </c>
    </row>
    <row r="244">
      <c r="A244" s="12" t="s">
        <v>27</v>
      </c>
      <c r="B244" s="14">
        <v>-4.1567781313</v>
      </c>
      <c r="C244" s="14">
        <v>-1.4536962729</v>
      </c>
      <c r="D244" s="14">
        <v>-4.4569985332</v>
      </c>
      <c r="E244" s="14">
        <v>-1.4999155167</v>
      </c>
      <c r="H244" s="12" t="s">
        <v>27</v>
      </c>
      <c r="I244" s="17"/>
      <c r="J244">
        <f t="shared" si="124"/>
        <v>-3.537979445</v>
      </c>
      <c r="K244">
        <f t="shared" si="125"/>
        <v>-3.71769043</v>
      </c>
    </row>
    <row r="245">
      <c r="A245" s="12" t="s">
        <v>29</v>
      </c>
      <c r="B245" s="14">
        <v>-2.9014222107</v>
      </c>
      <c r="C245" s="14">
        <v>-1.0426314728</v>
      </c>
      <c r="D245" s="14">
        <v>-3.1298964567</v>
      </c>
      <c r="E245" s="14">
        <v>-1.0792913782</v>
      </c>
      <c r="H245" s="12" t="s">
        <v>29</v>
      </c>
      <c r="I245" s="17"/>
      <c r="J245">
        <f t="shared" si="124"/>
        <v>-2.505563484</v>
      </c>
      <c r="K245">
        <f t="shared" si="125"/>
        <v>-2.644244461</v>
      </c>
    </row>
    <row r="246">
      <c r="A246" s="12" t="s">
        <v>31</v>
      </c>
      <c r="B246" s="14">
        <v>-4.1599137678</v>
      </c>
      <c r="C246" s="14">
        <v>-1.4546727084</v>
      </c>
      <c r="D246" s="14">
        <v>-4.4587739469</v>
      </c>
      <c r="E246" s="14">
        <v>-1.5003047863</v>
      </c>
      <c r="H246" s="12" t="s">
        <v>31</v>
      </c>
      <c r="I246" s="17"/>
      <c r="J246">
        <f t="shared" si="124"/>
        <v>-3.540493301</v>
      </c>
      <c r="K246">
        <f t="shared" si="125"/>
        <v>-3.718902753</v>
      </c>
    </row>
    <row r="247">
      <c r="A247" s="12" t="s">
        <v>33</v>
      </c>
      <c r="B247" s="14">
        <v>-2.9037993554</v>
      </c>
      <c r="C247" s="14">
        <v>-1.0434958143</v>
      </c>
      <c r="D247" s="14">
        <v>-3.1312558589</v>
      </c>
      <c r="E247" s="14">
        <v>-1.0797183228</v>
      </c>
      <c r="H247" s="12" t="s">
        <v>33</v>
      </c>
      <c r="I247" s="17"/>
      <c r="J247">
        <f t="shared" si="124"/>
        <v>-2.507629343</v>
      </c>
      <c r="K247">
        <f t="shared" si="125"/>
        <v>-2.64533898</v>
      </c>
    </row>
    <row r="248">
      <c r="A248" s="12" t="s">
        <v>37</v>
      </c>
      <c r="B248" s="14">
        <v>-4.1569543202</v>
      </c>
      <c r="C248" s="14">
        <v>-1.4532182338</v>
      </c>
      <c r="D248" s="14">
        <v>-4.4571050631</v>
      </c>
      <c r="E248" s="14">
        <v>-1.4994264267</v>
      </c>
      <c r="H248" s="12" t="s">
        <v>37</v>
      </c>
      <c r="I248" s="15">
        <v>-1370.71333666108</v>
      </c>
      <c r="J248">
        <f t="shared" si="124"/>
        <v>-3.53743325</v>
      </c>
      <c r="K248">
        <f t="shared" si="125"/>
        <v>-3.717102116</v>
      </c>
    </row>
    <row r="249">
      <c r="A249" s="12" t="s">
        <v>48</v>
      </c>
      <c r="B249" s="14">
        <v>-2.8997784894</v>
      </c>
      <c r="C249" s="14">
        <v>-1.0408600105</v>
      </c>
      <c r="D249" s="14">
        <v>-3.1283626825</v>
      </c>
      <c r="E249" s="14">
        <v>-1.0775218875</v>
      </c>
      <c r="H249" s="12" t="s">
        <v>48</v>
      </c>
      <c r="I249" s="15">
        <v>-1417.2429078492</v>
      </c>
      <c r="J249">
        <f t="shared" si="124"/>
        <v>-2.502620809</v>
      </c>
      <c r="K249">
        <f t="shared" si="125"/>
        <v>-2.641348308</v>
      </c>
    </row>
    <row r="250">
      <c r="A250" s="1" t="s">
        <v>85</v>
      </c>
      <c r="B250" s="32"/>
      <c r="C250" s="32"/>
      <c r="D250" s="32"/>
      <c r="E250" s="32"/>
      <c r="H250" s="1" t="s">
        <v>85</v>
      </c>
      <c r="I250" s="17"/>
    </row>
    <row r="251">
      <c r="A251" s="12" t="s">
        <v>25</v>
      </c>
      <c r="B251" s="14">
        <v>-14.6604622671</v>
      </c>
      <c r="C251" s="14">
        <v>-5.2097693206</v>
      </c>
      <c r="D251" s="14">
        <v>-15.805528247</v>
      </c>
      <c r="E251" s="14">
        <v>-5.3968202678</v>
      </c>
      <c r="H251" s="12" t="s">
        <v>25</v>
      </c>
      <c r="I251" s="15">
        <v>-5996.2540385305</v>
      </c>
      <c r="J251">
        <f t="shared" ref="J251:J257" si="126">B251*0.4+C251*1.29</f>
        <v>-12.58478733</v>
      </c>
      <c r="K251">
        <f t="shared" ref="K251:K257" si="127">D251*0.4+E251*1.29</f>
        <v>-13.28410944</v>
      </c>
    </row>
    <row r="252">
      <c r="A252" s="12" t="s">
        <v>27</v>
      </c>
      <c r="B252" s="14">
        <v>-11.3525089746</v>
      </c>
      <c r="C252" s="14">
        <v>-4.118762405</v>
      </c>
      <c r="D252" s="14">
        <v>-12.2571891222</v>
      </c>
      <c r="E252" s="14">
        <v>-4.2704504021</v>
      </c>
      <c r="H252" s="12" t="s">
        <v>27</v>
      </c>
      <c r="I252" s="17"/>
      <c r="J252">
        <f t="shared" si="126"/>
        <v>-9.854207092</v>
      </c>
      <c r="K252">
        <f t="shared" si="127"/>
        <v>-10.41175667</v>
      </c>
    </row>
    <row r="253">
      <c r="A253" s="12" t="s">
        <v>29</v>
      </c>
      <c r="B253" s="14">
        <v>-3.2418922255</v>
      </c>
      <c r="C253" s="14">
        <v>-1.0319572581</v>
      </c>
      <c r="D253" s="14">
        <v>-3.4851389911</v>
      </c>
      <c r="E253" s="14">
        <v>-1.0678067186</v>
      </c>
      <c r="H253" s="12" t="s">
        <v>29</v>
      </c>
      <c r="I253" s="17"/>
      <c r="J253">
        <f t="shared" si="126"/>
        <v>-2.627981753</v>
      </c>
      <c r="K253">
        <f t="shared" si="127"/>
        <v>-2.771526263</v>
      </c>
    </row>
    <row r="254">
      <c r="A254" s="12" t="s">
        <v>31</v>
      </c>
      <c r="B254" s="14">
        <v>-11.3646690512</v>
      </c>
      <c r="C254" s="14">
        <v>-4.1233951841</v>
      </c>
      <c r="D254" s="14">
        <v>-12.2636086891</v>
      </c>
      <c r="E254" s="14">
        <v>-4.2720974381</v>
      </c>
      <c r="H254" s="12" t="s">
        <v>31</v>
      </c>
      <c r="I254" s="17"/>
      <c r="J254">
        <f t="shared" si="126"/>
        <v>-9.865047408</v>
      </c>
      <c r="K254">
        <f t="shared" si="127"/>
        <v>-10.41644917</v>
      </c>
    </row>
    <row r="255">
      <c r="A255" s="12" t="s">
        <v>33</v>
      </c>
      <c r="B255" s="14">
        <v>-3.2456205693</v>
      </c>
      <c r="C255" s="14">
        <v>-1.0329397354</v>
      </c>
      <c r="D255" s="14">
        <v>-3.4871697323</v>
      </c>
      <c r="E255" s="14">
        <v>-1.068215839</v>
      </c>
      <c r="H255" s="12" t="s">
        <v>33</v>
      </c>
      <c r="I255" s="17"/>
      <c r="J255">
        <f t="shared" si="126"/>
        <v>-2.630740486</v>
      </c>
      <c r="K255">
        <f t="shared" si="127"/>
        <v>-2.772866325</v>
      </c>
    </row>
    <row r="256">
      <c r="A256" s="12" t="s">
        <v>37</v>
      </c>
      <c r="B256" s="14">
        <v>-11.3486948407</v>
      </c>
      <c r="C256" s="14">
        <v>-4.1189874872</v>
      </c>
      <c r="D256" s="14">
        <v>-12.2534178384</v>
      </c>
      <c r="E256" s="14">
        <v>-4.2706242863</v>
      </c>
      <c r="H256" s="12" t="s">
        <v>37</v>
      </c>
      <c r="I256" s="15">
        <v>-4189.69034397458</v>
      </c>
      <c r="J256">
        <f t="shared" si="126"/>
        <v>-9.852971795</v>
      </c>
      <c r="K256">
        <f t="shared" si="127"/>
        <v>-10.41047246</v>
      </c>
    </row>
    <row r="257">
      <c r="A257" s="12" t="s">
        <v>48</v>
      </c>
      <c r="B257" s="14">
        <v>-3.2427212254</v>
      </c>
      <c r="C257" s="14">
        <v>-1.0319606708</v>
      </c>
      <c r="D257" s="14">
        <v>-3.4858497214</v>
      </c>
      <c r="E257" s="14">
        <v>-1.0677755276</v>
      </c>
      <c r="H257" s="12" t="s">
        <v>48</v>
      </c>
      <c r="I257" s="15">
        <v>-1806.56203801</v>
      </c>
      <c r="J257">
        <f t="shared" si="126"/>
        <v>-2.628317755</v>
      </c>
      <c r="K257">
        <f t="shared" si="127"/>
        <v>-2.771770319</v>
      </c>
    </row>
    <row r="258">
      <c r="A258" s="1" t="s">
        <v>87</v>
      </c>
      <c r="B258" s="32"/>
      <c r="C258" s="32"/>
      <c r="D258" s="32"/>
      <c r="E258" s="32"/>
      <c r="H258" s="1" t="s">
        <v>87</v>
      </c>
      <c r="I258" s="17"/>
    </row>
    <row r="259">
      <c r="A259" s="12" t="s">
        <v>25</v>
      </c>
      <c r="B259" s="14">
        <v>-10.2949614872</v>
      </c>
      <c r="C259" s="14">
        <v>-3.6730122743</v>
      </c>
      <c r="D259" s="14">
        <v>-11.0703333021</v>
      </c>
      <c r="E259" s="14">
        <v>-3.7924606635</v>
      </c>
      <c r="H259" s="12" t="s">
        <v>25</v>
      </c>
      <c r="I259" s="15">
        <v>-5045.74129741113</v>
      </c>
      <c r="J259">
        <f t="shared" ref="J259:J265" si="128">B259*0.4+C259*1.29</f>
        <v>-8.856170429</v>
      </c>
      <c r="K259">
        <f t="shared" ref="K259:K265" si="129">D259*0.4+E259*1.29</f>
        <v>-9.320407577</v>
      </c>
    </row>
    <row r="260">
      <c r="A260" s="12" t="s">
        <v>27</v>
      </c>
      <c r="B260" s="14">
        <v>-8.1539097151</v>
      </c>
      <c r="C260" s="14">
        <v>-2.8757341874</v>
      </c>
      <c r="D260" s="14">
        <v>-8.7800688236</v>
      </c>
      <c r="E260" s="14">
        <v>-2.9713204591</v>
      </c>
      <c r="H260" s="12" t="s">
        <v>27</v>
      </c>
      <c r="I260" s="17"/>
      <c r="J260">
        <f t="shared" si="128"/>
        <v>-6.971260988</v>
      </c>
      <c r="K260">
        <f t="shared" si="129"/>
        <v>-7.345030922</v>
      </c>
    </row>
    <row r="261">
      <c r="A261" s="12" t="s">
        <v>29</v>
      </c>
      <c r="B261" s="14">
        <v>-2.0736630269</v>
      </c>
      <c r="C261" s="14">
        <v>-0.7387215828</v>
      </c>
      <c r="D261" s="14">
        <v>-2.2235497916</v>
      </c>
      <c r="E261" s="14">
        <v>-0.7616608416</v>
      </c>
      <c r="H261" s="12" t="s">
        <v>29</v>
      </c>
      <c r="I261" s="17"/>
      <c r="J261">
        <f t="shared" si="128"/>
        <v>-1.782416053</v>
      </c>
      <c r="K261">
        <f t="shared" si="129"/>
        <v>-1.871962402</v>
      </c>
    </row>
    <row r="262">
      <c r="A262" s="12" t="s">
        <v>31</v>
      </c>
      <c r="B262" s="14">
        <v>-8.1583970745</v>
      </c>
      <c r="C262" s="14">
        <v>-2.8771843007</v>
      </c>
      <c r="D262" s="14">
        <v>-8.7825478472</v>
      </c>
      <c r="E262" s="14">
        <v>-2.9719096399</v>
      </c>
      <c r="H262" s="12" t="s">
        <v>31</v>
      </c>
      <c r="I262" s="17"/>
      <c r="J262">
        <f t="shared" si="128"/>
        <v>-6.974926578</v>
      </c>
      <c r="K262">
        <f t="shared" si="129"/>
        <v>-7.346782574</v>
      </c>
    </row>
    <row r="263">
      <c r="A263" s="12" t="s">
        <v>33</v>
      </c>
      <c r="B263" s="14">
        <v>-2.078054187</v>
      </c>
      <c r="C263" s="14">
        <v>-0.7401312963</v>
      </c>
      <c r="D263" s="14">
        <v>-2.2258240123</v>
      </c>
      <c r="E263" s="14">
        <v>-0.7622040505</v>
      </c>
      <c r="H263" s="12" t="s">
        <v>33</v>
      </c>
      <c r="I263" s="17"/>
      <c r="J263">
        <f t="shared" si="128"/>
        <v>-1.785991047</v>
      </c>
      <c r="K263">
        <f t="shared" si="129"/>
        <v>-1.87357283</v>
      </c>
    </row>
    <row r="264">
      <c r="A264" s="12" t="s">
        <v>37</v>
      </c>
      <c r="B264" s="14">
        <v>-8.1529935267</v>
      </c>
      <c r="C264" s="14">
        <v>-2.8741062412</v>
      </c>
      <c r="D264" s="14">
        <v>-8.7789645255</v>
      </c>
      <c r="E264" s="14">
        <v>-2.9695957254</v>
      </c>
      <c r="H264" s="12" t="s">
        <v>37</v>
      </c>
      <c r="I264" s="15">
        <v>-4356.86880185529</v>
      </c>
      <c r="J264">
        <f t="shared" si="128"/>
        <v>-6.968794462</v>
      </c>
      <c r="K264">
        <f t="shared" si="129"/>
        <v>-7.342364296</v>
      </c>
    </row>
    <row r="265">
      <c r="A265" s="12" t="s">
        <v>48</v>
      </c>
      <c r="B265" s="14">
        <v>-2.0739604394</v>
      </c>
      <c r="C265" s="14">
        <v>-0.7386800227</v>
      </c>
      <c r="D265" s="14">
        <v>-2.2238062566</v>
      </c>
      <c r="E265" s="14">
        <v>-0.7616110187</v>
      </c>
      <c r="H265" s="12" t="s">
        <v>48</v>
      </c>
      <c r="I265" s="15">
        <v>-688.9100958418</v>
      </c>
      <c r="J265">
        <f t="shared" si="128"/>
        <v>-1.782481405</v>
      </c>
      <c r="K265">
        <f t="shared" si="129"/>
        <v>-1.872000717</v>
      </c>
    </row>
    <row r="266">
      <c r="A266" s="1" t="s">
        <v>88</v>
      </c>
      <c r="B266" s="32"/>
      <c r="C266" s="32"/>
      <c r="D266" s="32"/>
      <c r="E266" s="32"/>
      <c r="H266" s="1" t="s">
        <v>88</v>
      </c>
      <c r="I266" s="17"/>
    </row>
    <row r="267">
      <c r="A267" s="12" t="s">
        <v>25</v>
      </c>
      <c r="B267" s="14">
        <v>-10.2952032343</v>
      </c>
      <c r="C267" s="14">
        <v>-3.6743804642</v>
      </c>
      <c r="D267" s="14">
        <v>-11.0706053188</v>
      </c>
      <c r="E267" s="14">
        <v>-3.7938800868</v>
      </c>
      <c r="H267" s="12" t="s">
        <v>25</v>
      </c>
      <c r="I267" s="15">
        <v>-5045.7448316162</v>
      </c>
      <c r="J267">
        <f t="shared" ref="J267:J273" si="130">B267*0.4+C267*1.29</f>
        <v>-8.858032093</v>
      </c>
      <c r="K267">
        <f t="shared" ref="K267:K273" si="131">D267*0.4+E267*1.29</f>
        <v>-9.322347439</v>
      </c>
    </row>
    <row r="268">
      <c r="A268" s="12" t="s">
        <v>27</v>
      </c>
      <c r="B268" s="14">
        <v>-8.1538650325</v>
      </c>
      <c r="C268" s="14">
        <v>-2.8757360487</v>
      </c>
      <c r="D268" s="14">
        <v>-8.7800499872</v>
      </c>
      <c r="E268" s="14">
        <v>-2.971331875</v>
      </c>
      <c r="H268" s="12" t="s">
        <v>27</v>
      </c>
      <c r="I268" s="17"/>
      <c r="J268">
        <f t="shared" si="130"/>
        <v>-6.971245516</v>
      </c>
      <c r="K268">
        <f t="shared" si="131"/>
        <v>-7.345038114</v>
      </c>
    </row>
    <row r="269">
      <c r="A269" s="12" t="s">
        <v>29</v>
      </c>
      <c r="B269" s="14">
        <v>-2.0737745114</v>
      </c>
      <c r="C269" s="14">
        <v>-0.7400085492</v>
      </c>
      <c r="D269" s="14">
        <v>-2.2236279691</v>
      </c>
      <c r="E269" s="14">
        <v>-0.7629536875</v>
      </c>
      <c r="H269" s="12" t="s">
        <v>29</v>
      </c>
      <c r="I269" s="17"/>
      <c r="J269">
        <f t="shared" si="130"/>
        <v>-1.784120833</v>
      </c>
      <c r="K269">
        <f t="shared" si="131"/>
        <v>-1.873661445</v>
      </c>
    </row>
    <row r="270">
      <c r="A270" s="12" t="s">
        <v>31</v>
      </c>
      <c r="B270" s="14">
        <v>-8.1583598379</v>
      </c>
      <c r="C270" s="14">
        <v>-2.8771764353</v>
      </c>
      <c r="D270" s="14">
        <v>-8.782511804</v>
      </c>
      <c r="E270" s="14">
        <v>-2.9719115706</v>
      </c>
      <c r="H270" s="12" t="s">
        <v>31</v>
      </c>
      <c r="I270" s="17"/>
      <c r="J270">
        <f t="shared" si="130"/>
        <v>-6.974901537</v>
      </c>
      <c r="K270">
        <f t="shared" si="131"/>
        <v>-7.346770648</v>
      </c>
    </row>
    <row r="271">
      <c r="A271" s="12" t="s">
        <v>33</v>
      </c>
      <c r="B271" s="14">
        <v>-2.0781022416</v>
      </c>
      <c r="C271" s="14">
        <v>-0.7414077138</v>
      </c>
      <c r="D271" s="14">
        <v>-2.2258775659</v>
      </c>
      <c r="E271" s="14">
        <v>-0.7635046272</v>
      </c>
      <c r="H271" s="12" t="s">
        <v>33</v>
      </c>
      <c r="I271" s="17"/>
      <c r="J271">
        <f t="shared" si="130"/>
        <v>-1.787656847</v>
      </c>
      <c r="K271">
        <f t="shared" si="131"/>
        <v>-1.875271995</v>
      </c>
    </row>
    <row r="272">
      <c r="A272" s="12" t="s">
        <v>37</v>
      </c>
      <c r="B272" s="14">
        <v>-8.1529935267</v>
      </c>
      <c r="C272" s="14">
        <v>-2.8741062412</v>
      </c>
      <c r="D272" s="14">
        <v>-8.7789645255</v>
      </c>
      <c r="E272" s="14">
        <v>-2.9695957254</v>
      </c>
      <c r="H272" s="12" t="s">
        <v>37</v>
      </c>
      <c r="I272" s="15">
        <v>-4356.86880185529</v>
      </c>
      <c r="J272">
        <f t="shared" si="130"/>
        <v>-6.968794462</v>
      </c>
      <c r="K272">
        <f t="shared" si="131"/>
        <v>-7.342364296</v>
      </c>
    </row>
    <row r="273">
      <c r="A273" s="12" t="s">
        <v>48</v>
      </c>
      <c r="B273" s="14">
        <v>-2.0740863953</v>
      </c>
      <c r="C273" s="14">
        <v>-0.7399973066</v>
      </c>
      <c r="D273" s="14">
        <v>-2.2239003685</v>
      </c>
      <c r="E273" s="14">
        <v>-0.7629350044</v>
      </c>
      <c r="H273" s="12" t="s">
        <v>48</v>
      </c>
      <c r="I273" s="15">
        <v>-688.914257961</v>
      </c>
      <c r="J273">
        <f t="shared" si="130"/>
        <v>-1.784231084</v>
      </c>
      <c r="K273">
        <f t="shared" si="131"/>
        <v>-1.873746303</v>
      </c>
    </row>
    <row r="274">
      <c r="A274" s="1" t="s">
        <v>89</v>
      </c>
      <c r="B274" s="32"/>
      <c r="C274" s="32"/>
      <c r="D274" s="32"/>
      <c r="E274" s="32"/>
      <c r="H274" s="1" t="s">
        <v>89</v>
      </c>
      <c r="I274" s="17"/>
    </row>
    <row r="275">
      <c r="A275" s="12" t="s">
        <v>25</v>
      </c>
      <c r="B275" s="14">
        <v>-10.6312851189</v>
      </c>
      <c r="C275" s="14">
        <v>-3.8125141072</v>
      </c>
      <c r="D275" s="14">
        <v>-11.4766107669</v>
      </c>
      <c r="E275" s="14">
        <v>-3.9524906046</v>
      </c>
      <c r="H275" s="12" t="s">
        <v>25</v>
      </c>
      <c r="I275" s="15">
        <v>-4263.6900945807</v>
      </c>
      <c r="J275">
        <f t="shared" ref="J275:J281" si="132">B275*0.4+C275*1.29</f>
        <v>-9.170657246</v>
      </c>
      <c r="K275">
        <f t="shared" ref="K275:K281" si="133">D275*0.4+E275*1.29</f>
        <v>-9.689357187</v>
      </c>
    </row>
    <row r="276">
      <c r="A276" s="12" t="s">
        <v>27</v>
      </c>
      <c r="B276" s="14">
        <v>-9.7331403383</v>
      </c>
      <c r="C276" s="14">
        <v>-3.5324696399</v>
      </c>
      <c r="D276" s="14">
        <v>-10.5082787704</v>
      </c>
      <c r="E276" s="14">
        <v>-3.6623620176</v>
      </c>
      <c r="H276" s="12" t="s">
        <v>27</v>
      </c>
      <c r="I276" s="17"/>
      <c r="J276">
        <f t="shared" si="132"/>
        <v>-8.450141971</v>
      </c>
      <c r="K276">
        <f t="shared" si="133"/>
        <v>-8.927758511</v>
      </c>
    </row>
    <row r="277">
      <c r="A277" s="12" t="s">
        <v>29</v>
      </c>
      <c r="B277" s="14">
        <v>-0.8726824156</v>
      </c>
      <c r="C277" s="14">
        <v>-0.2557908765</v>
      </c>
      <c r="D277" s="14">
        <v>-0.9433844964</v>
      </c>
      <c r="E277" s="14">
        <v>-0.265672653</v>
      </c>
      <c r="H277" s="12" t="s">
        <v>29</v>
      </c>
      <c r="I277" s="17"/>
      <c r="J277">
        <f t="shared" si="132"/>
        <v>-0.6790431969</v>
      </c>
      <c r="K277">
        <f t="shared" si="133"/>
        <v>-0.7200715209</v>
      </c>
    </row>
    <row r="278">
      <c r="A278" s="12" t="s">
        <v>31</v>
      </c>
      <c r="B278" s="14">
        <v>-9.73796379</v>
      </c>
      <c r="C278" s="14">
        <v>-3.5342877347</v>
      </c>
      <c r="D278" s="14">
        <v>-10.5108793624</v>
      </c>
      <c r="E278" s="14">
        <v>-3.663042185</v>
      </c>
      <c r="H278" s="12" t="s">
        <v>31</v>
      </c>
      <c r="I278" s="17"/>
      <c r="J278">
        <f t="shared" si="132"/>
        <v>-8.454416694</v>
      </c>
      <c r="K278">
        <f t="shared" si="133"/>
        <v>-8.929676164</v>
      </c>
    </row>
    <row r="279">
      <c r="A279" s="12" t="s">
        <v>33</v>
      </c>
      <c r="B279" s="14">
        <v>-0.8740001071</v>
      </c>
      <c r="C279" s="14">
        <v>-0.2561670425</v>
      </c>
      <c r="D279" s="14">
        <v>-0.9441767139</v>
      </c>
      <c r="E279" s="14">
        <v>-0.2658776981</v>
      </c>
      <c r="H279" s="12" t="s">
        <v>33</v>
      </c>
      <c r="I279" s="17"/>
      <c r="J279">
        <f t="shared" si="132"/>
        <v>-0.6800555277</v>
      </c>
      <c r="K279">
        <f t="shared" si="133"/>
        <v>-0.7206529161</v>
      </c>
    </row>
    <row r="280">
      <c r="A280" s="12" t="s">
        <v>37</v>
      </c>
      <c r="B280" s="14">
        <v>-9.7334443902</v>
      </c>
      <c r="C280" s="14">
        <v>-3.5321734245</v>
      </c>
      <c r="D280" s="14">
        <v>-10.5085004373</v>
      </c>
      <c r="E280" s="14">
        <v>-3.66204332</v>
      </c>
      <c r="H280" s="12" t="s">
        <v>37</v>
      </c>
      <c r="I280" s="15">
        <v>-3591.1411985318</v>
      </c>
      <c r="J280">
        <f t="shared" si="132"/>
        <v>-8.449881474</v>
      </c>
      <c r="K280">
        <f t="shared" si="133"/>
        <v>-8.927436058</v>
      </c>
    </row>
    <row r="281">
      <c r="A281" s="12" t="s">
        <v>48</v>
      </c>
      <c r="B281" s="14">
        <v>-0.8730948647</v>
      </c>
      <c r="C281" s="14">
        <v>-0.2561848749</v>
      </c>
      <c r="D281" s="14">
        <v>-0.9437488398</v>
      </c>
      <c r="E281" s="14">
        <v>-0.2660430278</v>
      </c>
      <c r="H281" s="12" t="s">
        <v>48</v>
      </c>
      <c r="I281" s="15">
        <v>-672.532948591</v>
      </c>
      <c r="J281">
        <f t="shared" si="132"/>
        <v>-0.6797164345</v>
      </c>
      <c r="K281">
        <f t="shared" si="133"/>
        <v>-0.7206950418</v>
      </c>
    </row>
    <row r="282">
      <c r="A282" s="1" t="s">
        <v>91</v>
      </c>
      <c r="B282" s="32"/>
      <c r="C282" s="32"/>
      <c r="D282" s="32"/>
      <c r="E282" s="32"/>
      <c r="H282" s="1" t="s">
        <v>91</v>
      </c>
      <c r="I282" s="17"/>
    </row>
    <row r="283">
      <c r="A283" s="12" t="s">
        <v>25</v>
      </c>
      <c r="B283" s="14">
        <v>-10.4933619651</v>
      </c>
      <c r="C283" s="14">
        <v>-3.7700748563</v>
      </c>
      <c r="D283" s="14">
        <v>-11.3295587498</v>
      </c>
      <c r="E283" s="14">
        <v>-3.9088115769</v>
      </c>
      <c r="H283" s="12" t="s">
        <v>25</v>
      </c>
      <c r="I283" s="15">
        <v>-4224.63694352614</v>
      </c>
      <c r="J283">
        <f t="shared" ref="J283:J289" si="134">B283*0.4+C283*1.29</f>
        <v>-9.060741351</v>
      </c>
      <c r="K283">
        <f t="shared" ref="K283:K289" si="135">D283*0.4+E283*1.29</f>
        <v>-9.574190434</v>
      </c>
    </row>
    <row r="284">
      <c r="A284" s="12" t="s">
        <v>27</v>
      </c>
      <c r="B284" s="14">
        <v>-9.7339028873</v>
      </c>
      <c r="C284" s="14">
        <v>-3.5328242969</v>
      </c>
      <c r="D284" s="14">
        <v>-10.5089857074</v>
      </c>
      <c r="E284" s="14">
        <v>-3.6627045726</v>
      </c>
      <c r="H284" s="12" t="s">
        <v>27</v>
      </c>
      <c r="I284" s="17"/>
      <c r="J284">
        <f t="shared" si="134"/>
        <v>-8.450904498</v>
      </c>
      <c r="K284">
        <f t="shared" si="135"/>
        <v>-8.928483182</v>
      </c>
    </row>
    <row r="285">
      <c r="A285" s="12" t="s">
        <v>29</v>
      </c>
      <c r="B285" s="14">
        <v>-0.7378546063</v>
      </c>
      <c r="C285" s="14">
        <v>-0.2165072817</v>
      </c>
      <c r="D285" s="14">
        <v>-0.7992533421</v>
      </c>
      <c r="E285" s="14">
        <v>-0.2250977061</v>
      </c>
      <c r="H285" s="12" t="s">
        <v>29</v>
      </c>
      <c r="I285" s="17"/>
      <c r="J285">
        <f t="shared" si="134"/>
        <v>-0.5744362359</v>
      </c>
      <c r="K285">
        <f t="shared" si="135"/>
        <v>-0.6100773777</v>
      </c>
    </row>
    <row r="286">
      <c r="A286" s="12" t="s">
        <v>31</v>
      </c>
      <c r="B286" s="14">
        <v>-9.7379440809</v>
      </c>
      <c r="C286" s="14">
        <v>-3.5343231311</v>
      </c>
      <c r="D286" s="14">
        <v>-10.5111962948</v>
      </c>
      <c r="E286" s="14">
        <v>-3.6632747318</v>
      </c>
      <c r="H286" s="12" t="s">
        <v>31</v>
      </c>
      <c r="I286" s="17"/>
      <c r="J286">
        <f t="shared" si="134"/>
        <v>-8.454454471</v>
      </c>
      <c r="K286">
        <f t="shared" si="135"/>
        <v>-8.930102922</v>
      </c>
    </row>
    <row r="287">
      <c r="A287" s="12" t="s">
        <v>33</v>
      </c>
      <c r="B287" s="14">
        <v>-0.7389973822</v>
      </c>
      <c r="C287" s="14">
        <v>-0.216842353</v>
      </c>
      <c r="D287" s="14">
        <v>-0.7999554955</v>
      </c>
      <c r="E287" s="14">
        <v>-0.2252872999</v>
      </c>
      <c r="H287" s="12" t="s">
        <v>33</v>
      </c>
      <c r="I287" s="17"/>
      <c r="J287">
        <f t="shared" si="134"/>
        <v>-0.5753255883</v>
      </c>
      <c r="K287">
        <f t="shared" si="135"/>
        <v>-0.6106028151</v>
      </c>
    </row>
    <row r="288">
      <c r="A288" s="12" t="s">
        <v>37</v>
      </c>
      <c r="B288" s="14">
        <v>-9.7334443902</v>
      </c>
      <c r="C288" s="14">
        <v>-3.5321734245</v>
      </c>
      <c r="D288" s="14">
        <v>-10.5085004373</v>
      </c>
      <c r="E288" s="14">
        <v>-3.66204332</v>
      </c>
      <c r="H288" s="12" t="s">
        <v>37</v>
      </c>
      <c r="I288" s="15">
        <v>-3591.1411985318</v>
      </c>
      <c r="J288">
        <f t="shared" si="134"/>
        <v>-8.449881474</v>
      </c>
      <c r="K288">
        <f t="shared" si="135"/>
        <v>-8.927436058</v>
      </c>
    </row>
    <row r="289">
      <c r="A289" s="12" t="s">
        <v>48</v>
      </c>
      <c r="B289" s="14">
        <v>-0.7381578409</v>
      </c>
      <c r="C289" s="14">
        <v>-0.2168643645</v>
      </c>
      <c r="D289" s="14">
        <v>-0.7995180101</v>
      </c>
      <c r="E289" s="14">
        <v>-0.2254358212</v>
      </c>
      <c r="H289" s="12" t="s">
        <v>48</v>
      </c>
      <c r="I289" s="15">
        <v>-633.4823573948</v>
      </c>
      <c r="J289">
        <f t="shared" si="134"/>
        <v>-0.5750181666</v>
      </c>
      <c r="K289">
        <f t="shared" si="135"/>
        <v>-0.6106194134</v>
      </c>
    </row>
    <row r="290">
      <c r="A290" s="1" t="s">
        <v>92</v>
      </c>
      <c r="B290" s="32"/>
      <c r="C290" s="32"/>
      <c r="D290" s="32"/>
      <c r="E290" s="32"/>
      <c r="H290" s="1" t="s">
        <v>92</v>
      </c>
      <c r="I290" s="17"/>
    </row>
    <row r="291">
      <c r="A291" s="12" t="s">
        <v>25</v>
      </c>
      <c r="B291" s="14">
        <v>-7.9638271692</v>
      </c>
      <c r="C291" s="14">
        <v>-2.7393036993</v>
      </c>
      <c r="D291" s="14">
        <v>-8.6027589119</v>
      </c>
      <c r="E291" s="14">
        <v>-2.8527040313</v>
      </c>
      <c r="H291" s="12" t="s">
        <v>25</v>
      </c>
      <c r="I291" s="15">
        <v>-2792.0695327642</v>
      </c>
      <c r="J291">
        <f t="shared" ref="J291:J297" si="136">B291*0.4+C291*1.29</f>
        <v>-6.71923264</v>
      </c>
      <c r="K291">
        <f t="shared" ref="K291:K297" si="137">D291*0.4+E291*1.29</f>
        <v>-7.121091765</v>
      </c>
    </row>
    <row r="292">
      <c r="A292" s="12" t="s">
        <v>27</v>
      </c>
      <c r="B292" s="14">
        <v>-7.3180469972</v>
      </c>
      <c r="C292" s="14">
        <v>-2.5011651759</v>
      </c>
      <c r="D292" s="14">
        <v>-7.8529162695</v>
      </c>
      <c r="E292" s="14">
        <v>-2.5847176898</v>
      </c>
      <c r="H292" s="12" t="s">
        <v>27</v>
      </c>
      <c r="I292" s="17"/>
      <c r="J292">
        <f t="shared" si="136"/>
        <v>-6.153721876</v>
      </c>
      <c r="K292">
        <f t="shared" si="137"/>
        <v>-6.475452328</v>
      </c>
    </row>
    <row r="293">
      <c r="A293" s="12" t="s">
        <v>29</v>
      </c>
      <c r="B293" s="14">
        <v>-0.6132549154</v>
      </c>
      <c r="C293" s="14">
        <v>-0.2094124965</v>
      </c>
      <c r="D293" s="14">
        <v>-0.6667055767</v>
      </c>
      <c r="E293" s="14">
        <v>-0.2186711775</v>
      </c>
      <c r="H293" s="12" t="s">
        <v>29</v>
      </c>
      <c r="I293" s="17"/>
      <c r="J293">
        <f t="shared" si="136"/>
        <v>-0.5154440866</v>
      </c>
      <c r="K293">
        <f t="shared" si="137"/>
        <v>-0.5487680497</v>
      </c>
    </row>
    <row r="294">
      <c r="A294" s="12" t="s">
        <v>31</v>
      </c>
      <c r="B294" s="14">
        <v>-7.3224502272</v>
      </c>
      <c r="C294" s="14">
        <v>-2.5026322629</v>
      </c>
      <c r="D294" s="14">
        <v>-7.8550250082</v>
      </c>
      <c r="E294" s="14">
        <v>-2.5852363844</v>
      </c>
      <c r="H294" s="12" t="s">
        <v>31</v>
      </c>
      <c r="I294" s="17"/>
      <c r="J294">
        <f t="shared" si="136"/>
        <v>-6.15737571</v>
      </c>
      <c r="K294">
        <f t="shared" si="137"/>
        <v>-6.476964939</v>
      </c>
    </row>
    <row r="295">
      <c r="A295" s="12" t="s">
        <v>33</v>
      </c>
      <c r="B295" s="14">
        <v>-0.6245897975</v>
      </c>
      <c r="C295" s="14">
        <v>-0.2135688595</v>
      </c>
      <c r="D295" s="14">
        <v>-0.7280569745</v>
      </c>
      <c r="E295" s="14">
        <v>-0.2426382647</v>
      </c>
      <c r="H295" s="12" t="s">
        <v>33</v>
      </c>
      <c r="I295" s="17"/>
      <c r="J295">
        <f t="shared" si="136"/>
        <v>-0.5253397478</v>
      </c>
      <c r="K295">
        <f t="shared" si="137"/>
        <v>-0.6042261513</v>
      </c>
    </row>
    <row r="296">
      <c r="A296" s="12" t="s">
        <v>37</v>
      </c>
      <c r="B296" s="14">
        <v>-7.3230072493</v>
      </c>
      <c r="C296" s="14">
        <v>-2.5097515998</v>
      </c>
      <c r="D296" s="14">
        <v>-7.8579162631</v>
      </c>
      <c r="E296" s="14">
        <v>-2.5932619405</v>
      </c>
      <c r="H296" s="12" t="s">
        <v>37</v>
      </c>
      <c r="I296" s="15">
        <v>-2402.81585499718</v>
      </c>
      <c r="J296">
        <f t="shared" si="136"/>
        <v>-6.166782463</v>
      </c>
      <c r="K296">
        <f t="shared" si="137"/>
        <v>-6.488474408</v>
      </c>
    </row>
    <row r="297">
      <c r="A297" s="12" t="s">
        <v>48</v>
      </c>
      <c r="B297" s="14">
        <v>-0.6129571687</v>
      </c>
      <c r="C297" s="14">
        <v>-0.2089909589</v>
      </c>
      <c r="D297" s="14">
        <v>-0.6662403533</v>
      </c>
      <c r="E297" s="14">
        <v>-0.2182240719</v>
      </c>
      <c r="H297" s="12" t="s">
        <v>48</v>
      </c>
      <c r="I297" s="15">
        <v>-389.2207033045</v>
      </c>
      <c r="J297">
        <f t="shared" si="136"/>
        <v>-0.5147812045</v>
      </c>
      <c r="K297">
        <f t="shared" si="137"/>
        <v>-0.5480051941</v>
      </c>
    </row>
    <row r="298">
      <c r="A298" s="5" t="s">
        <v>94</v>
      </c>
      <c r="B298" s="32"/>
      <c r="C298" s="32"/>
      <c r="D298" s="32"/>
      <c r="E298" s="32"/>
      <c r="H298" s="5" t="s">
        <v>94</v>
      </c>
      <c r="I298" s="17"/>
    </row>
    <row r="299">
      <c r="A299" s="10" t="s">
        <v>25</v>
      </c>
      <c r="B299" s="14">
        <v>-8.5285613751</v>
      </c>
      <c r="C299" s="14">
        <v>-2.9526495726</v>
      </c>
      <c r="D299" s="14">
        <v>-9.2104615872</v>
      </c>
      <c r="E299" s="14">
        <v>-3.0734851613</v>
      </c>
      <c r="H299" s="10" t="s">
        <v>25</v>
      </c>
      <c r="I299" s="37">
        <v>-2982.6432574072</v>
      </c>
      <c r="J299">
        <f t="shared" ref="J299:J305" si="138">B299*0.4+C299*1.29</f>
        <v>-7.220342499</v>
      </c>
      <c r="K299">
        <f t="shared" ref="K299:K305" si="139">D299*0.4+E299*1.29</f>
        <v>-7.648980493</v>
      </c>
    </row>
    <row r="300">
      <c r="A300" s="10" t="s">
        <v>27</v>
      </c>
      <c r="B300" s="14">
        <v>-7.3197535188</v>
      </c>
      <c r="C300" s="14">
        <v>-2.5026616721</v>
      </c>
      <c r="D300" s="14">
        <v>-7.8545346051</v>
      </c>
      <c r="E300" s="14">
        <v>-2.5861650434</v>
      </c>
      <c r="H300" s="10" t="s">
        <v>27</v>
      </c>
      <c r="I300" s="17"/>
      <c r="J300">
        <f t="shared" si="138"/>
        <v>-6.156334965</v>
      </c>
      <c r="K300">
        <f t="shared" si="139"/>
        <v>-6.477966748</v>
      </c>
    </row>
    <row r="301">
      <c r="A301" s="10" t="s">
        <v>29</v>
      </c>
      <c r="B301" s="14">
        <v>-1.1687592483</v>
      </c>
      <c r="C301" s="14">
        <v>-0.4148287608</v>
      </c>
      <c r="D301" s="14">
        <v>-1.2631800511</v>
      </c>
      <c r="E301" s="14">
        <v>-0.4306257535</v>
      </c>
      <c r="H301" s="10" t="s">
        <v>29</v>
      </c>
      <c r="I301" s="17"/>
      <c r="J301">
        <f t="shared" si="138"/>
        <v>-1.002632801</v>
      </c>
      <c r="K301">
        <f t="shared" si="139"/>
        <v>-1.060779242</v>
      </c>
    </row>
    <row r="302">
      <c r="A302" s="10" t="s">
        <v>31</v>
      </c>
      <c r="B302" s="14">
        <v>-7.3251944705</v>
      </c>
      <c r="C302" s="14">
        <v>-2.5045696143</v>
      </c>
      <c r="D302" s="14">
        <v>-7.857163309</v>
      </c>
      <c r="E302" s="14">
        <v>-2.5868366123</v>
      </c>
      <c r="H302" s="10" t="s">
        <v>31</v>
      </c>
      <c r="I302" s="17"/>
      <c r="J302">
        <f t="shared" si="138"/>
        <v>-6.160972591</v>
      </c>
      <c r="K302">
        <f t="shared" si="139"/>
        <v>-6.479884553</v>
      </c>
    </row>
    <row r="303">
      <c r="A303" s="10" t="s">
        <v>33</v>
      </c>
      <c r="B303" s="14">
        <v>-1.1802045645</v>
      </c>
      <c r="C303" s="14">
        <v>-0.4189883105</v>
      </c>
      <c r="D303" s="14">
        <v>-1.3268586684</v>
      </c>
      <c r="E303" s="14">
        <v>-0.4554422832</v>
      </c>
      <c r="H303" s="10" t="s">
        <v>33</v>
      </c>
      <c r="I303" s="17"/>
      <c r="J303">
        <f t="shared" si="138"/>
        <v>-1.012576746</v>
      </c>
      <c r="K303">
        <f t="shared" si="139"/>
        <v>-1.118264013</v>
      </c>
    </row>
    <row r="304">
      <c r="A304" s="10" t="s">
        <v>37</v>
      </c>
      <c r="B304" s="14">
        <v>-7.3230072493</v>
      </c>
      <c r="C304" s="14">
        <v>-2.5097515998</v>
      </c>
      <c r="D304" s="14">
        <v>-7.8579162631</v>
      </c>
      <c r="E304" s="14">
        <v>-2.5932619405</v>
      </c>
      <c r="H304" s="10" t="s">
        <v>37</v>
      </c>
      <c r="I304" s="37">
        <v>-2402.81585499718</v>
      </c>
      <c r="J304">
        <f t="shared" si="138"/>
        <v>-6.166782463</v>
      </c>
      <c r="K304">
        <f t="shared" si="139"/>
        <v>-6.488474408</v>
      </c>
    </row>
    <row r="305">
      <c r="A305" s="10" t="s">
        <v>48</v>
      </c>
      <c r="B305" s="14">
        <v>-1.1676256477</v>
      </c>
      <c r="C305" s="14">
        <v>-0.4140858707</v>
      </c>
      <c r="D305" s="14">
        <v>-1.2622777834</v>
      </c>
      <c r="E305" s="14">
        <v>-0.4299590588</v>
      </c>
      <c r="H305" s="10" t="s">
        <v>48</v>
      </c>
      <c r="I305" s="37">
        <v>-579.8054948161</v>
      </c>
      <c r="J305">
        <f t="shared" si="138"/>
        <v>-1.001221032</v>
      </c>
      <c r="K305">
        <f t="shared" si="139"/>
        <v>-1.059558299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34</v>
      </c>
      <c r="B1" s="21"/>
      <c r="C1" s="7"/>
      <c r="D1" s="23" t="s">
        <v>36</v>
      </c>
      <c r="E1" s="7"/>
      <c r="F1" s="25" t="s">
        <v>39</v>
      </c>
      <c r="G1" s="7"/>
      <c r="H1" s="7"/>
      <c r="I1" s="7"/>
      <c r="J1" s="7"/>
      <c r="K1" s="7"/>
      <c r="L1" s="7"/>
      <c r="M1" s="7"/>
      <c r="R1" s="7"/>
      <c r="S1" s="4" t="s">
        <v>40</v>
      </c>
      <c r="T1" s="4" t="s">
        <v>41</v>
      </c>
      <c r="U1" s="4" t="s">
        <v>42</v>
      </c>
      <c r="V1" s="4" t="s">
        <v>43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>
      <c r="A2" s="5" t="s">
        <v>0</v>
      </c>
      <c r="B2" s="3" t="s">
        <v>5</v>
      </c>
      <c r="C2" s="4" t="s">
        <v>6</v>
      </c>
      <c r="D2" s="4" t="s">
        <v>7</v>
      </c>
      <c r="E2" s="7"/>
      <c r="F2" s="5"/>
      <c r="G2" s="5" t="s">
        <v>0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7"/>
      <c r="R2" s="5" t="s">
        <v>0</v>
      </c>
      <c r="S2" s="4" t="s">
        <v>17</v>
      </c>
      <c r="T2" s="4" t="s">
        <v>18</v>
      </c>
      <c r="U2" s="4" t="s">
        <v>19</v>
      </c>
      <c r="V2" s="4" t="s">
        <v>20</v>
      </c>
      <c r="W2" s="6" t="s">
        <v>21</v>
      </c>
      <c r="X2" s="4" t="s">
        <v>22</v>
      </c>
      <c r="Y2" s="4" t="s">
        <v>23</v>
      </c>
      <c r="Z2" s="19" t="s">
        <v>44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>
      <c r="A3" s="5">
        <v>1.0</v>
      </c>
      <c r="B3" s="7"/>
      <c r="C3" s="7"/>
      <c r="D3" s="7"/>
      <c r="E3" s="7"/>
      <c r="F3" s="8"/>
      <c r="G3" s="8">
        <v>1.0</v>
      </c>
      <c r="H3" s="9">
        <f t="shared" ref="H3:J3" si="1">B4-B9-B10</f>
        <v>0.02078686621</v>
      </c>
      <c r="I3" s="9">
        <f t="shared" si="1"/>
        <v>-0.0751630883</v>
      </c>
      <c r="J3" s="9">
        <f t="shared" si="1"/>
        <v>-0.0649782998</v>
      </c>
      <c r="K3" s="10">
        <f t="shared" ref="K3:L3" si="2">627.509*(C5+C6-C7-C8)</f>
        <v>6.777257089</v>
      </c>
      <c r="L3" s="27">
        <f t="shared" si="2"/>
        <v>3.432848119</v>
      </c>
      <c r="M3" s="10">
        <f t="shared" ref="M3:N3" si="3">627.509*($B4-$B9-$B10+C4-C9-C10)</f>
        <v>-34.12156875</v>
      </c>
      <c r="N3" s="10">
        <f t="shared" si="3"/>
        <v>-27.7305223</v>
      </c>
      <c r="O3" s="10">
        <f>627.509*(B4-B9-B10+((D4-D9-D10)*4^3-(C4-C9-C10)*3^3)/(4^3-3^3))</f>
        <v>-23.0667857</v>
      </c>
      <c r="P3" s="10">
        <f>627.509*(B4-B9-B10+((D4-D9-D10+0.5*((D5+D6)-(D7+D8)))*4^3-(C4-C9-C10+0.5*((C5+C6)-(C7+C8)))*3^3)/(4^3-3^3))</f>
        <v>-22.57061897</v>
      </c>
      <c r="Q3" s="7"/>
      <c r="R3" s="8">
        <v>1.0</v>
      </c>
      <c r="S3" s="10">
        <f t="shared" ref="S3:S40" si="7">M3-X3</f>
        <v>-5.121568747</v>
      </c>
      <c r="T3" s="10">
        <f t="shared" ref="T3:T40" si="8">N3-X3</f>
        <v>1.269477699</v>
      </c>
      <c r="U3" s="10">
        <f t="shared" ref="U3:U38" si="9">O3-X3</f>
        <v>5.933214296</v>
      </c>
      <c r="V3" s="10">
        <f t="shared" ref="V3:V38" si="10">P3-X3</f>
        <v>6.429381028</v>
      </c>
      <c r="W3" s="7">
        <f t="shared" ref="W3:W40" si="11">ABS(V3/X3)*100</f>
        <v>22.17027941</v>
      </c>
      <c r="X3" s="10">
        <v>-29.0</v>
      </c>
      <c r="Y3" s="28" t="s">
        <v>24</v>
      </c>
      <c r="Z3" s="10">
        <f t="shared" ref="Z3:AA3" si="4">AVERAGE(U3:U4)</f>
        <v>4.362150292</v>
      </c>
      <c r="AA3" s="10">
        <f t="shared" si="4"/>
        <v>4.806155326</v>
      </c>
      <c r="AB3" s="5" t="s">
        <v>49</v>
      </c>
      <c r="AC3" s="7"/>
      <c r="AD3" s="7"/>
      <c r="AE3" s="7"/>
      <c r="AF3" s="7"/>
      <c r="AG3" s="7"/>
      <c r="AH3" s="7"/>
      <c r="AI3" s="7"/>
      <c r="AJ3" s="7"/>
      <c r="AK3" s="7"/>
    </row>
    <row r="4">
      <c r="A4" s="10" t="s">
        <v>25</v>
      </c>
      <c r="B4" s="29">
        <v>-2283.17317310116</v>
      </c>
      <c r="C4" s="30">
        <v>-8.94213944</v>
      </c>
      <c r="D4" s="30">
        <v>-9.5786063019</v>
      </c>
      <c r="E4" s="7"/>
      <c r="F4" s="8"/>
      <c r="G4" s="8">
        <v>2.0</v>
      </c>
      <c r="H4" s="9">
        <f t="shared" ref="H4:J4" si="5">B12-B17-B18</f>
        <v>0.01985717849</v>
      </c>
      <c r="I4" s="9">
        <f t="shared" si="5"/>
        <v>-0.0495883593</v>
      </c>
      <c r="J4" s="9">
        <f t="shared" si="5"/>
        <v>-0.0489916601</v>
      </c>
      <c r="K4" s="10">
        <f t="shared" ref="K4:K33" si="13">627.509*(OFFSET($C$5,8*$G3,0)+OFFSET($C$6,8*$G3,0)-OFFSET($C$7,8*$G3,0)-OFFSET($C$8,8*$G3,0))</f>
        <v>4.866825894</v>
      </c>
      <c r="L4" s="10">
        <f t="shared" ref="L4:L33" si="14">627.509*(OFFSET($D$5,8*$G3,0)+OFFSET($D$6,8*$G3,0)-OFFSET($D$7,8*$G3,0)-OFFSET($D$8,8*$G3,0))</f>
        <v>2.506261031</v>
      </c>
      <c r="M4" s="10">
        <f t="shared" ref="M4:N4" si="6">627.509*($B12-$B17-$B18+C12-C17-C18)</f>
        <v>-18.65658354</v>
      </c>
      <c r="N4" s="10">
        <f t="shared" si="6"/>
        <v>-18.28214942</v>
      </c>
      <c r="O4" s="16">
        <f>627.509*(B12-B17-B18+((D12-D17-D18)*4^3-(C12-C17-C18)*3^3)/(4^3-3^3))</f>
        <v>-18.00891371</v>
      </c>
      <c r="P4" s="10">
        <f>627.509*(B12-B17-B18+((D12-D17-D18+0.5*((D13+D14)-(D15+D16)))*4^3-(C12-C17-C18+0.5*((C13+C14)-(C15+C16)))*3^3)/(4^3-3^3))</f>
        <v>-17.61707038</v>
      </c>
      <c r="Q4" s="7"/>
      <c r="R4" s="8">
        <v>2.0</v>
      </c>
      <c r="S4" s="10">
        <f t="shared" si="7"/>
        <v>2.143416461</v>
      </c>
      <c r="T4" s="10">
        <f t="shared" si="8"/>
        <v>2.517850579</v>
      </c>
      <c r="U4" s="10">
        <f t="shared" si="9"/>
        <v>2.791086287</v>
      </c>
      <c r="V4" s="10">
        <f t="shared" si="10"/>
        <v>3.182929624</v>
      </c>
      <c r="W4" s="7">
        <f t="shared" si="11"/>
        <v>15.30254627</v>
      </c>
      <c r="X4" s="10">
        <v>-20.8</v>
      </c>
      <c r="Y4" s="28" t="s">
        <v>26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>
      <c r="A5" s="10" t="s">
        <v>27</v>
      </c>
      <c r="B5" s="33"/>
      <c r="C5" s="30">
        <v>-6.4000775943</v>
      </c>
      <c r="D5" s="30">
        <v>-6.855355061</v>
      </c>
      <c r="E5" s="7"/>
      <c r="F5" s="8"/>
      <c r="G5" s="8">
        <v>3.0</v>
      </c>
      <c r="H5" s="9">
        <f t="shared" ref="H5:J5" si="12">B20-B25-B26</f>
        <v>0.03404626842</v>
      </c>
      <c r="I5" s="9">
        <f t="shared" si="12"/>
        <v>-0.0664220276</v>
      </c>
      <c r="J5" s="9">
        <f t="shared" si="12"/>
        <v>-0.0649110897</v>
      </c>
      <c r="K5" s="10">
        <f t="shared" si="13"/>
        <v>11.33600449</v>
      </c>
      <c r="L5" s="27">
        <f t="shared" si="14"/>
        <v>8.384906094</v>
      </c>
      <c r="M5" s="10">
        <f t="shared" ref="M5:N5" si="15">627.509*($B20-$B25-$B26+C20-C25-C26)</f>
        <v>-20.31608027</v>
      </c>
      <c r="N5" s="10">
        <f t="shared" si="15"/>
        <v>-19.36795314</v>
      </c>
      <c r="O5" s="10">
        <f>627.509*(B20-B25-B26+((D20-D25-D26)*4^3-(C20-C25-C26)*3^3)/(4^3-3^3))</f>
        <v>-18.67607658</v>
      </c>
      <c r="P5" s="10">
        <f>627.509*(B20-B25-B26+((D20-D25-D26+0.5*((D21+D22)-(D23+D24)))*4^3-(C20-C25-C26+0.5*((C21+C22)-(C23+C24)))*3^3)/(4^3-3^3))</f>
        <v>-15.56037565</v>
      </c>
      <c r="Q5" s="7"/>
      <c r="R5" s="8">
        <v>3.0</v>
      </c>
      <c r="S5" s="10">
        <f t="shared" si="7"/>
        <v>3.183919733</v>
      </c>
      <c r="T5" s="10">
        <f t="shared" si="8"/>
        <v>4.132046864</v>
      </c>
      <c r="U5" s="10">
        <f t="shared" si="9"/>
        <v>4.823923418</v>
      </c>
      <c r="V5" s="10">
        <f t="shared" si="10"/>
        <v>7.939624348</v>
      </c>
      <c r="W5" s="7">
        <f t="shared" si="11"/>
        <v>33.78563552</v>
      </c>
      <c r="X5" s="10">
        <v>-23.5</v>
      </c>
      <c r="Y5" s="28" t="s">
        <v>28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>
      <c r="A6" s="10" t="s">
        <v>29</v>
      </c>
      <c r="B6" s="33"/>
      <c r="C6" s="30">
        <v>-2.4761834013</v>
      </c>
      <c r="D6" s="34">
        <v>-2.65827287427</v>
      </c>
      <c r="E6" s="7"/>
      <c r="F6" s="8"/>
      <c r="G6" s="8">
        <v>4.0</v>
      </c>
      <c r="H6" s="9">
        <f t="shared" ref="H6:J6" si="16">B28-B33-B34</f>
        <v>0.0002942867402</v>
      </c>
      <c r="I6" s="9">
        <f t="shared" si="16"/>
        <v>-0.0326953495</v>
      </c>
      <c r="J6" s="9">
        <f t="shared" si="16"/>
        <v>-0.0326933161</v>
      </c>
      <c r="K6" s="10">
        <f t="shared" si="13"/>
        <v>7.458944903</v>
      </c>
      <c r="L6" s="27">
        <f t="shared" si="14"/>
        <v>4.046289352</v>
      </c>
      <c r="M6" s="10">
        <f t="shared" ref="M6:N6" si="17">627.509*($B28-$B33-$B34+C28-C33-C34)</f>
        <v>-20.33195849</v>
      </c>
      <c r="N6" s="10">
        <f t="shared" si="17"/>
        <v>-20.33068251</v>
      </c>
      <c r="O6" s="10">
        <f>627.509*(B28-B33-B34+((D28-D33-D34)*4^3-(C28-C33-C34)*3^3)/(4^3-3^3))</f>
        <v>-20.3297514</v>
      </c>
      <c r="P6" s="10">
        <f>627.509*(B28-B33-B34+((D28-D33-D34+0.5*((D29+D30)-(D31+D32)))*4^3-(C28-C33-C34+0.5*((C29+C30)-(C31+C32)))*3^3)/(4^3-3^3))</f>
        <v>-19.55176483</v>
      </c>
      <c r="Q6" s="7"/>
      <c r="R6" s="8">
        <v>4.0</v>
      </c>
      <c r="S6" s="10">
        <f t="shared" si="7"/>
        <v>-0.03195849134</v>
      </c>
      <c r="T6" s="10">
        <f t="shared" si="8"/>
        <v>-0.03068251454</v>
      </c>
      <c r="U6" s="10">
        <f t="shared" si="9"/>
        <v>-0.02975139633</v>
      </c>
      <c r="V6" s="10">
        <f t="shared" si="10"/>
        <v>0.7482351735</v>
      </c>
      <c r="W6" s="7">
        <f t="shared" si="11"/>
        <v>3.685887554</v>
      </c>
      <c r="X6" s="10">
        <v>-20.3</v>
      </c>
      <c r="Y6" s="28" t="s">
        <v>30</v>
      </c>
      <c r="Z6" s="10">
        <f t="shared" ref="Z6:AA6" si="18">AVERAGE(U6:U14)</f>
        <v>-7.908103592</v>
      </c>
      <c r="AA6" s="10">
        <f t="shared" si="18"/>
        <v>-7.023389981</v>
      </c>
      <c r="AB6" s="5" t="s">
        <v>55</v>
      </c>
      <c r="AC6" s="7"/>
      <c r="AD6" s="7"/>
      <c r="AE6" s="7"/>
      <c r="AF6" s="7"/>
      <c r="AG6" s="7"/>
      <c r="AH6" s="7"/>
      <c r="AI6" s="7"/>
      <c r="AJ6" s="7"/>
      <c r="AK6" s="7"/>
    </row>
    <row r="7">
      <c r="A7" s="10" t="s">
        <v>31</v>
      </c>
      <c r="B7" s="33"/>
      <c r="C7" s="30">
        <v>-6.4060401821</v>
      </c>
      <c r="D7" s="30">
        <v>-6.8582483436</v>
      </c>
      <c r="E7" s="7"/>
      <c r="F7" s="8"/>
      <c r="G7" s="8">
        <v>5.0</v>
      </c>
      <c r="H7" s="9">
        <f t="shared" ref="H7:J7" si="19">B36-B41-B42</f>
        <v>0.0257991265</v>
      </c>
      <c r="I7" s="9">
        <f t="shared" si="19"/>
        <v>-0.0798583433</v>
      </c>
      <c r="J7" s="9">
        <f t="shared" si="19"/>
        <v>-0.078847022</v>
      </c>
      <c r="K7" s="10">
        <f t="shared" si="13"/>
        <v>9.048400978</v>
      </c>
      <c r="L7" s="10">
        <f t="shared" si="14"/>
        <v>4.765487332</v>
      </c>
      <c r="M7" s="10">
        <f t="shared" ref="M7:N7" si="20">627.509*($B36-$B41-$B42+C36-C41-C42)</f>
        <v>-33.92264508</v>
      </c>
      <c r="N7" s="10">
        <f t="shared" si="20"/>
        <v>-33.28803186</v>
      </c>
      <c r="O7" s="10">
        <f>627.509*(B36-B41-B42+((D36-D41-D42)*4^3-(C36-C41-C42)*3^3)/(4^3-3^3))</f>
        <v>-32.82493573</v>
      </c>
      <c r="P7" s="10">
        <f>627.509*(B36-B41-B42+((D36-D41-D42+0.5*((D37+D38)-(D39+D40)))*4^3-(C36-C41-C42+0.5*((C37+C38)-(C39+C40)))*3^3)/(4^3-3^3))</f>
        <v>-32.00487677</v>
      </c>
      <c r="Q7" s="7"/>
      <c r="R7" s="8">
        <v>5.0</v>
      </c>
      <c r="S7" s="10">
        <f t="shared" si="7"/>
        <v>-4.922645075</v>
      </c>
      <c r="T7" s="10">
        <f t="shared" si="8"/>
        <v>-4.288031857</v>
      </c>
      <c r="U7" s="10">
        <f t="shared" si="9"/>
        <v>-3.824935726</v>
      </c>
      <c r="V7" s="10">
        <f t="shared" si="10"/>
        <v>-3.004876769</v>
      </c>
      <c r="W7" s="7">
        <f t="shared" si="11"/>
        <v>10.36164403</v>
      </c>
      <c r="X7" s="10">
        <v>-29.0</v>
      </c>
      <c r="Y7" s="36" t="s">
        <v>32</v>
      </c>
      <c r="Z7" s="7"/>
      <c r="AA7" s="7"/>
      <c r="AB7" s="7"/>
      <c r="AC7" s="7" t="s">
        <v>59</v>
      </c>
      <c r="AD7" s="7"/>
      <c r="AE7" s="7"/>
      <c r="AF7" s="7"/>
      <c r="AG7" s="7"/>
      <c r="AH7" s="7"/>
      <c r="AI7" s="7"/>
      <c r="AJ7" s="7"/>
      <c r="AK7" s="7"/>
    </row>
    <row r="8">
      <c r="A8" s="10" t="s">
        <v>33</v>
      </c>
      <c r="B8" s="33"/>
      <c r="C8" s="30">
        <v>-2.4810210683</v>
      </c>
      <c r="D8" s="30">
        <v>-2.6608501875</v>
      </c>
      <c r="E8" s="7"/>
      <c r="F8" s="8"/>
      <c r="G8" s="8">
        <v>6.0</v>
      </c>
      <c r="H8" s="9">
        <f t="shared" ref="H8:J8" si="21">B44-B49-B50</f>
        <v>0.03918276172</v>
      </c>
      <c r="I8" s="9">
        <f t="shared" si="21"/>
        <v>-0.0771936129</v>
      </c>
      <c r="J8" s="9">
        <f t="shared" si="21"/>
        <v>-0.0765158825</v>
      </c>
      <c r="K8" s="10">
        <f t="shared" si="13"/>
        <v>7.860616677</v>
      </c>
      <c r="L8" s="10">
        <f t="shared" si="14"/>
        <v>4.059770128</v>
      </c>
      <c r="M8" s="10">
        <f t="shared" ref="M8:N8" si="22">627.509*($B44-$B49-$B50+C44-C49-C50)</f>
        <v>-23.85215121</v>
      </c>
      <c r="N8" s="10">
        <f t="shared" si="22"/>
        <v>-23.42686929</v>
      </c>
      <c r="O8" s="10">
        <f>627.509*(B44-B49-B50+((D44-D49-D50)*4^3-(C44-C49-C50)*3^3)/(4^3-3^3))</f>
        <v>-23.11652842</v>
      </c>
      <c r="P8" s="10">
        <f>627.509*(B44-B49-B50+((D44-D49-D50+0.5*((D45+D46)-(D47+D48)))*4^3-(C44-C49-C50+0.5*((C45+C46)-(C47+C48)))*3^3)/(4^3-3^3))</f>
        <v>-22.47343872</v>
      </c>
      <c r="Q8" s="7"/>
      <c r="R8" s="8">
        <v>6.0</v>
      </c>
      <c r="S8" s="10">
        <f t="shared" si="7"/>
        <v>1.647848787</v>
      </c>
      <c r="T8" s="10">
        <f t="shared" si="8"/>
        <v>2.073130712</v>
      </c>
      <c r="U8" s="10">
        <f t="shared" si="9"/>
        <v>2.383471577</v>
      </c>
      <c r="V8" s="10">
        <f t="shared" si="10"/>
        <v>3.026561279</v>
      </c>
      <c r="W8" s="7">
        <f t="shared" si="11"/>
        <v>11.86886776</v>
      </c>
      <c r="X8" s="10">
        <v>-25.5</v>
      </c>
      <c r="Y8" s="36" t="s">
        <v>28</v>
      </c>
      <c r="Z8" s="7"/>
      <c r="AA8" s="7"/>
      <c r="AB8" s="7"/>
      <c r="AC8" s="7" t="s">
        <v>61</v>
      </c>
      <c r="AD8" s="7" t="s">
        <v>62</v>
      </c>
      <c r="AE8" s="7"/>
      <c r="AF8" s="7"/>
      <c r="AG8" s="7"/>
      <c r="AH8" s="7"/>
      <c r="AI8" s="7"/>
      <c r="AJ8" s="7"/>
      <c r="AK8" s="7"/>
    </row>
    <row r="9">
      <c r="A9" s="10" t="s">
        <v>37</v>
      </c>
      <c r="B9" s="29">
        <v>-1608.48221719522</v>
      </c>
      <c r="C9" s="30">
        <v>-6.3998855984</v>
      </c>
      <c r="D9" s="30">
        <v>-6.8552015936</v>
      </c>
      <c r="E9" s="7"/>
      <c r="F9" s="8"/>
      <c r="G9" s="8">
        <v>7.0</v>
      </c>
      <c r="H9" s="9">
        <f t="shared" ref="H9:J9" si="23">B52-B57-B58</f>
        <v>0.06405641328</v>
      </c>
      <c r="I9" s="9">
        <f t="shared" si="23"/>
        <v>-0.1202094196</v>
      </c>
      <c r="J9" s="9">
        <f t="shared" si="23"/>
        <v>-0.1193781159</v>
      </c>
      <c r="K9" s="10">
        <f t="shared" si="13"/>
        <v>9.838990531</v>
      </c>
      <c r="L9" s="10">
        <f t="shared" si="14"/>
        <v>4.937827094</v>
      </c>
      <c r="M9" s="10">
        <f t="shared" ref="M9:N9" si="24">627.509*($B52-$B57-$B58+C52-C57-C58)</f>
        <v>-35.23651684</v>
      </c>
      <c r="N9" s="10">
        <f t="shared" si="24"/>
        <v>-34.71486629</v>
      </c>
      <c r="O9" s="10">
        <f>627.509*(B52-B57-B58+((D52-D57-D58)*4^3-(C52-C57-C58)*3^3)/(4^3-3^3))</f>
        <v>-34.33420237</v>
      </c>
      <c r="P9" s="10">
        <f>627.509*(B52-B57-B58+((D52-D57-D58+0.5*((D53+D54)-(D55+D56)))*4^3-(C52-C57-C58+0.5*((C53+C54)-(C55+C56)))*3^3)/(4^3-3^3))</f>
        <v>-33.65355116</v>
      </c>
      <c r="Q9" s="7"/>
      <c r="R9" s="8">
        <v>7.0</v>
      </c>
      <c r="S9" s="10">
        <f t="shared" si="7"/>
        <v>-0.1365168427</v>
      </c>
      <c r="T9" s="10">
        <f t="shared" si="8"/>
        <v>0.3851337108</v>
      </c>
      <c r="U9" s="10">
        <f t="shared" si="9"/>
        <v>0.7657976282</v>
      </c>
      <c r="V9" s="10">
        <f t="shared" si="10"/>
        <v>1.44644884</v>
      </c>
      <c r="W9" s="7">
        <f t="shared" si="11"/>
        <v>4.120936866</v>
      </c>
      <c r="X9" s="10">
        <v>-35.1</v>
      </c>
      <c r="Y9" s="36" t="s">
        <v>47</v>
      </c>
      <c r="Z9" s="7"/>
      <c r="AA9" s="7"/>
      <c r="AB9" s="7"/>
      <c r="AC9" s="10">
        <v>-14.18257884</v>
      </c>
      <c r="AD9" s="10">
        <v>-15.392950756</v>
      </c>
      <c r="AE9" s="7"/>
      <c r="AF9" s="7"/>
      <c r="AG9" s="7"/>
      <c r="AH9" s="7"/>
      <c r="AI9" s="7"/>
      <c r="AJ9" s="7"/>
      <c r="AK9" s="7"/>
    </row>
    <row r="10">
      <c r="A10" s="10" t="s">
        <v>48</v>
      </c>
      <c r="B10" s="29">
        <v>-674.71174277215</v>
      </c>
      <c r="C10" s="30">
        <v>-2.4670907533</v>
      </c>
      <c r="D10" s="30">
        <v>-2.6584264085</v>
      </c>
      <c r="E10" s="7"/>
      <c r="F10" s="8"/>
      <c r="G10" s="8">
        <v>8.0</v>
      </c>
      <c r="H10" s="9">
        <f t="shared" ref="H10:J10" si="25">B60-B65-B66</f>
        <v>0.06947648507</v>
      </c>
      <c r="I10" s="9">
        <f t="shared" si="25"/>
        <v>-0.1334144139</v>
      </c>
      <c r="J10" s="9">
        <f t="shared" si="25"/>
        <v>-0.13260364</v>
      </c>
      <c r="K10" s="10">
        <f t="shared" si="13"/>
        <v>10.80910388</v>
      </c>
      <c r="L10" s="10">
        <f t="shared" si="14"/>
        <v>5.46834711</v>
      </c>
      <c r="M10" s="10">
        <f t="shared" ref="M10:N10" si="26">627.509*($B60-$B65-$B66+C60-C65-C66)</f>
        <v>-40.12162578</v>
      </c>
      <c r="N10" s="10">
        <f t="shared" si="26"/>
        <v>-39.61285786</v>
      </c>
      <c r="O10" s="10">
        <f>627.509*(B60-B65-B66+((D60-D65-D66)*4^3-(C60-C65-C66)*3^3)/(4^3-3^3))</f>
        <v>-39.24159479</v>
      </c>
      <c r="P10" s="10">
        <f>627.509*(B60-B65-B66+((D60-D65-D66+0.5*((D61+D62)-(D63+D64)))*4^3-(C60-C65-C66+0.5*((C61+C62)-(C63+C64)))*3^3)/(4^3-3^3))</f>
        <v>-38.45607573</v>
      </c>
      <c r="Q10" s="7"/>
      <c r="R10" s="8">
        <v>8.0</v>
      </c>
      <c r="S10" s="10">
        <f t="shared" si="7"/>
        <v>-3.321625782</v>
      </c>
      <c r="T10" s="10">
        <f t="shared" si="8"/>
        <v>-2.812857863</v>
      </c>
      <c r="U10" s="10">
        <f t="shared" si="9"/>
        <v>-2.441594787</v>
      </c>
      <c r="V10" s="10">
        <f t="shared" si="10"/>
        <v>-1.65607573</v>
      </c>
      <c r="W10" s="7">
        <f t="shared" si="11"/>
        <v>4.500205787</v>
      </c>
      <c r="X10" s="10">
        <v>-36.8</v>
      </c>
      <c r="Y10" s="36" t="s">
        <v>51</v>
      </c>
      <c r="Z10" s="7"/>
      <c r="AA10" s="7"/>
      <c r="AB10" s="7"/>
      <c r="AC10" s="10">
        <v>-10.1899749</v>
      </c>
      <c r="AD10" s="10">
        <v>-11.0884521</v>
      </c>
      <c r="AE10" s="7"/>
      <c r="AF10" s="7"/>
      <c r="AG10" s="7"/>
      <c r="AH10" s="7"/>
      <c r="AI10" s="7"/>
      <c r="AJ10" s="7"/>
      <c r="AK10" s="7"/>
    </row>
    <row r="11">
      <c r="A11" s="5">
        <v>2.0</v>
      </c>
      <c r="B11" s="33"/>
      <c r="C11" s="33"/>
      <c r="D11" s="33"/>
      <c r="E11" s="7"/>
      <c r="F11" s="8"/>
      <c r="G11" s="8">
        <v>9.0</v>
      </c>
      <c r="H11" s="9">
        <f t="shared" ref="H11:J11" si="27">B68-B73-B74</f>
        <v>0.05626727404</v>
      </c>
      <c r="I11" s="9">
        <f t="shared" si="27"/>
        <v>-0.133767528</v>
      </c>
      <c r="J11" s="9">
        <f t="shared" si="27"/>
        <v>-0.129546861</v>
      </c>
      <c r="K11" s="10">
        <f t="shared" si="13"/>
        <v>11.65961534</v>
      </c>
      <c r="L11" s="27">
        <f t="shared" si="14"/>
        <v>5.886042734</v>
      </c>
      <c r="M11" s="10">
        <f t="shared" ref="M11:N11" si="28">627.509*($B68-$B73-$B74+C68-C73-C74)</f>
        <v>-48.63210686</v>
      </c>
      <c r="N11" s="10">
        <f t="shared" si="28"/>
        <v>-45.98360033</v>
      </c>
      <c r="O11" s="10">
        <f>627.509*(B68-B73-B74+((D68-D73-D74)*4^3-(C68-C73-C74)*3^3)/(4^3-3^3))</f>
        <v>-44.05090638</v>
      </c>
      <c r="P11" s="10">
        <f>627.509*(B68-B73-B74+((D68-D73-D74+0.5*((D69+D70)-(D71+D72)))*4^3-(C68-C73-C74+0.5*((C69+C70)-(C71+C72)))*3^3)/(4^3-3^3))</f>
        <v>-43.2144588</v>
      </c>
      <c r="Q11" s="7"/>
      <c r="R11" s="8">
        <v>9.0</v>
      </c>
      <c r="S11" s="10">
        <f t="shared" si="7"/>
        <v>-20.23210686</v>
      </c>
      <c r="T11" s="10">
        <f t="shared" si="8"/>
        <v>-17.58360033</v>
      </c>
      <c r="U11" s="10">
        <f t="shared" si="9"/>
        <v>-15.65090638</v>
      </c>
      <c r="V11" s="10">
        <f t="shared" si="10"/>
        <v>-14.8144588</v>
      </c>
      <c r="W11" s="7">
        <f t="shared" si="11"/>
        <v>52.16358733</v>
      </c>
      <c r="X11" s="10">
        <v>-28.4</v>
      </c>
      <c r="Y11" s="36" t="s">
        <v>32</v>
      </c>
      <c r="Z11" s="7"/>
      <c r="AA11" s="7"/>
      <c r="AB11" s="7"/>
      <c r="AC11" s="10">
        <v>-3.90952084</v>
      </c>
      <c r="AD11" s="10">
        <v>-4.22752976</v>
      </c>
      <c r="AE11" s="7"/>
      <c r="AF11" s="7"/>
      <c r="AG11" s="7"/>
      <c r="AH11" s="7"/>
      <c r="AI11" s="7"/>
      <c r="AJ11" s="7"/>
      <c r="AK11" s="7"/>
    </row>
    <row r="12">
      <c r="A12" s="10" t="s">
        <v>25</v>
      </c>
      <c r="B12" s="29">
        <v>-2022.78566143633</v>
      </c>
      <c r="C12" s="30">
        <v>-7.9868808149</v>
      </c>
      <c r="D12" s="30">
        <v>-8.5549079305</v>
      </c>
      <c r="E12" s="7"/>
      <c r="F12" s="8"/>
      <c r="G12" s="8">
        <v>10.0</v>
      </c>
      <c r="H12" s="9">
        <f t="shared" ref="H12:J12" si="29">B76-B81-B82</f>
        <v>0.06185239278</v>
      </c>
      <c r="I12" s="9">
        <f t="shared" si="29"/>
        <v>-0.1429932302</v>
      </c>
      <c r="J12" s="9">
        <f t="shared" si="29"/>
        <v>-0.1382038345</v>
      </c>
      <c r="K12" s="10">
        <f t="shared" si="13"/>
        <v>12.49152473</v>
      </c>
      <c r="L12" s="27">
        <f t="shared" si="14"/>
        <v>6.260381402</v>
      </c>
      <c r="M12" s="10">
        <f t="shared" ref="M12:N12" si="30">627.509*($B76-$B81-$B82+C76-C81-C82)</f>
        <v>-50.91660575</v>
      </c>
      <c r="N12" s="10">
        <f t="shared" si="30"/>
        <v>-47.91121684</v>
      </c>
      <c r="O12" s="10">
        <f>627.509*(B76-B81-B82+((D76-D81-D82)*4^3-(C76-C81-C82)*3^3)/(4^3-3^3))</f>
        <v>-45.71809521</v>
      </c>
      <c r="P12" s="10">
        <f>627.509*(B76-B81-B82+((D76-D81-D82+0.5*((D77+D78)-(D79+D80)))*4^3-(C76-C81-C82+0.5*((C77+C78)-(C79+C80)))*3^3)/(4^3-3^3))</f>
        <v>-44.86142977</v>
      </c>
      <c r="Q12" s="7"/>
      <c r="R12" s="8">
        <v>10.0</v>
      </c>
      <c r="S12" s="10">
        <f t="shared" si="7"/>
        <v>-21.11660575</v>
      </c>
      <c r="T12" s="10">
        <f t="shared" si="8"/>
        <v>-18.11121684</v>
      </c>
      <c r="U12" s="10">
        <f t="shared" si="9"/>
        <v>-15.91809521</v>
      </c>
      <c r="V12" s="10">
        <f t="shared" si="10"/>
        <v>-15.06142977</v>
      </c>
      <c r="W12" s="7">
        <f t="shared" si="11"/>
        <v>50.54171065</v>
      </c>
      <c r="X12" s="10">
        <v>-29.8</v>
      </c>
      <c r="Y12" s="36" t="s">
        <v>54</v>
      </c>
      <c r="Z12" s="7"/>
      <c r="AA12" s="7"/>
      <c r="AB12" s="7"/>
      <c r="AC12" s="7" t="s">
        <v>68</v>
      </c>
      <c r="AD12" s="7" t="s">
        <v>69</v>
      </c>
      <c r="AE12" s="7" t="s">
        <v>70</v>
      </c>
      <c r="AF12" s="7"/>
      <c r="AG12" s="7"/>
      <c r="AH12" s="7"/>
      <c r="AI12" s="7"/>
      <c r="AJ12" s="7"/>
      <c r="AK12" s="7"/>
    </row>
    <row r="13">
      <c r="A13" s="10" t="s">
        <v>27</v>
      </c>
      <c r="B13" s="33"/>
      <c r="C13" s="30">
        <v>-6.3994959675</v>
      </c>
      <c r="D13" s="30">
        <v>-6.8547804771</v>
      </c>
      <c r="E13" s="7"/>
      <c r="F13" s="8"/>
      <c r="G13" s="8">
        <v>11.0</v>
      </c>
      <c r="H13" s="9">
        <f t="shared" ref="H13:J13" si="31">B84-B89-B90</f>
        <v>0.08440324704</v>
      </c>
      <c r="I13" s="9">
        <f t="shared" si="31"/>
        <v>-0.1758851193</v>
      </c>
      <c r="J13" s="9">
        <f t="shared" si="31"/>
        <v>-0.1702611104</v>
      </c>
      <c r="K13" s="10">
        <f t="shared" si="13"/>
        <v>15.37199504</v>
      </c>
      <c r="L13" s="10">
        <f t="shared" si="14"/>
        <v>7.981619237</v>
      </c>
      <c r="M13" s="10">
        <f t="shared" ref="M13:N13" si="32">627.509*($B84-$B89-$B90+C84-C89-C90)</f>
        <v>-57.40569818</v>
      </c>
      <c r="N13" s="10">
        <f t="shared" si="32"/>
        <v>-53.87658198</v>
      </c>
      <c r="O13" s="10">
        <f>627.509*(B84-B89-B90+((D84-D89-D90)*4^3-(C84-C89-C90)*3^3)/(4^3-3^3))</f>
        <v>-51.30128097</v>
      </c>
      <c r="P13" s="10">
        <f>627.509*(B84-B89-B90+((D84-D89-D90+0.5*((D85+D86)-(D87+D88)))*4^3-(C84-C89-C90+0.5*((C85+C86)-(C87+C88)))*3^3)/(4^3-3^3))</f>
        <v>-50.00695982</v>
      </c>
      <c r="Q13" s="7"/>
      <c r="R13" s="8">
        <v>11.0</v>
      </c>
      <c r="S13" s="10">
        <f t="shared" si="7"/>
        <v>-24.40569818</v>
      </c>
      <c r="T13" s="10">
        <f t="shared" si="8"/>
        <v>-20.87658198</v>
      </c>
      <c r="U13" s="10">
        <f t="shared" si="9"/>
        <v>-18.30128097</v>
      </c>
      <c r="V13" s="10">
        <f t="shared" si="10"/>
        <v>-17.00695982</v>
      </c>
      <c r="W13" s="7">
        <f t="shared" si="11"/>
        <v>51.53624187</v>
      </c>
      <c r="X13" s="10">
        <v>-33.0</v>
      </c>
      <c r="Y13" s="36" t="s">
        <v>57</v>
      </c>
      <c r="Z13" s="7"/>
      <c r="AA13" s="7"/>
      <c r="AB13" s="7"/>
      <c r="AC13" s="10">
        <f t="shared" ref="AC13:AD13" si="33">AC9-AC10-AC11</f>
        <v>-0.0830831</v>
      </c>
      <c r="AD13" s="10">
        <f t="shared" si="33"/>
        <v>-0.076968896</v>
      </c>
      <c r="AE13" s="10">
        <f>((AD9-AD10-AD11)*4^3-(AC9-AC10-AC11)*3^3)/(4^3-3^3)</f>
        <v>-0.07250717957</v>
      </c>
      <c r="AF13" s="7"/>
      <c r="AG13" s="7"/>
      <c r="AH13" s="7"/>
      <c r="AI13" s="7"/>
      <c r="AJ13" s="7"/>
      <c r="AK13" s="7"/>
    </row>
    <row r="14">
      <c r="A14" s="10" t="s">
        <v>29</v>
      </c>
      <c r="B14" s="33"/>
      <c r="C14" s="30">
        <v>-1.5369873416</v>
      </c>
      <c r="D14" s="30">
        <v>-1.6503515066</v>
      </c>
      <c r="E14" s="7"/>
      <c r="F14" s="8"/>
      <c r="G14" s="8">
        <v>12.0</v>
      </c>
      <c r="H14" s="9">
        <f t="shared" ref="H14:J14" si="34">B92-B97-B98</f>
        <v>0.08415237679</v>
      </c>
      <c r="I14" s="9">
        <f t="shared" si="34"/>
        <v>-0.1772112641</v>
      </c>
      <c r="J14" s="9">
        <f t="shared" si="34"/>
        <v>-0.1713705328</v>
      </c>
      <c r="K14" s="10">
        <f t="shared" si="13"/>
        <v>15.47351985</v>
      </c>
      <c r="L14" s="10">
        <f t="shared" si="14"/>
        <v>7.993649463</v>
      </c>
      <c r="M14" s="10">
        <f t="shared" ref="M14:N14" si="35">627.509*($B92-$B97-$B98+C92-C97-C98)</f>
        <v>-58.39528932</v>
      </c>
      <c r="N14" s="10">
        <f t="shared" si="35"/>
        <v>-54.73017786</v>
      </c>
      <c r="O14" s="10">
        <f>627.509*(B92-B97-B98+((D92-D97-D98)*4^3-(C92-C97-C98)*3^3)/(4^3-3^3))</f>
        <v>-52.05563707</v>
      </c>
      <c r="P14" s="10">
        <f>627.509*(B92-B97-B98+((D92-D97-D98+0.5*((D93+D94)-(D95+D96)))*4^3-(C92-C97-C98+0.5*((C93+C94)-(C95+C96)))*3^3)/(4^3-3^3))</f>
        <v>-50.78795423</v>
      </c>
      <c r="Q14" s="7"/>
      <c r="R14" s="8">
        <v>12.0</v>
      </c>
      <c r="S14" s="10">
        <f t="shared" si="7"/>
        <v>-24.49528932</v>
      </c>
      <c r="T14" s="10">
        <f t="shared" si="8"/>
        <v>-20.83017786</v>
      </c>
      <c r="U14" s="10">
        <f t="shared" si="9"/>
        <v>-18.15563707</v>
      </c>
      <c r="V14" s="10">
        <f t="shared" si="10"/>
        <v>-16.88795423</v>
      </c>
      <c r="W14" s="7">
        <f t="shared" si="11"/>
        <v>49.81697413</v>
      </c>
      <c r="X14" s="10">
        <v>-33.9</v>
      </c>
      <c r="Y14" s="36" t="s">
        <v>57</v>
      </c>
      <c r="Z14" s="7"/>
      <c r="AA14" s="7"/>
      <c r="AB14" s="7"/>
      <c r="AC14" s="7" t="s">
        <v>17</v>
      </c>
      <c r="AD14" s="7" t="s">
        <v>18</v>
      </c>
      <c r="AE14" s="7" t="s">
        <v>70</v>
      </c>
      <c r="AF14" s="7"/>
      <c r="AG14" s="7"/>
      <c r="AH14" s="7"/>
      <c r="AI14" s="7"/>
      <c r="AJ14" s="7"/>
      <c r="AK14" s="7"/>
    </row>
    <row r="15">
      <c r="A15" s="10" t="s">
        <v>31</v>
      </c>
      <c r="B15" s="33"/>
      <c r="C15" s="30">
        <v>-6.4041612919</v>
      </c>
      <c r="D15" s="30">
        <v>-6.8570404831</v>
      </c>
      <c r="E15" s="7"/>
      <c r="F15" s="8"/>
      <c r="G15" s="8">
        <v>13.0</v>
      </c>
      <c r="H15" s="9">
        <f t="shared" ref="H15:J15" si="36">B100-B105-B106</f>
        <v>0.01321726135</v>
      </c>
      <c r="I15" s="9">
        <f t="shared" si="36"/>
        <v>-0.0506696329</v>
      </c>
      <c r="J15" s="9">
        <f t="shared" si="36"/>
        <v>-0.0491549292</v>
      </c>
      <c r="K15" s="10">
        <f t="shared" si="13"/>
        <v>6.21186006</v>
      </c>
      <c r="L15" s="10">
        <f t="shared" si="14"/>
        <v>3.331546184</v>
      </c>
      <c r="M15" s="10">
        <f t="shared" ref="M15:N15" si="37">627.509*($B100-$B105-$B106+C100-C105-C106)</f>
        <v>-23.50170022</v>
      </c>
      <c r="N15" s="10">
        <f t="shared" si="37"/>
        <v>-22.55121001</v>
      </c>
      <c r="O15" s="10">
        <f>627.509*(B100-B105-B106+((D100-D105-D106)*4^3-(C100-C105-C106)*3^3)/(4^3-3^3))</f>
        <v>-21.85760906</v>
      </c>
      <c r="P15" s="10">
        <f>627.509*(B100-B105-B106+((D100-D105-D106+0.5*((D101+D102)-(D103+D104)))*4^3-(C100-C105-C106+0.5*((C101+C102)-(C103+C104)))*3^3)/(4^3-3^3))</f>
        <v>-21.2427613</v>
      </c>
      <c r="Q15" s="7"/>
      <c r="R15" s="8">
        <v>13.0</v>
      </c>
      <c r="S15" s="10">
        <f t="shared" si="7"/>
        <v>7.298299781</v>
      </c>
      <c r="T15" s="10">
        <f t="shared" si="8"/>
        <v>8.248789985</v>
      </c>
      <c r="U15" s="10">
        <f t="shared" si="9"/>
        <v>8.942390945</v>
      </c>
      <c r="V15" s="10">
        <f t="shared" si="10"/>
        <v>9.557238704</v>
      </c>
      <c r="W15" s="7">
        <f t="shared" si="11"/>
        <v>31.02999579</v>
      </c>
      <c r="X15" s="10">
        <v>-30.8</v>
      </c>
      <c r="Y15" s="36" t="s">
        <v>32</v>
      </c>
      <c r="Z15" s="10">
        <f t="shared" ref="Z15:AA15" si="38">AVERAGE(U15:U16)</f>
        <v>8.142394796</v>
      </c>
      <c r="AA15" s="10">
        <f t="shared" si="38"/>
        <v>8.809505184</v>
      </c>
      <c r="AB15" s="5" t="s">
        <v>72</v>
      </c>
      <c r="AC15" s="9">
        <f t="shared" ref="AC15:AD15" si="39">C4-C9-C10</f>
        <v>-0.0751630883</v>
      </c>
      <c r="AD15" s="9">
        <f t="shared" si="39"/>
        <v>-0.0649782998</v>
      </c>
      <c r="AE15" s="10">
        <f>((D4-D9-D10)*4^3-(C4-C9-C10)*3^3)/(4^3-3^3)</f>
        <v>-0.05754615684</v>
      </c>
      <c r="AF15" s="7"/>
      <c r="AG15" s="7"/>
      <c r="AH15" s="7"/>
      <c r="AI15" s="7"/>
      <c r="AJ15" s="7"/>
      <c r="AK15" s="7"/>
    </row>
    <row r="16">
      <c r="A16" s="10" t="s">
        <v>33</v>
      </c>
      <c r="B16" s="33"/>
      <c r="C16" s="30">
        <v>-1.5400778038</v>
      </c>
      <c r="D16" s="30">
        <v>-1.6520854848</v>
      </c>
      <c r="E16" s="7"/>
      <c r="F16" s="8"/>
      <c r="G16" s="8">
        <v>14.0</v>
      </c>
      <c r="H16" s="10">
        <f t="shared" ref="H16:J16" si="40">B108-B113-B114</f>
        <v>0.02081743676</v>
      </c>
      <c r="I16" s="9">
        <f t="shared" si="40"/>
        <v>-0.0607449106</v>
      </c>
      <c r="J16" s="9">
        <f t="shared" si="40"/>
        <v>-0.0597340145</v>
      </c>
      <c r="K16" s="10">
        <f t="shared" si="13"/>
        <v>6.774520648</v>
      </c>
      <c r="L16" s="10">
        <f t="shared" si="14"/>
        <v>3.68977595</v>
      </c>
      <c r="M16" s="10">
        <f t="shared" ref="M16:N16" si="41">627.509*($B108-$B113-$B114+C108-C113-C114)</f>
        <v>-25.05484918</v>
      </c>
      <c r="N16" s="10">
        <f t="shared" si="41"/>
        <v>-24.42050278</v>
      </c>
      <c r="O16" s="10">
        <f>627.509*(B108-B113-B114+((D108-D113-D114)*4^3-(C108-C113-C114)*3^3)/(4^3-3^3))</f>
        <v>-23.95760135</v>
      </c>
      <c r="P16" s="10">
        <f>627.509*(B108-B113-B114+((D108-D113-D114+0.5*((D109+D110)-(D111+D112)))*4^3-(C108-C113-C114+0.5*((C109+C110)-(C111+C112)))*3^3)/(4^3-3^3))</f>
        <v>-23.23822834</v>
      </c>
      <c r="Q16" s="7"/>
      <c r="R16" s="8">
        <v>14.0</v>
      </c>
      <c r="S16" s="10">
        <f t="shared" si="7"/>
        <v>6.245150818</v>
      </c>
      <c r="T16" s="10">
        <f t="shared" si="8"/>
        <v>6.879497219</v>
      </c>
      <c r="U16" s="10">
        <f t="shared" si="9"/>
        <v>7.342398646</v>
      </c>
      <c r="V16" s="10">
        <f t="shared" si="10"/>
        <v>8.061771663</v>
      </c>
      <c r="W16" s="7">
        <f t="shared" si="11"/>
        <v>25.75645899</v>
      </c>
      <c r="X16" s="10">
        <v>-31.3</v>
      </c>
      <c r="Y16" s="36" t="s">
        <v>54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>
      <c r="A17" s="10" t="s">
        <v>37</v>
      </c>
      <c r="B17" s="29">
        <v>-1608.48221719522</v>
      </c>
      <c r="C17" s="30">
        <v>-6.3998855984</v>
      </c>
      <c r="D17" s="30">
        <v>-6.8552015936</v>
      </c>
      <c r="E17" s="7"/>
      <c r="F17" s="8"/>
      <c r="G17" s="8">
        <v>15.0</v>
      </c>
      <c r="H17" s="9">
        <f t="shared" ref="H17:J17" si="42">B116-B121-B122</f>
        <v>0.00669098513</v>
      </c>
      <c r="I17" s="9">
        <f t="shared" si="42"/>
        <v>-0.0303363149</v>
      </c>
      <c r="J17" s="9">
        <f t="shared" si="42"/>
        <v>-0.032942071</v>
      </c>
      <c r="K17" s="38">
        <f t="shared" si="13"/>
        <v>4.581554027</v>
      </c>
      <c r="L17" s="38">
        <f t="shared" si="14"/>
        <v>4.412232332</v>
      </c>
      <c r="M17" s="10">
        <f t="shared" ref="M17:N17" si="43">627.509*($B116-$B121-$B122+C116-C121-C122)</f>
        <v>-14.83765724</v>
      </c>
      <c r="N17" s="10">
        <f t="shared" si="43"/>
        <v>-16.47279264</v>
      </c>
      <c r="O17" s="10">
        <f>627.509*(B116-B121-B122+((D116-D121-D122)*4^3-(C116-C121-C122)*3^3)/(4^3-3^3))</f>
        <v>-17.66599956</v>
      </c>
      <c r="P17" s="10">
        <f>627.509*(B116-B121-B122+((D116-D121-D122+0.5*((D117+D118)-(D119+D120)))*4^3-(C116-C121-C122+0.5*((C117+C118)-(C119+C120)))*3^3)/(4^3-3^3))</f>
        <v>-15.52166293</v>
      </c>
      <c r="Q17" s="7"/>
      <c r="R17" s="8">
        <v>15.0</v>
      </c>
      <c r="S17" s="10">
        <f t="shared" si="7"/>
        <v>2.562342761</v>
      </c>
      <c r="T17" s="10">
        <f t="shared" si="8"/>
        <v>0.9272073568</v>
      </c>
      <c r="U17" s="10">
        <f t="shared" si="9"/>
        <v>-0.26599956</v>
      </c>
      <c r="V17" s="10">
        <f t="shared" si="10"/>
        <v>1.878337069</v>
      </c>
      <c r="W17" s="7">
        <f t="shared" si="11"/>
        <v>10.79504063</v>
      </c>
      <c r="X17" s="10">
        <v>-17.4</v>
      </c>
      <c r="Y17" s="36" t="s">
        <v>65</v>
      </c>
      <c r="Z17" s="10">
        <f t="shared" ref="Z17:AA17" si="44">AVERAGE(U17:U18)</f>
        <v>0.4718462442</v>
      </c>
      <c r="AA17" s="10">
        <f t="shared" si="44"/>
        <v>3.040963913</v>
      </c>
      <c r="AB17" s="5" t="s">
        <v>75</v>
      </c>
      <c r="AC17" s="7"/>
      <c r="AD17" s="7"/>
      <c r="AE17" s="7"/>
      <c r="AF17" s="7"/>
      <c r="AG17" s="7"/>
      <c r="AH17" s="7"/>
      <c r="AI17" s="7"/>
      <c r="AJ17" s="7"/>
      <c r="AK17" s="7"/>
    </row>
    <row r="18">
      <c r="A18" s="10" t="s">
        <v>48</v>
      </c>
      <c r="B18" s="29">
        <v>-414.3233014196</v>
      </c>
      <c r="C18" s="30">
        <v>-1.5374068572</v>
      </c>
      <c r="D18" s="30">
        <v>-1.6507146768</v>
      </c>
      <c r="E18" s="7"/>
      <c r="F18" s="8"/>
      <c r="G18" s="8">
        <v>16.0</v>
      </c>
      <c r="H18" s="9">
        <f t="shared" ref="H18:J18" si="45">B124-B129-B130</f>
        <v>0.01483763993</v>
      </c>
      <c r="I18" s="9">
        <f t="shared" si="45"/>
        <v>-0.0456139326</v>
      </c>
      <c r="J18" s="9">
        <f t="shared" si="45"/>
        <v>-0.0498315656</v>
      </c>
      <c r="K18" s="38">
        <f t="shared" si="13"/>
        <v>6.219438737</v>
      </c>
      <c r="L18" s="38">
        <f t="shared" si="14"/>
        <v>6.0855211</v>
      </c>
      <c r="M18" s="10">
        <f t="shared" ref="M18:N18" si="46">627.509*($B124-$B129-$B130+C124-C129-C130)</f>
        <v>-19.31240064</v>
      </c>
      <c r="N18" s="10">
        <f t="shared" si="46"/>
        <v>-21.9590033</v>
      </c>
      <c r="O18" s="10">
        <f>627.509*(B124-B129-B130+((D124-D129-D130)*4^3-(C124-C129-C130)*3^3)/(4^3-3^3))</f>
        <v>-23.89030795</v>
      </c>
      <c r="P18" s="10">
        <f>627.509*(B124-B129-B130+((D124-D129-D130+0.5*((D125+D126)-(D127+D128)))*4^3-(C124-C129-C130+0.5*((C125+C126)-(C127+C128)))*3^3)/(4^3-3^3))</f>
        <v>-20.89640924</v>
      </c>
      <c r="Q18" s="7"/>
      <c r="R18" s="8">
        <v>16.0</v>
      </c>
      <c r="S18" s="10">
        <f t="shared" si="7"/>
        <v>5.787599363</v>
      </c>
      <c r="T18" s="10">
        <f t="shared" si="8"/>
        <v>3.140996697</v>
      </c>
      <c r="U18" s="10">
        <f t="shared" si="9"/>
        <v>1.209692048</v>
      </c>
      <c r="V18" s="10">
        <f t="shared" si="10"/>
        <v>4.203590758</v>
      </c>
      <c r="W18" s="7">
        <f t="shared" si="11"/>
        <v>16.74737354</v>
      </c>
      <c r="X18" s="10">
        <v>-25.1</v>
      </c>
      <c r="Y18" s="36" t="s">
        <v>65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>
      <c r="A19" s="5">
        <v>3.0</v>
      </c>
      <c r="B19" s="33"/>
      <c r="C19" s="33"/>
      <c r="D19" s="33"/>
      <c r="E19" s="7"/>
      <c r="F19" s="8"/>
      <c r="G19" s="8">
        <v>17.0</v>
      </c>
      <c r="H19" s="9">
        <f t="shared" ref="H19:J19" si="47">B132-B137-B138</f>
        <v>-0.00886569138</v>
      </c>
      <c r="I19" s="9">
        <f t="shared" si="47"/>
        <v>-0.0371643878</v>
      </c>
      <c r="J19" s="9">
        <f t="shared" si="47"/>
        <v>-0.0366406115</v>
      </c>
      <c r="K19" s="10">
        <f t="shared" si="13"/>
        <v>6.402553393</v>
      </c>
      <c r="L19" s="10">
        <f t="shared" si="14"/>
        <v>4.114791403</v>
      </c>
      <c r="M19" s="10">
        <f t="shared" ref="M19:N19" si="48">627.509*($B132-$B137-$B138+C132-C137-C138)</f>
        <v>-28.88428896</v>
      </c>
      <c r="N19" s="10">
        <f t="shared" si="48"/>
        <v>-28.55561461</v>
      </c>
      <c r="O19" s="10">
        <f>627.509*(B132-B137-B138+((D132-D137-D138)*4^3-(C132-C137-C138)*3^3)/(4^3-3^3))</f>
        <v>-28.31577117</v>
      </c>
      <c r="P19" s="10">
        <f>627.509*(B132-B137-B138+((D132-D137-D138+0.5*((D133+D134)-(D135+D136)))*4^3-(C132-C137-C138+0.5*((C133+C134)-(C135+C136)))*3^3)/(4^3-3^3))</f>
        <v>-27.09309944</v>
      </c>
      <c r="Q19" s="7"/>
      <c r="R19" s="8">
        <v>17.0</v>
      </c>
      <c r="S19" s="10">
        <f t="shared" si="7"/>
        <v>4.515711044</v>
      </c>
      <c r="T19" s="10">
        <f t="shared" si="8"/>
        <v>4.844385386</v>
      </c>
      <c r="U19" s="10">
        <f t="shared" si="9"/>
        <v>5.084228825</v>
      </c>
      <c r="V19" s="10">
        <f t="shared" si="10"/>
        <v>6.306900558</v>
      </c>
      <c r="W19" s="7">
        <f t="shared" si="11"/>
        <v>18.8829358</v>
      </c>
      <c r="X19" s="10">
        <v>-33.4</v>
      </c>
      <c r="Y19" s="36" t="s">
        <v>47</v>
      </c>
      <c r="Z19" s="10">
        <f t="shared" ref="Z19:AA19" si="49">AVERAGE(U19:U25)</f>
        <v>6.328063801</v>
      </c>
      <c r="AA19" s="10">
        <f t="shared" si="49"/>
        <v>7.415450257</v>
      </c>
      <c r="AB19" s="5" t="s">
        <v>76</v>
      </c>
      <c r="AC19" s="7"/>
      <c r="AD19" s="7"/>
      <c r="AE19" s="7"/>
      <c r="AF19" s="7"/>
      <c r="AG19" s="7"/>
      <c r="AH19" s="7"/>
      <c r="AI19" s="7"/>
      <c r="AJ19" s="7"/>
      <c r="AK19" s="7"/>
    </row>
    <row r="20">
      <c r="A20" s="10" t="s">
        <v>25</v>
      </c>
      <c r="B20" s="29">
        <v>-3805.930855884</v>
      </c>
      <c r="C20" s="30">
        <v>-13.7752610075</v>
      </c>
      <c r="D20" s="30">
        <v>-14.8411576139</v>
      </c>
      <c r="E20" s="7"/>
      <c r="F20" s="8"/>
      <c r="G20" s="8">
        <v>18.0</v>
      </c>
      <c r="H20" s="9">
        <f t="shared" ref="H20:J20" si="50">B140-B145-B146</f>
        <v>0.00543022472</v>
      </c>
      <c r="I20" s="9">
        <f t="shared" si="50"/>
        <v>-0.0352289441</v>
      </c>
      <c r="J20" s="9">
        <f t="shared" si="50"/>
        <v>-0.0351544087</v>
      </c>
      <c r="K20" s="10">
        <f t="shared" si="13"/>
        <v>5.172410101</v>
      </c>
      <c r="L20" s="10">
        <f t="shared" si="14"/>
        <v>4.989852359</v>
      </c>
      <c r="M20" s="10">
        <f t="shared" ref="M20:N20" si="51">627.509*($B140-$B145-$B146+C140-C145-C146)</f>
        <v>-18.6989646</v>
      </c>
      <c r="N20" s="10">
        <f t="shared" si="51"/>
        <v>-18.65219297</v>
      </c>
      <c r="O20" s="10">
        <f>627.509*(B140-B145-B146+((D140-D145-D146)*4^3-(C140-C145-C146)*3^3)/(4^3-3^3))</f>
        <v>-18.61806231</v>
      </c>
      <c r="P20" s="10">
        <f>627.509*(B140-B145-B146+((D140-D145-D146+0.5*((D141+D142)-(D143+D144)))*4^3-(C140-C145-C146+0.5*((C141+C142)-(C143+C144)))*3^3)/(4^3-3^3))</f>
        <v>-16.18974504</v>
      </c>
      <c r="Q20" s="7"/>
      <c r="R20" s="8">
        <v>18.0</v>
      </c>
      <c r="S20" s="10">
        <f t="shared" si="7"/>
        <v>4.601035401</v>
      </c>
      <c r="T20" s="10">
        <f t="shared" si="8"/>
        <v>4.647807035</v>
      </c>
      <c r="U20" s="10">
        <f t="shared" si="9"/>
        <v>4.681937687</v>
      </c>
      <c r="V20" s="10">
        <f t="shared" si="10"/>
        <v>7.11025496</v>
      </c>
      <c r="W20" s="7">
        <f t="shared" si="11"/>
        <v>30.51611571</v>
      </c>
      <c r="X20" s="10">
        <v>-23.3</v>
      </c>
      <c r="Y20" s="36" t="s">
        <v>26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10" t="s">
        <v>27</v>
      </c>
      <c r="B21" s="33"/>
      <c r="C21" s="30">
        <v>-9.6239146765</v>
      </c>
      <c r="D21" s="30">
        <v>-10.3685743697</v>
      </c>
      <c r="E21" s="7"/>
      <c r="F21" s="8"/>
      <c r="G21" s="8">
        <v>19.0</v>
      </c>
      <c r="H21" s="9">
        <f t="shared" ref="H21:J21" si="52">B148-B153-B154</f>
        <v>0.00722961368</v>
      </c>
      <c r="I21" s="9">
        <f t="shared" si="52"/>
        <v>-0.0268670848</v>
      </c>
      <c r="J21" s="9">
        <f t="shared" si="52"/>
        <v>-0.0253872735</v>
      </c>
      <c r="K21" s="10">
        <f t="shared" si="13"/>
        <v>4.44534479</v>
      </c>
      <c r="L21" s="10">
        <f t="shared" si="14"/>
        <v>2.301171386</v>
      </c>
      <c r="M21" s="10">
        <f t="shared" ref="M21:N21" si="53">627.509*($B148-$B153-$B154+C148-C153-C154)</f>
        <v>-12.32268987</v>
      </c>
      <c r="N21" s="10">
        <f t="shared" si="53"/>
        <v>-11.39409496</v>
      </c>
      <c r="O21" s="10">
        <f>627.509*(B148-B153-B154+((D148-D153-D154)*4^3-(C148-C153-C154)*3^3)/(4^3-3^3))</f>
        <v>-10.71647164</v>
      </c>
      <c r="P21" s="10">
        <f>627.509*(B148-B153-B154+((D148-D153-D154+0.5*((D149+D150)-(D151+D152)))*4^3-(C148-C153-C154+0.5*((C149+C150)-(C151+C152)))*3^3)/(4^3-3^3))</f>
        <v>-10.34821949</v>
      </c>
      <c r="Q21" s="7"/>
      <c r="R21" s="8">
        <v>19.0</v>
      </c>
      <c r="S21" s="10">
        <f t="shared" si="7"/>
        <v>5.177310135</v>
      </c>
      <c r="T21" s="10">
        <f t="shared" si="8"/>
        <v>6.105905044</v>
      </c>
      <c r="U21" s="10">
        <f t="shared" si="9"/>
        <v>6.783528356</v>
      </c>
      <c r="V21" s="10">
        <f t="shared" si="10"/>
        <v>7.15178051</v>
      </c>
      <c r="W21" s="7">
        <f t="shared" si="11"/>
        <v>40.8673172</v>
      </c>
      <c r="X21" s="10">
        <v>-17.5</v>
      </c>
      <c r="Y21" s="36" t="s">
        <v>65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10" t="s">
        <v>29</v>
      </c>
      <c r="B22" s="33"/>
      <c r="C22" s="30">
        <v>-4.0519853668</v>
      </c>
      <c r="D22" s="34">
        <v>-4.372136908100001</v>
      </c>
      <c r="E22" s="7"/>
      <c r="F22" s="8"/>
      <c r="G22" s="8">
        <v>20.0</v>
      </c>
      <c r="H22" s="9">
        <f t="shared" ref="H22:J22" si="54">B156-B161-B162</f>
        <v>0.01794396329</v>
      </c>
      <c r="I22" s="9">
        <f t="shared" si="54"/>
        <v>-0.0394385318</v>
      </c>
      <c r="J22" s="9">
        <f t="shared" si="54"/>
        <v>-0.0375179813</v>
      </c>
      <c r="K22" s="10">
        <f t="shared" si="13"/>
        <v>6.005034348</v>
      </c>
      <c r="L22" s="10">
        <f t="shared" si="14"/>
        <v>3.170515264</v>
      </c>
      <c r="M22" s="10">
        <f t="shared" ref="M22:N22" si="55">627.509*($B156-$B161-$B162+C156-C161-C162)</f>
        <v>-13.48803519</v>
      </c>
      <c r="N22" s="10">
        <f t="shared" si="55"/>
        <v>-12.28287247</v>
      </c>
      <c r="O22" s="10">
        <f>627.509*(B156-B161-B162+((D156-D161-D162)*4^3-(C156-C161-C162)*3^3)/(4^3-3^3))</f>
        <v>-11.4034294</v>
      </c>
      <c r="P22" s="10">
        <f>627.509*(B156-B161-B162+((D156-D161-D162+0.5*((D157+D158)-(D159+D160)))*4^3-(C156-C161-C162+0.5*((C157+C158)-(C159+C160)))*3^3)/(4^3-3^3))</f>
        <v>-10.85238819</v>
      </c>
      <c r="Q22" s="7"/>
      <c r="R22" s="8">
        <v>20.0</v>
      </c>
      <c r="S22" s="10">
        <f t="shared" si="7"/>
        <v>5.711964809</v>
      </c>
      <c r="T22" s="10">
        <f t="shared" si="8"/>
        <v>6.917127533</v>
      </c>
      <c r="U22" s="10">
        <f t="shared" si="9"/>
        <v>7.796570601</v>
      </c>
      <c r="V22" s="10">
        <f t="shared" si="10"/>
        <v>8.347611811</v>
      </c>
      <c r="W22" s="7">
        <f t="shared" si="11"/>
        <v>43.47714485</v>
      </c>
      <c r="X22" s="10">
        <v>-19.2</v>
      </c>
      <c r="Y22" s="36" t="s">
        <v>74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>
      <c r="A23" s="10" t="s">
        <v>31</v>
      </c>
      <c r="B23" s="33"/>
      <c r="C23" s="30">
        <v>-9.6327119657</v>
      </c>
      <c r="D23" s="30">
        <v>-10.3732386695</v>
      </c>
      <c r="E23" s="7"/>
      <c r="F23" s="8"/>
      <c r="G23" s="8">
        <v>21.0</v>
      </c>
      <c r="H23" s="9">
        <f t="shared" ref="H23:J23" si="56">B164-B169-B170</f>
        <v>0.01578143746</v>
      </c>
      <c r="I23" s="9">
        <f t="shared" si="56"/>
        <v>-0.0511018427</v>
      </c>
      <c r="J23" s="9">
        <f t="shared" si="56"/>
        <v>-0.0487850319</v>
      </c>
      <c r="K23" s="10">
        <f t="shared" si="13"/>
        <v>7.124348319</v>
      </c>
      <c r="L23" s="10">
        <f t="shared" si="14"/>
        <v>3.868238631</v>
      </c>
      <c r="M23" s="10">
        <f t="shared" ref="M23:N23" si="57">627.509*($B164-$B169-$B170+C164-C169-C170)</f>
        <v>-22.16387217</v>
      </c>
      <c r="N23" s="10">
        <f t="shared" si="57"/>
        <v>-20.71005254</v>
      </c>
      <c r="O23" s="10">
        <f>627.509*(B164-B169-B170+((D164-D169-D170)*4^3-(C164-C169-C170)*3^3)/(4^3-3^3))</f>
        <v>-19.64915714</v>
      </c>
      <c r="P23" s="10">
        <f>627.509*(B164-B169-B170+((D164-D169-D170+0.5*((D165+D166)-(D167+D168)))*4^3-(C164-C169-C170+0.5*((C165+C166)-(C167+C168)))*3^3)/(4^3-3^3))</f>
        <v>-18.90307784</v>
      </c>
      <c r="Q23" s="7"/>
      <c r="R23" s="8">
        <v>21.0</v>
      </c>
      <c r="S23" s="10">
        <f t="shared" si="7"/>
        <v>2.036127829</v>
      </c>
      <c r="T23" s="10">
        <f t="shared" si="8"/>
        <v>3.489947457</v>
      </c>
      <c r="U23" s="10">
        <f t="shared" si="9"/>
        <v>4.550842861</v>
      </c>
      <c r="V23" s="10">
        <f t="shared" si="10"/>
        <v>5.296922155</v>
      </c>
      <c r="W23" s="7">
        <f t="shared" si="11"/>
        <v>21.88810808</v>
      </c>
      <c r="X23" s="10">
        <v>-24.2</v>
      </c>
      <c r="Y23" s="36" t="s">
        <v>32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10" t="s">
        <v>33</v>
      </c>
      <c r="B24" s="33"/>
      <c r="C24" s="30">
        <v>-4.0612531643</v>
      </c>
      <c r="D24" s="30">
        <v>-4.3808348168</v>
      </c>
      <c r="E24" s="7"/>
      <c r="F24" s="8"/>
      <c r="G24" s="8">
        <v>22.0</v>
      </c>
      <c r="H24" s="9">
        <f t="shared" ref="H24:J24" si="58">B172-B177-B178</f>
        <v>-0.02295234697</v>
      </c>
      <c r="I24" s="9">
        <f t="shared" si="58"/>
        <v>-0.024718754</v>
      </c>
      <c r="J24" s="9">
        <f t="shared" si="58"/>
        <v>-0.0248080919</v>
      </c>
      <c r="K24" s="10">
        <f t="shared" si="13"/>
        <v>4.272010552</v>
      </c>
      <c r="L24" s="10">
        <f t="shared" si="14"/>
        <v>2.346253766</v>
      </c>
      <c r="M24" s="10">
        <f t="shared" ref="M24:N24" si="59">627.509*($B172-$B177-$B178+C172-C177-C178)</f>
        <v>-29.9140449</v>
      </c>
      <c r="N24" s="10">
        <f t="shared" si="59"/>
        <v>-29.97010524</v>
      </c>
      <c r="O24" s="10">
        <f>627.509*(B172-B177-B178+((D172-D177-D178)*4^3-(C172-C177-C178)*3^3)/(4^3-3^3))</f>
        <v>-30.01101413</v>
      </c>
      <c r="P24" s="10">
        <f>627.509*(B172-B177-B178+((D172-D177-D178+0.5*((D173+D174)-(D175+D176)))*4^3-(C172-C177-C178+0.5*((C173+C174)-(C175+C176)))*3^3)/(4^3-3^3))</f>
        <v>-29.54052824</v>
      </c>
      <c r="Q24" s="7"/>
      <c r="R24" s="8">
        <v>22.0</v>
      </c>
      <c r="S24" s="10">
        <f t="shared" si="7"/>
        <v>12.6859551</v>
      </c>
      <c r="T24" s="10">
        <f t="shared" si="8"/>
        <v>12.62989476</v>
      </c>
      <c r="U24" s="10">
        <f t="shared" si="9"/>
        <v>12.58898587</v>
      </c>
      <c r="V24" s="10">
        <f t="shared" si="10"/>
        <v>13.05947176</v>
      </c>
      <c r="W24" s="7">
        <f t="shared" si="11"/>
        <v>30.65603701</v>
      </c>
      <c r="X24" s="10">
        <v>-42.6</v>
      </c>
      <c r="Y24" s="36" t="s">
        <v>51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10" t="s">
        <v>37</v>
      </c>
      <c r="B25" s="29">
        <v>-2623.26078931872</v>
      </c>
      <c r="C25" s="30">
        <v>-9.6560473471</v>
      </c>
      <c r="D25" s="30">
        <v>-10.3996268797</v>
      </c>
      <c r="E25" s="7"/>
      <c r="F25" s="8"/>
      <c r="G25" s="8">
        <v>23.0</v>
      </c>
      <c r="H25" s="9">
        <f t="shared" ref="H25:J25" si="60">B180-B185-B186</f>
        <v>-0.07736974921</v>
      </c>
      <c r="I25" s="9">
        <f t="shared" si="60"/>
        <v>-0.0152281367</v>
      </c>
      <c r="J25" s="39">
        <f t="shared" si="60"/>
        <v>-0.01558158556</v>
      </c>
      <c r="K25" s="10">
        <f t="shared" si="13"/>
        <v>3.058180925</v>
      </c>
      <c r="L25" s="27">
        <f t="shared" si="14"/>
        <v>3.400161715</v>
      </c>
      <c r="M25" s="10">
        <f t="shared" ref="M25:N25" si="61">627.509*($B180-$B185-$B186+C180-C185-C186)</f>
        <v>-58.10600679</v>
      </c>
      <c r="N25" s="10">
        <f t="shared" si="61"/>
        <v>-58.32779913</v>
      </c>
      <c r="O25" s="10">
        <f>627.509*(B180-B185-B186+((D180-D185-D186)*4^3-(C180-C185-C186)*3^3)/(4^3-3^3))</f>
        <v>-58.4896476</v>
      </c>
      <c r="P25" s="10">
        <f>627.509*(B180-B185-B186+((D180-D185-D186+0.5*((D181+D182)-(D183+D184)))*4^3-(C180-C185-C186+0.5*((C181+C182)-(C183+C184)))*3^3)/(4^3-3^3))</f>
        <v>-56.66478996</v>
      </c>
      <c r="Q25" s="7"/>
      <c r="R25" s="8">
        <v>23.0</v>
      </c>
      <c r="S25" s="10">
        <f t="shared" si="7"/>
        <v>3.19399321</v>
      </c>
      <c r="T25" s="10">
        <f t="shared" si="8"/>
        <v>2.97220087</v>
      </c>
      <c r="U25" s="10">
        <f t="shared" si="9"/>
        <v>2.810352405</v>
      </c>
      <c r="V25" s="10">
        <f t="shared" si="10"/>
        <v>4.635210037</v>
      </c>
      <c r="W25" s="7">
        <f t="shared" si="11"/>
        <v>7.561517189</v>
      </c>
      <c r="X25" s="10">
        <v>-61.3</v>
      </c>
      <c r="Y25" s="36" t="s">
        <v>77</v>
      </c>
      <c r="Z25" s="10">
        <f t="shared" ref="Z25:AA25" si="62">AVERAGE(U25:U32)</f>
        <v>3.832159479</v>
      </c>
      <c r="AA25" s="10">
        <f t="shared" si="62"/>
        <v>5.42280014</v>
      </c>
      <c r="AB25" s="5" t="s">
        <v>81</v>
      </c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10" t="s">
        <v>48</v>
      </c>
      <c r="B26" s="29">
        <v>-1182.7041128337</v>
      </c>
      <c r="C26" s="30">
        <v>-4.0527916328</v>
      </c>
      <c r="D26" s="30">
        <v>-4.3766196445</v>
      </c>
      <c r="E26" s="7"/>
      <c r="F26" s="8"/>
      <c r="G26" s="8">
        <v>24.0</v>
      </c>
      <c r="H26" s="9">
        <f t="shared" ref="H26:J26" si="63">B188-B193-B194</f>
        <v>-0.1233108725</v>
      </c>
      <c r="I26" s="9">
        <f t="shared" si="63"/>
        <v>-0.082098276</v>
      </c>
      <c r="J26" s="9">
        <f t="shared" si="63"/>
        <v>-0.0787965008</v>
      </c>
      <c r="K26" s="27">
        <f t="shared" si="13"/>
        <v>13.11481194</v>
      </c>
      <c r="L26" s="27">
        <f t="shared" si="14"/>
        <v>12.67184954</v>
      </c>
      <c r="M26" s="10">
        <f t="shared" ref="M26:N26" si="64">627.509*($B188-$B193-$B194+C188-C193-C194)</f>
        <v>-128.8960894</v>
      </c>
      <c r="N26" s="10">
        <f t="shared" si="64"/>
        <v>-126.8241957</v>
      </c>
      <c r="O26" s="10">
        <f>627.509*(B188-B193-B194+((D188-D193-D194)*4^3-(C188-C193-C194)*3^3)/(4^3-3^3))</f>
        <v>-125.3122733</v>
      </c>
      <c r="P26" s="10">
        <f>627.509*(B188-B193-B194+((D188-D193-D194+0.5*((D189+D190)-(D191+D192)))*4^3-(C188-C193-C194+0.5*((C189+C190)-(C191+C192)))*3^3)/(4^3-3^3))</f>
        <v>-119.13797</v>
      </c>
      <c r="Q26" s="7"/>
      <c r="R26" s="8">
        <v>24.0</v>
      </c>
      <c r="S26" s="10">
        <f t="shared" si="7"/>
        <v>6.60391064</v>
      </c>
      <c r="T26" s="10">
        <f t="shared" si="8"/>
        <v>8.675804294</v>
      </c>
      <c r="U26" s="10">
        <f t="shared" si="9"/>
        <v>10.18772669</v>
      </c>
      <c r="V26" s="10">
        <f t="shared" si="10"/>
        <v>16.36203004</v>
      </c>
      <c r="W26" s="7">
        <f t="shared" si="11"/>
        <v>12.07529893</v>
      </c>
      <c r="X26" s="10">
        <v>-135.5</v>
      </c>
      <c r="Y26" s="36" t="s">
        <v>78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5">
        <v>4.0</v>
      </c>
      <c r="B27" s="29"/>
      <c r="C27" s="33"/>
      <c r="D27" s="33"/>
      <c r="E27" s="7"/>
      <c r="F27" s="8"/>
      <c r="G27" s="8">
        <v>25.0</v>
      </c>
      <c r="H27" s="9">
        <f t="shared" ref="H27:J27" si="65">B196-B201-B202</f>
        <v>0.02927751648</v>
      </c>
      <c r="I27" s="9">
        <f t="shared" si="65"/>
        <v>-0.0770235864</v>
      </c>
      <c r="J27" s="9">
        <f t="shared" si="65"/>
        <v>-0.0767545154</v>
      </c>
      <c r="K27" s="10">
        <f t="shared" si="13"/>
        <v>5.991740696</v>
      </c>
      <c r="L27" s="27">
        <f t="shared" si="14"/>
        <v>3.291338922</v>
      </c>
      <c r="M27" s="10">
        <f t="shared" ref="M27:N27" si="66">627.509*($B196-$B201-$B202+C196-C201-C202)</f>
        <v>-29.96108859</v>
      </c>
      <c r="N27" s="10">
        <f t="shared" si="66"/>
        <v>-29.79224412</v>
      </c>
      <c r="O27" s="10">
        <f>627.509*(B196-B201-B202+((D196-D201-D202)*4^3-(C196-C201-C202)*3^3)/(4^3-3^3))</f>
        <v>-29.66903328</v>
      </c>
      <c r="P27" s="10">
        <f>627.509*(B196-B201-B202+((D196-D201-D202+0.5*((D197+D198)-(D199+D200)))*4^3-(C196-C201-C202+0.5*((C197+C198)-(C199+C200)))*3^3)/(4^3-3^3))</f>
        <v>-29.00864555</v>
      </c>
      <c r="Q27" s="7"/>
      <c r="R27" s="8">
        <v>25.0</v>
      </c>
      <c r="S27" s="10">
        <f t="shared" si="7"/>
        <v>-3.961088589</v>
      </c>
      <c r="T27" s="10">
        <f t="shared" si="8"/>
        <v>-3.792244115</v>
      </c>
      <c r="U27" s="10">
        <f t="shared" si="9"/>
        <v>-3.669033283</v>
      </c>
      <c r="V27" s="10">
        <f t="shared" si="10"/>
        <v>-3.00864555</v>
      </c>
      <c r="W27" s="7">
        <f t="shared" si="11"/>
        <v>11.57171365</v>
      </c>
      <c r="X27" s="10">
        <v>-26.0</v>
      </c>
      <c r="Y27" s="36" t="s">
        <v>26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10" t="s">
        <v>25</v>
      </c>
      <c r="B28" s="12">
        <v>-3699.07818724618</v>
      </c>
      <c r="C28" s="30">
        <v>-12.0106364697</v>
      </c>
      <c r="D28" s="30">
        <v>-12.9440798076</v>
      </c>
      <c r="E28" s="7"/>
      <c r="F28" s="8"/>
      <c r="G28" s="8">
        <v>26.0</v>
      </c>
      <c r="H28" s="9">
        <f t="shared" ref="H28:J28" si="67">B204-B209-B210</f>
        <v>0.02946987345</v>
      </c>
      <c r="I28" s="9">
        <f t="shared" si="67"/>
        <v>-0.0770277219</v>
      </c>
      <c r="J28" s="9">
        <f t="shared" si="67"/>
        <v>-0.0767845118</v>
      </c>
      <c r="K28" s="10">
        <f t="shared" si="13"/>
        <v>5.944499936</v>
      </c>
      <c r="L28" s="10">
        <f t="shared" si="14"/>
        <v>3.250140822</v>
      </c>
      <c r="M28" s="10">
        <f t="shared" ref="M28:N28" si="68">627.509*($B204-$B209-$B210+C204-C209-C210)</f>
        <v>-29.84297792</v>
      </c>
      <c r="N28" s="10">
        <f t="shared" si="68"/>
        <v>-29.6903614</v>
      </c>
      <c r="O28" s="10">
        <f>627.509*(B204-B209-B210+((D204-D209-D210)*4^3-(C204-C209-C210)*3^3)/(4^3-3^3))</f>
        <v>-29.57899258</v>
      </c>
      <c r="P28" s="10">
        <f>627.509*(B204-B209-B210+((D204-D209-D210+0.5*((D205+D206)-(D207+D208)))*4^3-(C204-C209-C210+0.5*((C205+C206)-(C207+C208)))*3^3)/(4^3-3^3))</f>
        <v>-28.93699914</v>
      </c>
      <c r="Q28" s="7"/>
      <c r="R28" s="8">
        <v>26.0</v>
      </c>
      <c r="S28" s="10">
        <f t="shared" si="7"/>
        <v>-4.042977923</v>
      </c>
      <c r="T28" s="10">
        <f t="shared" si="8"/>
        <v>-3.890361396</v>
      </c>
      <c r="U28" s="10">
        <f t="shared" si="9"/>
        <v>-3.778992579</v>
      </c>
      <c r="V28" s="10">
        <f t="shared" si="10"/>
        <v>-3.136999142</v>
      </c>
      <c r="W28" s="7">
        <f t="shared" si="11"/>
        <v>12.1589114</v>
      </c>
      <c r="X28" s="10">
        <v>-25.8</v>
      </c>
      <c r="Y28" s="36" t="s">
        <v>26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10" t="s">
        <v>27</v>
      </c>
      <c r="B29" s="7"/>
      <c r="C29" s="30">
        <v>-9.6257714132</v>
      </c>
      <c r="D29" s="30">
        <v>-10.3703149763</v>
      </c>
      <c r="E29" s="7"/>
      <c r="F29" s="8"/>
      <c r="G29" s="8">
        <v>27.0</v>
      </c>
      <c r="H29" s="9">
        <f t="shared" ref="H29:J29" si="69">B212-B217-B218</f>
        <v>-0.09538245095</v>
      </c>
      <c r="I29" s="39">
        <f t="shared" si="69"/>
        <v>-0.0287135913</v>
      </c>
      <c r="J29" s="39">
        <f t="shared" si="69"/>
        <v>-0.02867170452</v>
      </c>
      <c r="K29" s="10">
        <f t="shared" si="13"/>
        <v>4.929340097</v>
      </c>
      <c r="L29" s="10">
        <f t="shared" si="14"/>
        <v>3.035022121</v>
      </c>
      <c r="M29" s="10">
        <f t="shared" ref="M29:N29" si="70">627.509*($B212-$B217-$B218+C212-C217-C218)</f>
        <v>-77.87138338</v>
      </c>
      <c r="N29" s="10">
        <f t="shared" si="70"/>
        <v>-77.84509904</v>
      </c>
      <c r="O29" s="10">
        <f>627.509*(B212-B217-B218+((D212-D217-D218)*4^3-(C212-C217-C218)*3^3)/(4^3-3^3))</f>
        <v>-77.82591859</v>
      </c>
      <c r="P29" s="10">
        <f>627.509*(B212-B217-B218+((D212-D217-D218+0.5*((D213+D214)-(D215+D216)))*4^3-(C212-C217-C218+0.5*((C213+C214)-(C215+C216)))*3^3)/(4^3-3^3))</f>
        <v>-76.9995776</v>
      </c>
      <c r="Q29" s="7"/>
      <c r="R29" s="8">
        <v>27.0</v>
      </c>
      <c r="S29" s="10">
        <f t="shared" si="7"/>
        <v>4.328616624</v>
      </c>
      <c r="T29" s="10">
        <f t="shared" si="8"/>
        <v>4.354900955</v>
      </c>
      <c r="U29" s="10">
        <f t="shared" si="9"/>
        <v>4.374081413</v>
      </c>
      <c r="V29" s="10">
        <f t="shared" si="10"/>
        <v>5.200422402</v>
      </c>
      <c r="W29" s="7">
        <f t="shared" si="11"/>
        <v>6.326547934</v>
      </c>
      <c r="X29" s="10">
        <v>-82.2</v>
      </c>
      <c r="Y29" s="36" t="s">
        <v>79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10" t="s">
        <v>29</v>
      </c>
      <c r="B30" s="7"/>
      <c r="C30" s="30">
        <v>-2.3222147091</v>
      </c>
      <c r="D30" s="34">
        <v>-2.5121117736</v>
      </c>
      <c r="E30" s="7"/>
      <c r="F30" s="8"/>
      <c r="G30" s="8">
        <v>28.0</v>
      </c>
      <c r="H30" s="9">
        <f t="shared" ref="H30:J30" si="71">B220-B225-B226</f>
        <v>-0.09671521555</v>
      </c>
      <c r="I30" s="9">
        <f t="shared" si="71"/>
        <v>-0.0231466495</v>
      </c>
      <c r="J30" s="39">
        <f t="shared" si="71"/>
        <v>-0.02322044702</v>
      </c>
      <c r="K30" s="10">
        <f t="shared" si="13"/>
        <v>4.006423392</v>
      </c>
      <c r="L30" s="10">
        <f t="shared" si="14"/>
        <v>2.19086936</v>
      </c>
      <c r="M30" s="10">
        <f t="shared" ref="M30:N30" si="72">627.509*($B220-$B225-$B226+C220-C225-C226)</f>
        <v>-75.21439908</v>
      </c>
      <c r="N30" s="27">
        <f t="shared" si="72"/>
        <v>-75.26070768</v>
      </c>
      <c r="O30" s="27">
        <f>627.509*(B220-B225-B226+((D220-D225-D226)*4^3-(C220-C225-C226)*3^3)/(4^3-3^3))</f>
        <v>-75.29450045</v>
      </c>
      <c r="P30" s="27">
        <f>627.509*(B220-B225-B226+((D220-D225-D226+0.5*((D221+D222)-(D223+D224)))*4^3-(C220-C225-C226+0.5*((C221+C222)-(C223+C224)))*3^3)/(4^3-3^3))</f>
        <v>-74.86149765</v>
      </c>
      <c r="Q30" s="7"/>
      <c r="R30" s="8">
        <v>28.0</v>
      </c>
      <c r="S30" s="10">
        <f t="shared" si="7"/>
        <v>4.885600924</v>
      </c>
      <c r="T30" s="10">
        <f t="shared" si="8"/>
        <v>4.839292316</v>
      </c>
      <c r="U30" s="10">
        <f t="shared" si="9"/>
        <v>4.805499548</v>
      </c>
      <c r="V30" s="10">
        <f t="shared" si="10"/>
        <v>5.238502352</v>
      </c>
      <c r="W30" s="7">
        <f t="shared" si="11"/>
        <v>6.539952999</v>
      </c>
      <c r="X30" s="10">
        <v>-80.1</v>
      </c>
      <c r="Y30" s="36" t="s">
        <v>79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10" t="s">
        <v>31</v>
      </c>
      <c r="B31" s="7"/>
      <c r="C31" s="30">
        <v>-9.6311060553</v>
      </c>
      <c r="D31" s="30">
        <v>-10.3731636829</v>
      </c>
      <c r="E31" s="7"/>
      <c r="F31" s="8"/>
      <c r="G31" s="8">
        <v>29.0</v>
      </c>
      <c r="H31" s="9">
        <f t="shared" ref="H31:J31" si="73">B228-B233-B234</f>
        <v>-0.05201934664</v>
      </c>
      <c r="I31" s="39">
        <f t="shared" si="73"/>
        <v>-0.0305634591</v>
      </c>
      <c r="J31" s="39">
        <f t="shared" si="73"/>
        <v>-0.02843749856</v>
      </c>
      <c r="K31" s="27">
        <f t="shared" si="13"/>
        <v>7.470371848</v>
      </c>
      <c r="L31" s="27">
        <f t="shared" si="14"/>
        <v>4.275968264</v>
      </c>
      <c r="M31" s="10">
        <f t="shared" ref="M31:N31" si="74">627.509*($B228-$B233-$B234+C228-C233-C234)</f>
        <v>-51.82145385</v>
      </c>
      <c r="N31" s="10">
        <f t="shared" si="74"/>
        <v>-50.48739447</v>
      </c>
      <c r="O31" s="10">
        <f>627.509*(B228-B233-B234+((D228-D233-D234)*4^3-(C228-C233-C234)*3^3)/(4^3-3^3))</f>
        <v>-49.51389169</v>
      </c>
      <c r="P31" s="10">
        <f>627.509*(B228-B233-B234+((D228-D233-D234+0.5*((D229+D230)-(D231+D232)))*4^3-(C228-C233-C234+0.5*((C229+C230)-(C231+C232)))*3^3)/(4^3-3^3))</f>
        <v>-48.54143319</v>
      </c>
      <c r="Q31" s="7"/>
      <c r="R31" s="8">
        <v>29.0</v>
      </c>
      <c r="S31" s="10">
        <f t="shared" si="7"/>
        <v>1.678546153</v>
      </c>
      <c r="T31" s="10">
        <f t="shared" si="8"/>
        <v>3.012605526</v>
      </c>
      <c r="U31" s="10">
        <f t="shared" si="9"/>
        <v>3.986108311</v>
      </c>
      <c r="V31" s="10">
        <f t="shared" si="10"/>
        <v>4.958566811</v>
      </c>
      <c r="W31" s="7">
        <f t="shared" si="11"/>
        <v>9.268349179</v>
      </c>
      <c r="X31" s="10">
        <v>-53.5</v>
      </c>
      <c r="Y31" s="36" t="s">
        <v>77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10" t="s">
        <v>33</v>
      </c>
      <c r="B32" s="7"/>
      <c r="C32" s="30">
        <v>-2.3287666613</v>
      </c>
      <c r="D32" s="30">
        <v>-2.5157112444</v>
      </c>
      <c r="E32" s="7"/>
      <c r="F32" s="40" t="s">
        <v>80</v>
      </c>
      <c r="G32" s="8">
        <v>30.0</v>
      </c>
      <c r="H32" s="9">
        <f t="shared" ref="H32:J32" si="75">B236-B241-B242</f>
        <v>-0.03819165114</v>
      </c>
      <c r="I32" s="39">
        <f t="shared" si="75"/>
        <v>-0.0375587211</v>
      </c>
      <c r="J32" s="39">
        <f t="shared" si="75"/>
        <v>-0.02818394955</v>
      </c>
      <c r="K32" s="27">
        <f t="shared" si="13"/>
        <v>7.009655204</v>
      </c>
      <c r="L32" s="27">
        <f t="shared" si="14"/>
        <v>4.335194891</v>
      </c>
      <c r="M32" s="10">
        <f t="shared" ref="M32:N32" si="76">627.509*($B236-$B241-$B242+C236-C241-C242)</f>
        <v>-47.53404033</v>
      </c>
      <c r="N32" s="10">
        <f t="shared" si="76"/>
        <v>-41.65128681</v>
      </c>
      <c r="O32" s="10">
        <f>627.509*(B236-B241-B242+((D236-D241-D242)*4^3-(C236-C241-C242)*3^3)/(4^3-3^3))</f>
        <v>-37.35846668</v>
      </c>
      <c r="P32" s="10">
        <f>627.509*(B236-B241-B242+((D236-D241-D242+0.5*((D237+D238)-(D239+D240)))*4^3-(C236-C241-C242+0.5*((C237+C238)-(C239+C240)))*3^3)/(4^3-3^3))</f>
        <v>-36.16668583</v>
      </c>
      <c r="Q32" s="7"/>
      <c r="R32" s="8">
        <v>30.0</v>
      </c>
      <c r="S32" s="10">
        <f t="shared" si="7"/>
        <v>1.765959666</v>
      </c>
      <c r="T32" s="10">
        <f t="shared" si="8"/>
        <v>7.648713187</v>
      </c>
      <c r="U32" s="10">
        <f t="shared" si="9"/>
        <v>11.94153332</v>
      </c>
      <c r="V32" s="10">
        <f t="shared" si="10"/>
        <v>13.13331417</v>
      </c>
      <c r="W32" s="7">
        <f t="shared" si="11"/>
        <v>26.63958249</v>
      </c>
      <c r="X32" s="10">
        <v>-49.3</v>
      </c>
      <c r="Y32" s="36" t="s">
        <v>82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10" t="s">
        <v>37</v>
      </c>
      <c r="B33" s="29">
        <v>-2623.26078931872</v>
      </c>
      <c r="C33" s="30">
        <v>-9.6560473471</v>
      </c>
      <c r="D33" s="30">
        <v>-10.3996268797</v>
      </c>
      <c r="E33" s="7"/>
      <c r="F33" s="40">
        <v>31.0</v>
      </c>
      <c r="G33" s="8" t="s">
        <v>83</v>
      </c>
      <c r="H33" s="9">
        <f t="shared" ref="H33:J33" si="77">B244-B249-B250</f>
        <v>-0.06758731692</v>
      </c>
      <c r="I33" s="9">
        <f t="shared" si="77"/>
        <v>-0.0263865152</v>
      </c>
      <c r="J33" s="9">
        <f t="shared" si="77"/>
        <v>-0.0266349424</v>
      </c>
      <c r="K33" s="10">
        <f t="shared" si="13"/>
        <v>4.497115789</v>
      </c>
      <c r="L33" s="10">
        <f t="shared" si="14"/>
        <v>2.557262641</v>
      </c>
      <c r="M33" s="10">
        <f t="shared" ref="M33:N33" si="78">627.509*($B244-$B249-$B250+C244-C249-C250)</f>
        <v>-58.96942542</v>
      </c>
      <c r="N33" s="10">
        <f t="shared" si="78"/>
        <v>-59.12531572</v>
      </c>
      <c r="O33" s="10">
        <f>627.509*(B244-B249-B250+((D244-D249-D250)*4^3-(C244-C249-C250)*3^3)/(4^3-3^3))</f>
        <v>-59.23907351</v>
      </c>
      <c r="P33" s="10">
        <f>627.509*(B244-B249-B250+((D244-D249-D250+0.5*((D245+D246)-(D247+D248)))*4^3-(C244-C249-C250+0.5*((C245+C246)-(C247+C248)))*3^3)/(4^3-3^3))</f>
        <v>-58.66822645</v>
      </c>
      <c r="Q33" s="7"/>
      <c r="R33" s="8" t="s">
        <v>83</v>
      </c>
      <c r="S33" s="10">
        <f t="shared" si="7"/>
        <v>8.33057458</v>
      </c>
      <c r="T33" s="10">
        <f t="shared" si="8"/>
        <v>8.174684276</v>
      </c>
      <c r="U33" s="10">
        <f t="shared" si="9"/>
        <v>8.060926487</v>
      </c>
      <c r="V33" s="10">
        <f t="shared" si="10"/>
        <v>8.631773551</v>
      </c>
      <c r="W33" s="7">
        <f t="shared" si="11"/>
        <v>12.82581508</v>
      </c>
      <c r="X33" s="10">
        <v>-67.3</v>
      </c>
      <c r="Y33" s="36" t="s">
        <v>84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10" t="s">
        <v>48</v>
      </c>
      <c r="B34" s="29">
        <v>-1075.8176922142</v>
      </c>
      <c r="C34" s="30">
        <v>-2.3218937731</v>
      </c>
      <c r="D34" s="30">
        <v>-2.5117596118</v>
      </c>
      <c r="E34" s="7"/>
      <c r="F34" s="40">
        <v>32.0</v>
      </c>
      <c r="G34" s="8" t="s">
        <v>85</v>
      </c>
      <c r="H34" s="9">
        <f t="shared" ref="H34:J34" si="79">B252-B257-B258</f>
        <v>-0.00165654592</v>
      </c>
      <c r="I34" s="9">
        <f t="shared" si="79"/>
        <v>-0.0897600614</v>
      </c>
      <c r="J34" s="9">
        <f t="shared" si="79"/>
        <v>-0.0861388933</v>
      </c>
      <c r="K34" s="10">
        <f t="shared" ref="K34:K40" si="82">627.509*(OFFSET($C$5,8*$F33,0)+OFFSET($C$6,8*$F33,0)-OFFSET($C$7,8*$F33,0)-OFFSET($C$8,8*$F33,0))</f>
        <v>12.9611647</v>
      </c>
      <c r="L34" s="10">
        <f t="shared" ref="L34:L40" si="83">627.509*(OFFSET($D$5,8*$F33,0)+OFFSET($D$6,8*$F33,0)-OFFSET($D$7,8*$F33,0)-OFFSET($D$8,8*$F33,0))</f>
        <v>6.89343762</v>
      </c>
      <c r="M34" s="10">
        <f t="shared" ref="M34:N34" si="80">627.509*($B252-$B257-$B258+C252-C257-C258)</f>
        <v>-57.36474384</v>
      </c>
      <c r="N34" s="10">
        <f t="shared" si="80"/>
        <v>-55.09242827</v>
      </c>
      <c r="O34" s="10">
        <f>627.509*(B252-B257-B258+((D252-D257-D258)*4^3-(C252-C257-C258)*3^3)/(4^3-3^3))</f>
        <v>-53.43425204</v>
      </c>
      <c r="P34" s="10">
        <f>627.509*(B252-B257-B258+((D252-D257-D258+0.5*((D253+D254)-(D255+D256)))*4^3-(C252-C257-C258+0.5*((C253+C254)-(C255+C256)))*3^3)/(4^3-3^3))</f>
        <v>-52.20143365</v>
      </c>
      <c r="Q34" s="7"/>
      <c r="R34" s="8" t="s">
        <v>85</v>
      </c>
      <c r="S34" s="10">
        <f t="shared" si="7"/>
        <v>18.03525616</v>
      </c>
      <c r="T34" s="10">
        <f t="shared" si="8"/>
        <v>20.30757173</v>
      </c>
      <c r="U34" s="10">
        <f t="shared" si="9"/>
        <v>21.96574796</v>
      </c>
      <c r="V34" s="10">
        <f t="shared" si="10"/>
        <v>23.19856635</v>
      </c>
      <c r="W34" s="7">
        <f t="shared" si="11"/>
        <v>30.76732938</v>
      </c>
      <c r="X34" s="10">
        <v>-75.4</v>
      </c>
      <c r="Y34" s="36" t="s">
        <v>86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5">
        <v>5.0</v>
      </c>
      <c r="B35" s="7"/>
      <c r="C35" s="33"/>
      <c r="D35" s="33"/>
      <c r="E35" s="7"/>
      <c r="F35" s="40">
        <v>33.0</v>
      </c>
      <c r="G35" s="8" t="s">
        <v>87</v>
      </c>
      <c r="H35" s="9">
        <f t="shared" ref="H35:J35" si="81">B260-B265-B266</f>
        <v>0.03760028596</v>
      </c>
      <c r="I35" s="9">
        <f t="shared" si="81"/>
        <v>-0.0884097775</v>
      </c>
      <c r="J35" s="9">
        <f t="shared" si="81"/>
        <v>-0.0878312761</v>
      </c>
      <c r="K35" s="10">
        <f t="shared" si="82"/>
        <v>7.242756129</v>
      </c>
      <c r="L35" s="10">
        <f t="shared" si="83"/>
        <v>3.877514594</v>
      </c>
      <c r="M35" s="10">
        <f t="shared" ref="M35:N35" si="84">627.509*($B260-$B265-$B266+C260-C265-C266)</f>
        <v>-31.88341323</v>
      </c>
      <c r="N35" s="10">
        <f t="shared" si="84"/>
        <v>-31.52039839</v>
      </c>
      <c r="O35" s="10">
        <f>627.509*(B260-B265-B266+((D260-D265-D266)*4^3-(C260-C265-C266)*3^3)/(4^3-3^3))</f>
        <v>-31.25549567</v>
      </c>
      <c r="P35" s="10">
        <f>627.509*(B260-B265-B266+((D260-D265-D266+0.5*((D261+D262)-(D263+D264)))*4^3-(C260-C265-C266+0.5*((C261+C262)-(C263+C264)))*3^3)/(4^3-3^3))</f>
        <v>-30.54459678</v>
      </c>
      <c r="Q35" s="7"/>
      <c r="R35" s="8" t="s">
        <v>87</v>
      </c>
      <c r="S35" s="10">
        <f t="shared" si="7"/>
        <v>-2.783413227</v>
      </c>
      <c r="T35" s="10">
        <f t="shared" si="8"/>
        <v>-2.420398392</v>
      </c>
      <c r="U35" s="10">
        <f t="shared" si="9"/>
        <v>-2.155495674</v>
      </c>
      <c r="V35" s="10">
        <f t="shared" si="10"/>
        <v>-1.444596775</v>
      </c>
      <c r="W35" s="7">
        <f t="shared" si="11"/>
        <v>4.964250087</v>
      </c>
      <c r="X35" s="10">
        <v>-29.1</v>
      </c>
      <c r="Y35" s="36" t="s">
        <v>54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10" t="s">
        <v>25</v>
      </c>
      <c r="B36" s="12">
        <v>-3006.81284514687</v>
      </c>
      <c r="C36" s="30">
        <v>-11.1464128127</v>
      </c>
      <c r="D36" s="30">
        <v>-11.980159736</v>
      </c>
      <c r="E36" s="7"/>
      <c r="F36" s="40">
        <v>34.0</v>
      </c>
      <c r="G36" s="8" t="s">
        <v>88</v>
      </c>
      <c r="H36" s="9">
        <f t="shared" ref="H36:J36" si="85">B268-B273-B274</f>
        <v>0.03822820009</v>
      </c>
      <c r="I36" s="9">
        <f t="shared" si="85"/>
        <v>-0.0885603061</v>
      </c>
      <c r="J36" s="9">
        <f t="shared" si="85"/>
        <v>-0.0880625524</v>
      </c>
      <c r="K36" s="10">
        <f t="shared" si="82"/>
        <v>7.197086526</v>
      </c>
      <c r="L36" s="10">
        <f t="shared" si="83"/>
        <v>3.84339078</v>
      </c>
      <c r="M36" s="10">
        <f t="shared" ref="M36:N36" si="86">627.509*($B268-$B273-$B274+C268-C273-C274)</f>
        <v>-31.58384951</v>
      </c>
      <c r="N36" s="10">
        <f t="shared" si="86"/>
        <v>-31.27150458</v>
      </c>
      <c r="O36" s="10">
        <f>627.509*(B268-B273-B274+((D268-D273-D274)*4^3-(C268-C273-C274)*3^3)/(4^3-3^3))</f>
        <v>-31.0435772</v>
      </c>
      <c r="P36" s="10">
        <f>627.509*(B268-B273-B274+((D268-D273-D274+0.5*((D269+D270)-(D271+D272)))*4^3-(C268-C273-C274+0.5*((C269+C270)-(C271+C272)))*3^3)/(4^3-3^3))</f>
        <v>-30.34552756</v>
      </c>
      <c r="Q36" s="7"/>
      <c r="R36" s="8" t="s">
        <v>88</v>
      </c>
      <c r="S36" s="10">
        <f t="shared" si="7"/>
        <v>-2.18384951</v>
      </c>
      <c r="T36" s="10">
        <f t="shared" si="8"/>
        <v>-1.871504583</v>
      </c>
      <c r="U36" s="10">
        <f t="shared" si="9"/>
        <v>-1.643577205</v>
      </c>
      <c r="V36" s="10">
        <f t="shared" si="10"/>
        <v>-0.9455275597</v>
      </c>
      <c r="W36" s="7">
        <f t="shared" si="11"/>
        <v>3.216080135</v>
      </c>
      <c r="X36" s="10">
        <v>-29.4</v>
      </c>
      <c r="Y36" s="36" t="s">
        <v>54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>
      <c r="A37" s="10" t="s">
        <v>27</v>
      </c>
      <c r="B37" s="7"/>
      <c r="C37" s="30">
        <v>-7.0042120586</v>
      </c>
      <c r="D37" s="30">
        <v>-7.51514713</v>
      </c>
      <c r="E37" s="7"/>
      <c r="F37" s="40">
        <v>35.0</v>
      </c>
      <c r="G37" s="8" t="s">
        <v>89</v>
      </c>
      <c r="H37" s="9">
        <f t="shared" ref="H37:J37" si="87">B276-B281-B282</f>
        <v>-0.0159474579</v>
      </c>
      <c r="I37" s="9">
        <f t="shared" si="87"/>
        <v>-0.0321696231</v>
      </c>
      <c r="J37" s="9">
        <f t="shared" si="87"/>
        <v>-0.0316699369</v>
      </c>
      <c r="K37" s="10">
        <f t="shared" si="82"/>
        <v>5.009709379</v>
      </c>
      <c r="L37" s="10">
        <f t="shared" si="83"/>
        <v>2.76772414</v>
      </c>
      <c r="M37" s="10">
        <f t="shared" ref="M37:N37" si="88">627.509*($B276-$B281-$B282+C276-C281-C282)</f>
        <v>-30.19390138</v>
      </c>
      <c r="N37" s="10">
        <f t="shared" si="88"/>
        <v>-29.88034379</v>
      </c>
      <c r="O37" s="10">
        <f>627.509*(B276-B281-B282+((D276-D281-D282)*4^3-(C276-C281-C282)*3^3)/(4^3-3^3))</f>
        <v>-29.6515315</v>
      </c>
      <c r="P37" s="10">
        <f>627.509*(B276-B281-B282+((D276-D281-D282+0.5*((D277+D278)-(D279+D280)))*4^3-(C276-C281-C282+0.5*((C277+C278)-(C279+C280)))*3^3)/(4^3-3^3))</f>
        <v>-29.08569107</v>
      </c>
      <c r="Q37" s="7"/>
      <c r="R37" s="8" t="s">
        <v>89</v>
      </c>
      <c r="S37" s="10">
        <f t="shared" si="7"/>
        <v>6.106098619</v>
      </c>
      <c r="T37" s="10">
        <f t="shared" si="8"/>
        <v>6.419656206</v>
      </c>
      <c r="U37" s="10">
        <f t="shared" si="9"/>
        <v>6.6484685</v>
      </c>
      <c r="V37" s="10">
        <f t="shared" si="10"/>
        <v>7.214308928</v>
      </c>
      <c r="W37" s="7">
        <f t="shared" si="11"/>
        <v>19.87412928</v>
      </c>
      <c r="X37" s="10">
        <v>-36.3</v>
      </c>
      <c r="Y37" s="36" t="s">
        <v>90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>
      <c r="A38" s="10" t="s">
        <v>29</v>
      </c>
      <c r="B38" s="7"/>
      <c r="C38" s="30">
        <v>-4.0543539915</v>
      </c>
      <c r="D38" s="30">
        <v>-4.3782003519</v>
      </c>
      <c r="E38" s="7"/>
      <c r="F38" s="40">
        <v>36.0</v>
      </c>
      <c r="G38" s="8" t="s">
        <v>91</v>
      </c>
      <c r="H38" s="9">
        <f t="shared" ref="H38:J38" si="89">B284-B289-B290</f>
        <v>-0.01338759954</v>
      </c>
      <c r="I38" s="9">
        <f t="shared" si="89"/>
        <v>-0.0282876542</v>
      </c>
      <c r="J38" s="9">
        <f t="shared" si="89"/>
        <v>-0.0280023932</v>
      </c>
      <c r="K38" s="10">
        <f t="shared" si="82"/>
        <v>4.228883741</v>
      </c>
      <c r="L38" s="10">
        <f t="shared" si="83"/>
        <v>2.376102362</v>
      </c>
      <c r="M38" s="10">
        <f t="shared" ref="M38:N38" si="90">627.509*($B284-$B289-$B290+C284-C289-C290)</f>
        <v>-26.1515968</v>
      </c>
      <c r="N38" s="10">
        <f t="shared" si="90"/>
        <v>-25.97259295</v>
      </c>
      <c r="O38" s="10">
        <f>627.509*(B284-B289-B290+((D284-D289-D290)*4^3-(C284-C289-C290)*3^3)/(4^3-3^3))</f>
        <v>-25.84196853</v>
      </c>
      <c r="P38" s="10">
        <f>627.509*(B284-B289-B290+((D284-D289-D290+0.5*((D285+D286)-(D287+D288)))*4^3-(C284-C289-C290+0.5*((C285+C286)-(C287+C288)))*3^3)/(4^3-3^3))</f>
        <v>-25.32993217</v>
      </c>
      <c r="Q38" s="7"/>
      <c r="R38" s="8" t="s">
        <v>91</v>
      </c>
      <c r="S38" s="10">
        <f t="shared" si="7"/>
        <v>5.848403201</v>
      </c>
      <c r="T38" s="10">
        <f t="shared" si="8"/>
        <v>6.027407045</v>
      </c>
      <c r="U38" s="10">
        <f t="shared" si="9"/>
        <v>6.158031473</v>
      </c>
      <c r="V38" s="10">
        <f t="shared" si="10"/>
        <v>6.670067826</v>
      </c>
      <c r="W38" s="7">
        <f t="shared" si="11"/>
        <v>20.84396196</v>
      </c>
      <c r="X38" s="10">
        <v>-32.0</v>
      </c>
      <c r="Y38" s="36" t="s">
        <v>51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>
      <c r="A39" s="10" t="s">
        <v>31</v>
      </c>
      <c r="B39" s="7"/>
      <c r="C39" s="30">
        <v>-7.0110532349</v>
      </c>
      <c r="D39" s="30">
        <v>-7.5186728347</v>
      </c>
      <c r="E39" s="7"/>
      <c r="F39" s="40">
        <v>37.0</v>
      </c>
      <c r="G39" s="8" t="s">
        <v>92</v>
      </c>
      <c r="H39" s="9">
        <f t="shared" ref="H39:J39" si="91">B292-B297-B298</f>
        <v>-0.03297446252</v>
      </c>
      <c r="I39" s="9">
        <f t="shared" si="91"/>
        <v>-0.0362215765</v>
      </c>
      <c r="J39" s="9">
        <f t="shared" si="91"/>
        <v>-0.1021829841</v>
      </c>
      <c r="K39" s="10">
        <f t="shared" si="82"/>
        <v>12.83854913</v>
      </c>
      <c r="L39" s="10">
        <f t="shared" si="83"/>
        <v>51.76834886</v>
      </c>
      <c r="M39" s="10">
        <f t="shared" ref="M39:N39" si="92">627.509*($B292-$B297-$B298+C292-C297-C298)</f>
        <v>-43.42113725</v>
      </c>
      <c r="N39" s="10">
        <f t="shared" si="92"/>
        <v>-84.81251417</v>
      </c>
      <c r="O39" s="10">
        <f>627.509*(B292-B297-B298+((D292-D297-D298)*4^3-(C292-C297-C298)*3^3)/(4^3-3^3))</f>
        <v>-115.0170325</v>
      </c>
      <c r="P39" s="10">
        <f>627.509*(B292-B297-B298+((D292-D297-D298+0.5*((D293+D294)-(D295+D296)))*4^3-(C292-C297-C298+0.5*((C293+C294)-(C295+C296)))*3^3)/(4^3-3^3))</f>
        <v>-74.92874191</v>
      </c>
      <c r="Q39" s="7"/>
      <c r="R39" s="8" t="s">
        <v>92</v>
      </c>
      <c r="S39" s="10">
        <f t="shared" si="7"/>
        <v>4.07886275</v>
      </c>
      <c r="T39" s="10">
        <f t="shared" si="8"/>
        <v>-37.31251417</v>
      </c>
      <c r="U39" s="10">
        <f t="shared" ref="U39:V39" si="93">O39-$X39</f>
        <v>-67.51703247</v>
      </c>
      <c r="V39" s="10">
        <f t="shared" si="93"/>
        <v>-27.42874191</v>
      </c>
      <c r="W39" s="7">
        <f t="shared" si="11"/>
        <v>57.74471981</v>
      </c>
      <c r="X39" s="10">
        <v>-47.5</v>
      </c>
      <c r="Y39" s="36" t="s">
        <v>93</v>
      </c>
      <c r="Z39" s="19" t="s">
        <v>102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>
      <c r="A40" s="10" t="s">
        <v>33</v>
      </c>
      <c r="B40" s="33"/>
      <c r="C40" s="30">
        <v>-4.0619323709</v>
      </c>
      <c r="D40" s="30">
        <v>-4.3822689404</v>
      </c>
      <c r="E40" s="7"/>
      <c r="F40" s="40">
        <v>38.0</v>
      </c>
      <c r="G40" s="8" t="s">
        <v>94</v>
      </c>
      <c r="H40" s="9">
        <f t="shared" ref="H40:J40" si="94">B300-B305-B306</f>
        <v>-0.02190759392</v>
      </c>
      <c r="I40" s="9">
        <f t="shared" si="94"/>
        <v>-0.0493070215</v>
      </c>
      <c r="J40" s="9">
        <f t="shared" si="94"/>
        <v>-0.1173478029</v>
      </c>
      <c r="K40" s="10">
        <f t="shared" si="82"/>
        <v>13.77517063</v>
      </c>
      <c r="L40" s="10">
        <f t="shared" si="83"/>
        <v>54.09097303</v>
      </c>
      <c r="M40" s="10">
        <f t="shared" ref="M40:N40" si="95">627.509*($B300-$B305-$B306+C300-C305-C306)</f>
        <v>-44.68781211</v>
      </c>
      <c r="N40" s="10">
        <f t="shared" si="95"/>
        <v>-87.3840148</v>
      </c>
      <c r="O40" s="10">
        <f>627.509*(B300-B305-B306+((D300-D305-D306)*4^3-(C300-C305-C306)*3^3)/(4^3-3^3))</f>
        <v>-118.5407033</v>
      </c>
      <c r="P40" s="10">
        <f>627.509*(B300-B305-B306+((D300-D305-D306+0.5*((D301+D302)-(D303+D304)))*4^3-(C300-C305-C306+0.5*((C301+C302)-(C303+C304)))*3^3)/(4^3-3^3))</f>
        <v>-76.78539695</v>
      </c>
      <c r="Q40" s="7"/>
      <c r="R40" s="8" t="s">
        <v>94</v>
      </c>
      <c r="S40" s="10">
        <f t="shared" si="7"/>
        <v>7.412187892</v>
      </c>
      <c r="T40" s="10">
        <f t="shared" si="8"/>
        <v>-35.2840148</v>
      </c>
      <c r="U40" s="10">
        <f t="shared" ref="U40:V40" si="96">O40-$X40</f>
        <v>-66.44070326</v>
      </c>
      <c r="V40" s="10">
        <f t="shared" si="96"/>
        <v>-24.68539695</v>
      </c>
      <c r="W40" s="7">
        <f t="shared" si="11"/>
        <v>47.38080029</v>
      </c>
      <c r="X40" s="10">
        <v>-52.1</v>
      </c>
      <c r="Y40" s="36" t="s">
        <v>95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>
      <c r="A41" s="10" t="s">
        <v>37</v>
      </c>
      <c r="B41" s="46">
        <v>-1824.13458436547</v>
      </c>
      <c r="C41" s="30">
        <v>-7.0137177505</v>
      </c>
      <c r="D41" s="30">
        <v>-7.5246511298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47" t="s">
        <v>96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>
      <c r="A42" s="10" t="s">
        <v>48</v>
      </c>
      <c r="B42" s="29">
        <v>-1182.7040599079</v>
      </c>
      <c r="C42" s="30">
        <v>-4.0528367189</v>
      </c>
      <c r="D42" s="30">
        <v>-4.3766615842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" t="s">
        <v>97</v>
      </c>
      <c r="S42" s="12">
        <f t="shared" ref="S42:V42" si="97">AVERAGE(S3:S32)</f>
        <v>-0.857825744</v>
      </c>
      <c r="T42" s="12">
        <f t="shared" si="97"/>
        <v>0.2498986809</v>
      </c>
      <c r="U42" s="12">
        <f t="shared" si="97"/>
        <v>1.058238126</v>
      </c>
      <c r="V42" s="42">
        <f t="shared" si="97"/>
        <v>2.289923542</v>
      </c>
      <c r="W42" s="12">
        <f>MAX(W3:W32)-MIN(W3:W32)</f>
        <v>48.47769977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>
      <c r="A43" s="5">
        <v>6.0</v>
      </c>
      <c r="B43" s="7"/>
      <c r="C43" s="33"/>
      <c r="D43" s="3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" t="s">
        <v>98</v>
      </c>
      <c r="S43" s="12">
        <f t="shared" ref="S43:V43" si="98">(SUMIF(S3:S32,"&gt;0")-SUMIF(S3:S32,"&lt;0"))/30</f>
        <v>6.594713027</v>
      </c>
      <c r="T43" s="12">
        <f t="shared" si="98"/>
        <v>6.397615665</v>
      </c>
      <c r="U43" s="12">
        <f t="shared" si="98"/>
        <v>6.527319923</v>
      </c>
      <c r="V43" s="42">
        <f t="shared" si="98"/>
        <v>7.261750196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>
      <c r="A44" s="10" t="s">
        <v>25</v>
      </c>
      <c r="B44" s="12">
        <v>-2498.80716889285</v>
      </c>
      <c r="C44" s="30">
        <v>-9.5673105695</v>
      </c>
      <c r="D44" s="30">
        <v>-10.2595766511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" t="s">
        <v>99</v>
      </c>
      <c r="S44" s="12">
        <f t="shared" ref="S44:V44" si="99">AVERAGE(S33:S40)</f>
        <v>5.605515058</v>
      </c>
      <c r="T44" s="12">
        <f t="shared" si="99"/>
        <v>-4.494889086</v>
      </c>
      <c r="U44" s="12">
        <f t="shared" si="99"/>
        <v>-11.86545427</v>
      </c>
      <c r="V44" s="42">
        <f t="shared" si="99"/>
        <v>-1.098693318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>
      <c r="A45" s="10" t="s">
        <v>27</v>
      </c>
      <c r="B45" s="29"/>
      <c r="C45" s="30">
        <v>-7.0063276353</v>
      </c>
      <c r="D45" s="30">
        <v>-7.517333884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1" t="s">
        <v>100</v>
      </c>
      <c r="S45" s="12">
        <f t="shared" ref="S45:V45" si="100">(SUMIF(S35:S40,"&gt;0")-SUMIF(S35:S40,"&lt;0"))/30</f>
        <v>0.94709384</v>
      </c>
      <c r="T45" s="12">
        <f t="shared" si="100"/>
        <v>2.97784984</v>
      </c>
      <c r="U45" s="12">
        <f t="shared" si="100"/>
        <v>5.018776952</v>
      </c>
      <c r="V45" s="42">
        <f t="shared" si="100"/>
        <v>2.279621332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>
      <c r="A46" s="10" t="s">
        <v>29</v>
      </c>
      <c r="B46" s="7"/>
      <c r="C46" s="30">
        <v>-2.4775322944</v>
      </c>
      <c r="D46" s="30">
        <v>-2.6595640906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" t="s">
        <v>101</v>
      </c>
      <c r="S46" s="12">
        <f t="shared" ref="S46:V46" si="101">STDEVA(S3:S32)</f>
        <v>9.542256429</v>
      </c>
      <c r="T46" s="12">
        <f t="shared" si="101"/>
        <v>8.73438655</v>
      </c>
      <c r="U46" s="12">
        <f t="shared" si="101"/>
        <v>8.370205162</v>
      </c>
      <c r="V46" s="42">
        <f t="shared" si="101"/>
        <v>8.607304443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>
      <c r="A47" s="10" t="s">
        <v>31</v>
      </c>
      <c r="B47" s="33"/>
      <c r="C47" s="30">
        <v>-7.013048596</v>
      </c>
      <c r="D47" s="30">
        <v>-7.5207399563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>
      <c r="A48" s="10" t="s">
        <v>33</v>
      </c>
      <c r="B48" s="33"/>
      <c r="C48" s="30">
        <v>-2.4833380332</v>
      </c>
      <c r="D48" s="30">
        <v>-2.6626276787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12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>
      <c r="A49" s="10" t="s">
        <v>37</v>
      </c>
      <c r="B49" s="46">
        <v>-1824.13458436547</v>
      </c>
      <c r="C49" s="30">
        <v>-7.0137177505</v>
      </c>
      <c r="D49" s="30">
        <v>-7.5246511298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12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>
      <c r="A50" s="10" t="s">
        <v>48</v>
      </c>
      <c r="B50" s="29">
        <v>-674.7117672891</v>
      </c>
      <c r="C50" s="30">
        <v>-2.4763992061</v>
      </c>
      <c r="D50" s="30">
        <v>-2.6584096388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12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>
      <c r="A51" s="5">
        <v>7.0</v>
      </c>
      <c r="B51" s="33"/>
      <c r="C51" s="33"/>
      <c r="D51" s="3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12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>
      <c r="A52" s="10" t="s">
        <v>25</v>
      </c>
      <c r="B52" s="29">
        <v>-3969.2616502047</v>
      </c>
      <c r="C52" s="30">
        <v>-15.4260085041</v>
      </c>
      <c r="D52" s="30">
        <v>-16.5305730041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12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>
      <c r="A53" s="10" t="s">
        <v>27</v>
      </c>
      <c r="B53" s="33"/>
      <c r="C53" s="30">
        <v>-9.4109203813</v>
      </c>
      <c r="D53" s="30">
        <v>-10.0908999212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12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>
      <c r="A54" s="10" t="s">
        <v>29</v>
      </c>
      <c r="B54" s="33"/>
      <c r="C54" s="30">
        <v>-5.894004304</v>
      </c>
      <c r="D54" s="30">
        <v>-6.3196165306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12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>
      <c r="A55" s="10" t="s">
        <v>31</v>
      </c>
      <c r="B55" s="33"/>
      <c r="C55" s="30">
        <v>-9.4193315643</v>
      </c>
      <c r="D55" s="30">
        <v>-10.0949814924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12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>
      <c r="A56" s="10" t="s">
        <v>33</v>
      </c>
      <c r="B56" s="33"/>
      <c r="C56" s="30">
        <v>-5.9012725623</v>
      </c>
      <c r="D56" s="30">
        <v>-6.3234038937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12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>
      <c r="A57" s="10" t="s">
        <v>37</v>
      </c>
      <c r="B57" s="29">
        <v>-2442.70016755918</v>
      </c>
      <c r="C57" s="30">
        <v>-9.4108686904</v>
      </c>
      <c r="D57" s="30">
        <v>-10.0908472126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12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>
      <c r="A58" s="10" t="s">
        <v>48</v>
      </c>
      <c r="B58" s="29">
        <v>-1526.6255390588</v>
      </c>
      <c r="C58" s="30">
        <v>-5.8949303941</v>
      </c>
      <c r="D58" s="30">
        <v>-6.3203476756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12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>
      <c r="A59" s="5">
        <v>8.0</v>
      </c>
      <c r="B59" s="33"/>
      <c r="C59" s="33"/>
      <c r="D59" s="3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12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>
      <c r="A60" s="10" t="s">
        <v>25</v>
      </c>
      <c r="B60" s="29">
        <v>-4579.97169659344</v>
      </c>
      <c r="C60" s="30">
        <v>-17.7831578238</v>
      </c>
      <c r="D60" s="30">
        <v>-19.0574539992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12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>
      <c r="A61" s="10" t="s">
        <v>27</v>
      </c>
      <c r="B61" s="33"/>
      <c r="C61" s="30">
        <v>-10.5842574366</v>
      </c>
      <c r="D61" s="30">
        <v>-11.3491115572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12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>
      <c r="A62" s="10" t="s">
        <v>29</v>
      </c>
      <c r="B62" s="33"/>
      <c r="C62" s="30">
        <v>-7.064285536</v>
      </c>
      <c r="D62" s="30">
        <v>-7.5747837737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12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10" t="s">
        <v>31</v>
      </c>
      <c r="B63" s="33"/>
      <c r="C63" s="30">
        <v>-10.5934865778</v>
      </c>
      <c r="D63" s="30">
        <v>-11.3536239886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12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0" t="s">
        <v>33</v>
      </c>
      <c r="B64" s="33"/>
      <c r="C64" s="30">
        <v>-7.0722818113</v>
      </c>
      <c r="D64" s="30">
        <v>-7.5789857147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12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10" t="s">
        <v>37</v>
      </c>
      <c r="B65" s="29">
        <v>-2748.05238635381</v>
      </c>
      <c r="C65" s="30">
        <v>-10.5843579016</v>
      </c>
      <c r="D65" s="30">
        <v>-11.3491819707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12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0" t="s">
        <v>48</v>
      </c>
      <c r="B66" s="29">
        <v>-1831.9887867247</v>
      </c>
      <c r="C66" s="30">
        <v>-7.0653855083</v>
      </c>
      <c r="D66" s="30">
        <v>-7.5756683885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12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5">
        <v>9.0</v>
      </c>
      <c r="B67" s="33"/>
      <c r="C67" s="33"/>
      <c r="D67" s="3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12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10" t="s">
        <v>25</v>
      </c>
      <c r="B68" s="9">
        <v>-4561.78740951424</v>
      </c>
      <c r="C68" s="30">
        <v>-17.4985644426</v>
      </c>
      <c r="D68" s="30">
        <v>-18.7530359292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12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>
      <c r="A69" s="10" t="s">
        <v>27</v>
      </c>
      <c r="B69" s="9"/>
      <c r="C69" s="30">
        <v>-8.8408172292</v>
      </c>
      <c r="D69" s="30">
        <v>-9.4789538042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12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>
      <c r="A70" s="10" t="s">
        <v>29</v>
      </c>
      <c r="B70" s="9"/>
      <c r="C70" s="30">
        <v>-8.5238578803</v>
      </c>
      <c r="D70" s="49">
        <v>-9.14438586685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12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>
      <c r="A71" s="10" t="s">
        <v>31</v>
      </c>
      <c r="B71" s="9"/>
      <c r="C71" s="30">
        <v>-8.8512056807</v>
      </c>
      <c r="D71" s="30">
        <v>-9.483759671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12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10" t="s">
        <v>33</v>
      </c>
      <c r="B72" s="9"/>
      <c r="C72" s="30">
        <v>-8.5320502226</v>
      </c>
      <c r="D72" s="30">
        <v>-9.1489600133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12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10" t="s">
        <v>37</v>
      </c>
      <c r="B73" s="9">
        <v>-2289.28764241948</v>
      </c>
      <c r="C73" s="30">
        <v>-8.8410775683</v>
      </c>
      <c r="D73" s="30">
        <v>-9.4792419438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12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10" t="s">
        <v>48</v>
      </c>
      <c r="B74" s="29">
        <v>-2272.5560343688</v>
      </c>
      <c r="C74" s="30">
        <v>-8.5237193463</v>
      </c>
      <c r="D74" s="30">
        <v>-9.1442471244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2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5">
        <v>10.0</v>
      </c>
      <c r="B75" s="33"/>
      <c r="C75" s="33"/>
      <c r="D75" s="3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12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10" t="s">
        <v>25</v>
      </c>
      <c r="B76" s="29">
        <v>-4940.635228266</v>
      </c>
      <c r="C76" s="30">
        <v>-18.9350073807</v>
      </c>
      <c r="D76" s="30">
        <v>-20.2913365351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12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10" t="s">
        <v>27</v>
      </c>
      <c r="B77" s="7"/>
      <c r="C77" s="30">
        <v>-8.8414087072</v>
      </c>
      <c r="D77" s="30">
        <v>-9.4795415962</v>
      </c>
      <c r="E77" s="33">
        <f t="shared" ref="E77:F77" si="102">C77+C78-C79-C80</f>
        <v>0.0199065268</v>
      </c>
      <c r="F77" s="33">
        <f t="shared" si="102"/>
        <v>0.00997656034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12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10" t="s">
        <v>29</v>
      </c>
      <c r="B78" s="7"/>
      <c r="C78" s="30">
        <v>-9.9507768161</v>
      </c>
      <c r="D78" s="34">
        <v>-10.67371968806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10" t="s">
        <v>31</v>
      </c>
      <c r="B79" s="7"/>
      <c r="C79" s="30">
        <v>-8.8522732543</v>
      </c>
      <c r="D79" s="30">
        <v>-9.4846372231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42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10" t="s">
        <v>33</v>
      </c>
      <c r="B80" s="7"/>
      <c r="C80" s="30">
        <v>-9.9598187958</v>
      </c>
      <c r="D80" s="30">
        <v>-10.6786006215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10" t="s">
        <v>37</v>
      </c>
      <c r="B81" s="12">
        <v>-2289.28764241948</v>
      </c>
      <c r="C81" s="30">
        <v>-8.8410775683</v>
      </c>
      <c r="D81" s="30">
        <v>-9.4792419438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10" t="s">
        <v>48</v>
      </c>
      <c r="B82" s="29">
        <v>-2651.4094382393</v>
      </c>
      <c r="C82" s="30">
        <v>-9.9509365822</v>
      </c>
      <c r="D82" s="30">
        <v>-10.6738907568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5">
        <v>11.0</v>
      </c>
      <c r="B83" s="7"/>
      <c r="C83" s="33"/>
      <c r="D83" s="3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10" t="s">
        <v>25</v>
      </c>
      <c r="B84" s="12">
        <v>-8153.66630802263</v>
      </c>
      <c r="C84" s="30">
        <v>-17.7345872444</v>
      </c>
      <c r="D84" s="30">
        <v>-19.055252525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10" t="s">
        <v>27</v>
      </c>
      <c r="B85" s="7"/>
      <c r="C85" s="30">
        <v>-9.0405747711</v>
      </c>
      <c r="D85" s="30">
        <v>-9.7463422526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10" t="s">
        <v>29</v>
      </c>
      <c r="B86" s="7"/>
      <c r="C86" s="30">
        <v>-8.5241361943</v>
      </c>
      <c r="D86" s="30">
        <v>-9.1446272977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10" t="s">
        <v>31</v>
      </c>
      <c r="B87" s="7"/>
      <c r="C87" s="30">
        <v>-9.0550909644</v>
      </c>
      <c r="D87" s="30">
        <v>-9.7536702057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10" t="s">
        <v>33</v>
      </c>
      <c r="B88" s="7"/>
      <c r="C88" s="30">
        <v>-8.5341168529</v>
      </c>
      <c r="D88" s="30">
        <v>-9.1500188741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10" t="s">
        <v>37</v>
      </c>
      <c r="B89" s="12">
        <v>-5881.19468435197</v>
      </c>
      <c r="C89" s="30">
        <v>-9.0349748292</v>
      </c>
      <c r="D89" s="30">
        <v>-9.7407365889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10" t="s">
        <v>48</v>
      </c>
      <c r="B90" s="29">
        <v>-2272.5560269177</v>
      </c>
      <c r="C90" s="30">
        <v>-8.5237272959</v>
      </c>
      <c r="D90" s="30">
        <v>-9.1442548257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5">
        <v>12.0</v>
      </c>
      <c r="B91" s="7"/>
      <c r="C91" s="33"/>
      <c r="D91" s="3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10" t="s">
        <v>25</v>
      </c>
      <c r="B92" s="12">
        <v>-8532.51996429418</v>
      </c>
      <c r="C92" s="30">
        <v>-19.1631308414</v>
      </c>
      <c r="D92" s="30">
        <v>-20.586007025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10" t="s">
        <v>27</v>
      </c>
      <c r="B93" s="7"/>
      <c r="C93" s="30">
        <v>-9.0402842746</v>
      </c>
      <c r="D93" s="30">
        <v>-9.7460048481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10" t="s">
        <v>29</v>
      </c>
      <c r="B94" s="7"/>
      <c r="C94" s="30">
        <v>-9.9510946325</v>
      </c>
      <c r="D94" s="30">
        <v>-10.6740342913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10" t="s">
        <v>31</v>
      </c>
      <c r="B95" s="33"/>
      <c r="C95" s="30">
        <v>-9.0549350644</v>
      </c>
      <c r="D95" s="30">
        <v>-9.7534246245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10" t="s">
        <v>33</v>
      </c>
      <c r="B96" s="33"/>
      <c r="C96" s="30">
        <v>-9.9611024848</v>
      </c>
      <c r="D96" s="30">
        <v>-10.6793532158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10" t="s">
        <v>37</v>
      </c>
      <c r="B97" s="29">
        <v>-5881.19468435197</v>
      </c>
      <c r="C97" s="30">
        <v>-9.0349748292</v>
      </c>
      <c r="D97" s="30">
        <v>-9.7407365889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10" t="s">
        <v>48</v>
      </c>
      <c r="B98" s="29">
        <v>-2651.409432319</v>
      </c>
      <c r="C98" s="30">
        <v>-9.9509447481</v>
      </c>
      <c r="D98" s="30">
        <v>-10.6738999033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5">
        <v>13.0</v>
      </c>
      <c r="B99" s="33"/>
      <c r="C99" s="33"/>
      <c r="D99" s="3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10" t="s">
        <v>25</v>
      </c>
      <c r="B100" s="29">
        <v>-5109.7865505162</v>
      </c>
      <c r="C100" s="30">
        <v>-19.370811967</v>
      </c>
      <c r="D100" s="51">
        <v>-20.8171416931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10" t="s">
        <v>27</v>
      </c>
      <c r="B101" s="7"/>
      <c r="C101" s="30">
        <v>-18.2009864238</v>
      </c>
      <c r="D101" s="51">
        <v>-19.5635750407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10" t="s">
        <v>29</v>
      </c>
      <c r="B102" s="7"/>
      <c r="C102" s="30">
        <v>-1.1190257372</v>
      </c>
      <c r="D102" s="30">
        <v>-1.2043607644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10" t="s">
        <v>31</v>
      </c>
      <c r="B103" s="7"/>
      <c r="C103" s="30">
        <v>-18.2074312081</v>
      </c>
      <c r="D103" s="30">
        <v>-19.5670499086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10" t="s">
        <v>33</v>
      </c>
      <c r="B104" s="7"/>
      <c r="C104" s="30">
        <v>-1.1224801895</v>
      </c>
      <c r="D104" s="30">
        <v>-1.2061950573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10" t="s">
        <v>37</v>
      </c>
      <c r="B105" s="12">
        <v>-4823.67572992465</v>
      </c>
      <c r="C105" s="30">
        <v>-18.2010227667</v>
      </c>
      <c r="D105" s="51">
        <v>-19.5635352592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10" t="s">
        <v>48</v>
      </c>
      <c r="B106" s="29">
        <v>-286.1240378529</v>
      </c>
      <c r="C106" s="30">
        <v>-1.1191195674</v>
      </c>
      <c r="D106" s="30">
        <v>-1.2044515047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5">
        <v>14.0</v>
      </c>
      <c r="B107" s="7"/>
      <c r="C107" s="33"/>
      <c r="D107" s="3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10" t="s">
        <v>25</v>
      </c>
      <c r="B108" s="12">
        <v>-5452.28587977279</v>
      </c>
      <c r="C108" s="30">
        <v>-19.3441526676</v>
      </c>
      <c r="D108" s="33">
        <v>-20.792132920600125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10" t="s">
        <v>27</v>
      </c>
      <c r="B109" s="7"/>
      <c r="C109" s="30">
        <v>-18.2010435078</v>
      </c>
      <c r="D109" s="51">
        <v>-19.5635830176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10" t="s">
        <v>29</v>
      </c>
      <c r="B110" s="7"/>
      <c r="C110" s="30">
        <v>-1.0819966345</v>
      </c>
      <c r="D110" s="30">
        <v>-1.1685241613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10" t="s">
        <v>31</v>
      </c>
      <c r="B111" s="7"/>
      <c r="C111" s="30">
        <v>-18.2077831643</v>
      </c>
      <c r="D111" s="30">
        <v>-19.5671952636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10" t="s">
        <v>33</v>
      </c>
      <c r="B112" s="7"/>
      <c r="C112" s="30">
        <v>-1.086052872</v>
      </c>
      <c r="D112" s="30">
        <v>-1.170791952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10" t="s">
        <v>37</v>
      </c>
      <c r="B113" s="12">
        <v>-4823.67572992465</v>
      </c>
      <c r="C113" s="30">
        <v>-18.2010227667</v>
      </c>
      <c r="D113" s="51">
        <v>-19.5635352592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10" t="s">
        <v>48</v>
      </c>
      <c r="B114" s="12">
        <v>-628.6309672849</v>
      </c>
      <c r="C114" s="30">
        <v>-1.0823849903</v>
      </c>
      <c r="D114" s="30">
        <v>-1.1688636469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5">
        <v>15.0</v>
      </c>
      <c r="B115" s="33"/>
      <c r="C115" s="33"/>
      <c r="D115" s="3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10" t="s">
        <v>25</v>
      </c>
      <c r="B116" s="29">
        <v>-3675.8388740153</v>
      </c>
      <c r="C116" s="30">
        <v>-9.2430848276</v>
      </c>
      <c r="D116" s="30">
        <v>-10.2234724582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10" t="s">
        <v>27</v>
      </c>
      <c r="B117" s="7"/>
      <c r="C117" s="30">
        <v>-7.5443150598</v>
      </c>
      <c r="D117" s="30">
        <v>-8.4032164801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10" t="s">
        <v>29</v>
      </c>
      <c r="B118" s="7"/>
      <c r="C118" s="30">
        <v>-1.6705226954</v>
      </c>
      <c r="D118" s="30">
        <v>-1.7888244279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10" t="s">
        <v>31</v>
      </c>
      <c r="B119" s="7"/>
      <c r="C119" s="30">
        <v>-7.5497730034</v>
      </c>
      <c r="D119" s="30">
        <v>-8.4094224566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10" t="s">
        <v>33</v>
      </c>
      <c r="B120" s="7"/>
      <c r="C120" s="30">
        <v>-1.6723659284</v>
      </c>
      <c r="D120" s="30">
        <v>-1.7896497965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10" t="s">
        <v>37</v>
      </c>
      <c r="B121" s="12">
        <v>-3291.26917980083</v>
      </c>
      <c r="C121" s="30">
        <v>-7.5425504152</v>
      </c>
      <c r="D121" s="30">
        <v>-8.4020129207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10" t="s">
        <v>48</v>
      </c>
      <c r="B122" s="29">
        <v>-384.5763851996</v>
      </c>
      <c r="C122" s="30">
        <v>-1.6701980975</v>
      </c>
      <c r="D122" s="30">
        <v>-1.7885174665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5">
        <v>16.0</v>
      </c>
      <c r="B123" s="7"/>
      <c r="C123" s="33"/>
      <c r="D123" s="3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10" t="s">
        <v>25</v>
      </c>
      <c r="B124" s="29">
        <v>-3844.5451981817</v>
      </c>
      <c r="C124" s="30">
        <v>-9.881466594</v>
      </c>
      <c r="D124" s="30">
        <v>-10.9100236333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10" t="s">
        <v>27</v>
      </c>
      <c r="B125" s="7"/>
      <c r="C125" s="30">
        <v>-7.5481887439</v>
      </c>
      <c r="D125" s="30">
        <v>-8.4078209202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10" t="s">
        <v>29</v>
      </c>
      <c r="B126" s="7"/>
      <c r="C126" s="30">
        <v>-2.2951568301</v>
      </c>
      <c r="D126" s="30">
        <v>-2.4599631067</v>
      </c>
      <c r="E126" s="54" t="s">
        <v>103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10" t="s">
        <v>31</v>
      </c>
      <c r="B127" s="7"/>
      <c r="C127" s="30">
        <v>-7.5558586605</v>
      </c>
      <c r="D127" s="30">
        <v>-8.4164790201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10" t="s">
        <v>33</v>
      </c>
      <c r="B128" s="7"/>
      <c r="C128" s="30">
        <v>-2.2973982275</v>
      </c>
      <c r="D128" s="30">
        <v>-2.4610029093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10" t="s">
        <v>37</v>
      </c>
      <c r="B129" s="12">
        <v>-3291.26917980083</v>
      </c>
      <c r="C129" s="30">
        <v>-7.5425504152</v>
      </c>
      <c r="D129" s="30">
        <v>-8.4020129207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10" t="s">
        <v>48</v>
      </c>
      <c r="B130" s="29">
        <v>-553.2908560208</v>
      </c>
      <c r="C130" s="30">
        <v>-2.2933022462</v>
      </c>
      <c r="D130" s="30">
        <v>-2.458179147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5">
        <v>17.0</v>
      </c>
      <c r="B131" s="7"/>
      <c r="C131" s="33"/>
      <c r="D131" s="3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10" t="s">
        <v>25</v>
      </c>
      <c r="B132" s="29">
        <v>-3273.6667308813</v>
      </c>
      <c r="C132" s="30">
        <v>-12.6826999616</v>
      </c>
      <c r="D132" s="30">
        <v>-13.6222508577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10" t="s">
        <v>27</v>
      </c>
      <c r="B133" s="7"/>
      <c r="C133" s="30">
        <v>-11.186956915</v>
      </c>
      <c r="D133" s="30">
        <v>-12.0083966789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10" t="s">
        <v>29</v>
      </c>
      <c r="B134" s="7"/>
      <c r="C134" s="30">
        <v>-1.4561263972</v>
      </c>
      <c r="D134" s="49">
        <v>-1.57356031885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10" t="s">
        <v>31</v>
      </c>
      <c r="B135" s="7"/>
      <c r="C135" s="30">
        <v>-11.1917468679</v>
      </c>
      <c r="D135" s="30">
        <v>-12.0107923742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10" t="s">
        <v>33</v>
      </c>
      <c r="B136" s="7"/>
      <c r="C136" s="30">
        <v>-1.4615395703</v>
      </c>
      <c r="D136" s="30">
        <v>-1.577721966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10" t="s">
        <v>37</v>
      </c>
      <c r="B137" s="12">
        <v>-2859.85593267472</v>
      </c>
      <c r="C137" s="30">
        <v>-11.1903292014</v>
      </c>
      <c r="D137" s="30">
        <v>-12.0118446575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10" t="s">
        <v>48</v>
      </c>
      <c r="B138" s="29">
        <v>-413.8019325152</v>
      </c>
      <c r="C138" s="30">
        <v>-1.4552063724</v>
      </c>
      <c r="D138" s="30">
        <v>-1.5737655887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5">
        <v>18.0</v>
      </c>
      <c r="B139" s="7"/>
      <c r="C139" s="33"/>
      <c r="D139" s="3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10" t="s">
        <v>25</v>
      </c>
      <c r="B140" s="29">
        <v>-3239.241877774</v>
      </c>
      <c r="C140" s="30">
        <v>-12.5576164262</v>
      </c>
      <c r="D140" s="30">
        <v>-13.4845485365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10" t="s">
        <v>27</v>
      </c>
      <c r="B141" s="7"/>
      <c r="C141" s="30">
        <v>-11.1866048204</v>
      </c>
      <c r="D141" s="30">
        <v>-12.0080761333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10" t="s">
        <v>29</v>
      </c>
      <c r="B142" s="7"/>
      <c r="C142" s="30">
        <v>-1.3336963743</v>
      </c>
      <c r="D142" s="30">
        <v>-1.4356660714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10" t="s">
        <v>31</v>
      </c>
      <c r="B143" s="7"/>
      <c r="C143" s="30">
        <v>-11.190482474</v>
      </c>
      <c r="D143" s="30">
        <v>-12.0100523323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10" t="s">
        <v>33</v>
      </c>
      <c r="B144" s="7"/>
      <c r="C144" s="30">
        <v>-1.3380614871</v>
      </c>
      <c r="D144" s="30">
        <v>-1.4416417143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10" t="s">
        <v>37</v>
      </c>
      <c r="B145" s="12">
        <v>-2859.85593267472</v>
      </c>
      <c r="C145" s="30">
        <v>-11.1903292014</v>
      </c>
      <c r="D145" s="30">
        <v>-12.0118446575</v>
      </c>
      <c r="E145" s="7"/>
      <c r="F145" s="4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10" t="s">
        <v>48</v>
      </c>
      <c r="B146" s="55">
        <v>-379.391375324</v>
      </c>
      <c r="C146" s="49">
        <v>-1.3320582807000392</v>
      </c>
      <c r="D146" s="49">
        <v>-1.4375494702999845</v>
      </c>
      <c r="E146" s="7"/>
      <c r="F146" s="4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5">
        <v>19.0</v>
      </c>
      <c r="B147" s="33"/>
      <c r="C147" s="33"/>
      <c r="D147" s="3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10" t="s">
        <v>25</v>
      </c>
      <c r="B148" s="29">
        <v>-4523.25749111021</v>
      </c>
      <c r="C148" s="30">
        <v>-16.0196515528</v>
      </c>
      <c r="D148" s="30">
        <v>-17.3259875856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10" t="s">
        <v>27</v>
      </c>
      <c r="B149" s="33"/>
      <c r="C149" s="30">
        <v>-14.8975241384</v>
      </c>
      <c r="D149" s="30">
        <v>-16.1236277587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10" t="s">
        <v>29</v>
      </c>
      <c r="B150" s="33"/>
      <c r="C150" s="30">
        <v>-1.0963868531</v>
      </c>
      <c r="D150" s="30">
        <v>-1.1780968805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10" t="s">
        <v>31</v>
      </c>
      <c r="B151" s="33"/>
      <c r="C151" s="30">
        <v>-14.9020716951</v>
      </c>
      <c r="D151" s="30">
        <v>-16.1260278961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10" t="s">
        <v>33</v>
      </c>
      <c r="B152" s="33"/>
      <c r="C152" s="30">
        <v>-1.0989234096</v>
      </c>
      <c r="D152" s="30">
        <v>-1.1793638959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10" t="s">
        <v>37</v>
      </c>
      <c r="B153" s="29">
        <v>-4253.12878237249</v>
      </c>
      <c r="C153" s="30">
        <v>-14.8962361233</v>
      </c>
      <c r="D153" s="30">
        <v>-16.1223589589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10" t="s">
        <v>48</v>
      </c>
      <c r="B154" s="29">
        <v>-270.1359383514</v>
      </c>
      <c r="C154" s="30">
        <v>-1.0965483447</v>
      </c>
      <c r="D154" s="30">
        <v>-1.1782413532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5">
        <v>20.0</v>
      </c>
      <c r="B155" s="33"/>
      <c r="C155" s="33"/>
      <c r="D155" s="3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10" t="s">
        <v>25</v>
      </c>
      <c r="B156" s="29">
        <v>-4640.3802164588</v>
      </c>
      <c r="C156" s="30">
        <v>-16.5652293552</v>
      </c>
      <c r="D156" s="30">
        <v>-17.9071720708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10" t="s">
        <v>27</v>
      </c>
      <c r="B157" s="7"/>
      <c r="C157" s="30">
        <v>-14.8975126835</v>
      </c>
      <c r="D157" s="30">
        <v>-16.1235958132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10" t="s">
        <v>29</v>
      </c>
      <c r="B158" s="7"/>
      <c r="C158" s="30">
        <v>-1.6292608165</v>
      </c>
      <c r="D158" s="30">
        <v>-1.7470776395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10" t="s">
        <v>31</v>
      </c>
      <c r="B159" s="7"/>
      <c r="C159" s="30">
        <v>-14.9039104674</v>
      </c>
      <c r="D159" s="30">
        <v>-16.1270128614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10" t="s">
        <v>33</v>
      </c>
      <c r="B160" s="7"/>
      <c r="C160" s="30">
        <v>-1.6324326712</v>
      </c>
      <c r="D160" s="30">
        <v>-1.7487131328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10" t="s">
        <v>37</v>
      </c>
      <c r="B161" s="12">
        <v>-4253.12878237249</v>
      </c>
      <c r="C161" s="30">
        <v>-14.8962361233</v>
      </c>
      <c r="D161" s="30">
        <v>-16.1223589589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10" t="s">
        <v>48</v>
      </c>
      <c r="B162" s="29">
        <v>-387.2693780496</v>
      </c>
      <c r="C162" s="30">
        <v>-1.6295547001</v>
      </c>
      <c r="D162" s="30">
        <v>-1.7472951306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5">
        <v>21.0</v>
      </c>
      <c r="B163" s="33"/>
      <c r="C163" s="33"/>
      <c r="D163" s="3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10" t="s">
        <v>25</v>
      </c>
      <c r="B164" s="29">
        <v>-4652.744897123</v>
      </c>
      <c r="C164" s="30">
        <v>-16.7159114428</v>
      </c>
      <c r="D164" s="30">
        <v>-18.0278473406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10" t="s">
        <v>27</v>
      </c>
      <c r="B165" s="7"/>
      <c r="C165" s="30">
        <v>-14.752550208</v>
      </c>
      <c r="D165" s="30">
        <v>-15.928786908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10" t="s">
        <v>29</v>
      </c>
      <c r="B166" s="7"/>
      <c r="C166" s="30">
        <v>-1.9110306297</v>
      </c>
      <c r="D166" s="34">
        <v>-2.0491799978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10" t="s">
        <v>31</v>
      </c>
      <c r="B167" s="7"/>
      <c r="C167" s="30">
        <v>-14.7607649954</v>
      </c>
      <c r="D167" s="30">
        <v>-15.9332360297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10" t="s">
        <v>33</v>
      </c>
      <c r="B168" s="7"/>
      <c r="C168" s="30">
        <v>-1.9141692226</v>
      </c>
      <c r="D168" s="30">
        <v>-2.0508953114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10" t="s">
        <v>37</v>
      </c>
      <c r="B169" s="29">
        <v>-4189.69034397456</v>
      </c>
      <c r="C169" s="30">
        <v>-14.7533032928</v>
      </c>
      <c r="D169" s="30">
        <v>-15.9294432253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10" t="s">
        <v>48</v>
      </c>
      <c r="B170" s="29">
        <v>-463.0703345859</v>
      </c>
      <c r="C170" s="30">
        <v>-1.9115063073</v>
      </c>
      <c r="D170" s="30">
        <v>-2.0496190834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5">
        <v>22.0</v>
      </c>
      <c r="B171" s="33"/>
      <c r="C171" s="33"/>
      <c r="D171" s="3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10" t="s">
        <v>25</v>
      </c>
      <c r="B172" s="29">
        <v>-2889.5747743683</v>
      </c>
      <c r="C172" s="30">
        <v>-11.1230632567</v>
      </c>
      <c r="D172" s="30">
        <v>-11.9632221984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10" t="s">
        <v>27</v>
      </c>
      <c r="B173" s="7"/>
      <c r="C173" s="30">
        <v>-4.7883068939</v>
      </c>
      <c r="D173" s="30">
        <v>-5.143767857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10" t="s">
        <v>29</v>
      </c>
      <c r="B174" s="7"/>
      <c r="C174" s="30">
        <v>-6.3162550222</v>
      </c>
      <c r="D174" s="30">
        <v>-6.8007731221</v>
      </c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10" t="s">
        <v>31</v>
      </c>
      <c r="B175" s="7"/>
      <c r="C175" s="30">
        <v>-4.7909959545</v>
      </c>
      <c r="D175" s="30">
        <v>-5.1452309967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10" t="s">
        <v>33</v>
      </c>
      <c r="B176" s="33"/>
      <c r="C176" s="30">
        <v>-6.3203738489</v>
      </c>
      <c r="D176" s="30">
        <v>-6.8030489786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10" t="s">
        <v>37</v>
      </c>
      <c r="B177" s="29">
        <v>-1219.84750300093</v>
      </c>
      <c r="C177" s="30">
        <v>-4.7838601446</v>
      </c>
      <c r="D177" s="30">
        <v>-5.1395040092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10" t="s">
        <v>48</v>
      </c>
      <c r="B178" s="29">
        <v>-1669.7043190204</v>
      </c>
      <c r="C178" s="30">
        <v>-6.3144843581</v>
      </c>
      <c r="D178" s="30">
        <v>-6.7989100973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5">
        <v>23.0</v>
      </c>
      <c r="B179" s="33"/>
      <c r="C179" s="33"/>
      <c r="D179" s="3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10" t="s">
        <v>25</v>
      </c>
      <c r="B180" s="29">
        <v>-2328.3562962912</v>
      </c>
      <c r="C180" s="30">
        <v>-8.991426579</v>
      </c>
      <c r="D180" s="30">
        <v>-9.6520542871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10" t="s">
        <v>27</v>
      </c>
      <c r="B181" s="7"/>
      <c r="C181" s="30">
        <v>-5.4040073705</v>
      </c>
      <c r="D181" s="56">
        <v>-5.7942630403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10" t="s">
        <v>29</v>
      </c>
      <c r="B182" s="7"/>
      <c r="C182" s="30">
        <v>-3.5770859997</v>
      </c>
      <c r="D182" s="34">
        <v>-3.84440483258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10" t="s">
        <v>31</v>
      </c>
      <c r="B183" s="33"/>
      <c r="C183" s="30">
        <v>-5.4075862255</v>
      </c>
      <c r="D183" s="56">
        <v>-5.796214574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10" t="s">
        <v>33</v>
      </c>
      <c r="B184" s="33"/>
      <c r="C184" s="30">
        <v>-3.5783806699</v>
      </c>
      <c r="D184" s="34">
        <v>-3.84787180557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10" t="s">
        <v>37</v>
      </c>
      <c r="B185" s="29">
        <v>-1370.71510448749</v>
      </c>
      <c r="C185" s="30">
        <v>-5.4026717178</v>
      </c>
      <c r="D185" s="30">
        <v>-5.7929120289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10" t="s">
        <v>48</v>
      </c>
      <c r="B186" s="29">
        <v>-957.5638220545</v>
      </c>
      <c r="C186" s="30">
        <v>-3.5735267245</v>
      </c>
      <c r="D186" s="49">
        <v>-3.84356067264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5">
        <v>24.0</v>
      </c>
      <c r="B187" s="33"/>
      <c r="C187" s="33"/>
      <c r="D187" s="3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10" t="s">
        <v>25</v>
      </c>
      <c r="B188" s="29">
        <v>-5076.89872141216</v>
      </c>
      <c r="C188" s="30">
        <v>-18.6493222632</v>
      </c>
      <c r="D188" s="30">
        <v>-20.0843801823</v>
      </c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10" t="s">
        <v>27</v>
      </c>
      <c r="B189" s="33"/>
      <c r="C189" s="30">
        <v>-14.7561409269</v>
      </c>
      <c r="D189" s="30">
        <v>-15.9320347405</v>
      </c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10" t="s">
        <v>29</v>
      </c>
      <c r="B190" s="33"/>
      <c r="C190" s="57">
        <v>-3.8138718092</v>
      </c>
      <c r="D190" s="30">
        <v>-4.0671586787</v>
      </c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10" t="s">
        <v>31</v>
      </c>
      <c r="B191" s="33"/>
      <c r="C191" s="30">
        <v>-14.7722713925</v>
      </c>
      <c r="D191" s="30">
        <v>-15.9405433826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10" t="s">
        <v>33</v>
      </c>
      <c r="B192" s="33"/>
      <c r="C192" s="34">
        <v>-3.8186411425499998</v>
      </c>
      <c r="D192" s="30">
        <v>-4.0788439295</v>
      </c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10" t="s">
        <v>37</v>
      </c>
      <c r="B193" s="29">
        <v>-4189.69034397417</v>
      </c>
      <c r="C193" s="30">
        <v>-14.7533032928</v>
      </c>
      <c r="D193" s="30">
        <v>-15.929443067</v>
      </c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10" t="s">
        <v>48</v>
      </c>
      <c r="B194" s="29">
        <v>-887.0850665655</v>
      </c>
      <c r="C194" s="30">
        <v>-3.8139206944</v>
      </c>
      <c r="D194" s="30">
        <v>-4.0761406145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5">
        <v>25.0</v>
      </c>
      <c r="B195" s="33"/>
      <c r="C195" s="33"/>
      <c r="D195" s="3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10" t="s">
        <v>25</v>
      </c>
      <c r="B196" s="29">
        <v>-3206.65745375207</v>
      </c>
      <c r="C196" s="30">
        <v>-12.5649505563</v>
      </c>
      <c r="D196" s="30">
        <v>-13.4661158533</v>
      </c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10" t="s">
        <v>27</v>
      </c>
      <c r="B197" s="33"/>
      <c r="C197" s="30">
        <v>-9.7947733159</v>
      </c>
      <c r="D197" s="30">
        <v>-10.5015602207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10" t="s">
        <v>29</v>
      </c>
      <c r="B198" s="33"/>
      <c r="C198" s="30">
        <v>-2.6957782482</v>
      </c>
      <c r="D198" s="34">
        <v>-2.8906244198</v>
      </c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10" t="s">
        <v>31</v>
      </c>
      <c r="B199" s="33"/>
      <c r="C199" s="30">
        <v>-9.799487878</v>
      </c>
      <c r="D199" s="30">
        <v>-10.5042231301</v>
      </c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10" t="s">
        <v>33</v>
      </c>
      <c r="B200" s="33"/>
      <c r="C200" s="30">
        <v>-2.7006121399</v>
      </c>
      <c r="D200" s="30">
        <v>-2.8932065968</v>
      </c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10" t="s">
        <v>37</v>
      </c>
      <c r="B201" s="29">
        <v>-2517.77597350435</v>
      </c>
      <c r="C201" s="30">
        <v>-9.7924172806</v>
      </c>
      <c r="D201" s="30">
        <v>-10.498977708</v>
      </c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10" t="s">
        <v>48</v>
      </c>
      <c r="B202" s="29">
        <v>-688.9107577642</v>
      </c>
      <c r="C202" s="30">
        <v>-2.6955096893</v>
      </c>
      <c r="D202" s="30">
        <v>-2.8903836299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5">
        <v>26.0</v>
      </c>
      <c r="B203" s="33"/>
      <c r="C203" s="33"/>
      <c r="D203" s="3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10" t="s">
        <v>25</v>
      </c>
      <c r="B204" s="29">
        <v>-3206.6614224221</v>
      </c>
      <c r="C204" s="30">
        <v>-12.5651220239</v>
      </c>
      <c r="D204" s="30">
        <v>-13.4662710233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10" t="s">
        <v>27</v>
      </c>
      <c r="B205" s="29"/>
      <c r="C205" s="30">
        <v>-9.7948552462</v>
      </c>
      <c r="D205" s="30">
        <v>-10.5016537659</v>
      </c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10" t="s">
        <v>29</v>
      </c>
      <c r="B206" s="33"/>
      <c r="C206" s="30">
        <v>-2.6958977848</v>
      </c>
      <c r="D206" s="30">
        <v>-2.8907059876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10" t="s">
        <v>31</v>
      </c>
      <c r="B207" s="33"/>
      <c r="C207" s="30">
        <v>-9.7995765079</v>
      </c>
      <c r="D207" s="30">
        <v>-10.5042908124</v>
      </c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10" t="s">
        <v>33</v>
      </c>
      <c r="B208" s="33"/>
      <c r="C208" s="30">
        <v>-2.7006496939</v>
      </c>
      <c r="D208" s="30">
        <v>-2.8932483741</v>
      </c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10" t="s">
        <v>37</v>
      </c>
      <c r="B209" s="29">
        <v>-2517.77597350435</v>
      </c>
      <c r="C209" s="30">
        <v>-9.7924172806</v>
      </c>
      <c r="D209" s="30">
        <v>-10.498977708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10" t="s">
        <v>48</v>
      </c>
      <c r="B210" s="29">
        <v>-688.9149187912</v>
      </c>
      <c r="C210" s="30">
        <v>-2.6956770214</v>
      </c>
      <c r="D210" s="30">
        <v>-2.8905088035</v>
      </c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5">
        <v>27.0</v>
      </c>
      <c r="B211" s="33"/>
      <c r="C211" s="33"/>
      <c r="D211" s="3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10" t="s">
        <v>25</v>
      </c>
      <c r="B212" s="9">
        <v>-3804.03848032623</v>
      </c>
      <c r="C212" s="30">
        <v>-13.6125936138</v>
      </c>
      <c r="D212" s="51">
        <v>-14.685173945</v>
      </c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10" t="s">
        <v>27</v>
      </c>
      <c r="B213" s="33"/>
      <c r="C213" s="30">
        <v>-12.6514283282</v>
      </c>
      <c r="D213" s="30">
        <v>-13.6590320694</v>
      </c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10" t="s">
        <v>29</v>
      </c>
      <c r="B214" s="33"/>
      <c r="C214" s="30">
        <v>-0.9337327405</v>
      </c>
      <c r="D214" s="34">
        <v>-0.9985447018300001</v>
      </c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10" t="s">
        <v>31</v>
      </c>
      <c r="B215" s="33"/>
      <c r="C215" s="30">
        <v>-12.657826771</v>
      </c>
      <c r="D215" s="30">
        <v>-13.6624736652</v>
      </c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10" t="s">
        <v>33</v>
      </c>
      <c r="B216" s="33"/>
      <c r="C216" s="30">
        <v>-0.9351897071</v>
      </c>
      <c r="D216" s="30">
        <v>-0.9999397253</v>
      </c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10" t="s">
        <v>37</v>
      </c>
      <c r="B217" s="9">
        <v>-3591.15555289818</v>
      </c>
      <c r="C217" s="30">
        <v>-12.6502519919</v>
      </c>
      <c r="D217" s="30">
        <v>-13.658103216</v>
      </c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10" t="s">
        <v>48</v>
      </c>
      <c r="B218" s="29">
        <v>-212.7875449771</v>
      </c>
      <c r="C218" s="30">
        <v>-0.9336280306</v>
      </c>
      <c r="D218" s="34">
        <v>-0.9983990244800001</v>
      </c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5">
        <v>28.0</v>
      </c>
      <c r="B219" s="7"/>
      <c r="C219" s="33"/>
      <c r="D219" s="3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10" t="s">
        <v>25</v>
      </c>
      <c r="B220" s="12">
        <v>-3764.98832824493</v>
      </c>
      <c r="C220" s="30">
        <v>-13.4315887475</v>
      </c>
      <c r="D220" s="58">
        <v>-14.492309534040002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10" t="s">
        <v>27</v>
      </c>
      <c r="B221" s="7"/>
      <c r="C221" s="30">
        <v>-12.652262613</v>
      </c>
      <c r="D221" s="56">
        <v>-13.6597977725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10" t="s">
        <v>29</v>
      </c>
      <c r="B222" s="33"/>
      <c r="C222" s="30">
        <v>-0.7583526815</v>
      </c>
      <c r="D222" s="56">
        <v>-0.8116669098</v>
      </c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10" t="s">
        <v>31</v>
      </c>
      <c r="B223" s="33"/>
      <c r="C223" s="30">
        <v>-12.6574921432</v>
      </c>
      <c r="D223" s="56">
        <v>-13.662640783</v>
      </c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10" t="s">
        <v>33</v>
      </c>
      <c r="B224" s="33"/>
      <c r="C224" s="30">
        <v>-0.7595077982</v>
      </c>
      <c r="D224" s="56">
        <v>-0.8123152745</v>
      </c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10" t="s">
        <v>37</v>
      </c>
      <c r="B225" s="29">
        <v>-3591.15555289818</v>
      </c>
      <c r="C225" s="30">
        <v>-12.6502519919</v>
      </c>
      <c r="D225" s="57">
        <v>-13.658103216</v>
      </c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10" t="s">
        <v>48</v>
      </c>
      <c r="B226" s="29">
        <v>-173.7360601312</v>
      </c>
      <c r="C226" s="30">
        <v>-0.7581901061</v>
      </c>
      <c r="D226" s="34">
        <v>-0.81098587102</v>
      </c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5">
        <v>29.0</v>
      </c>
      <c r="B227" s="33"/>
      <c r="C227" s="33"/>
      <c r="D227" s="3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10" t="s">
        <v>25</v>
      </c>
      <c r="B228" s="29">
        <v>-2630.2120701955</v>
      </c>
      <c r="C228" s="30">
        <v>-10.336143371</v>
      </c>
      <c r="D228" s="34">
        <v>-11.09803615713</v>
      </c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10" t="s">
        <v>27</v>
      </c>
      <c r="B229" s="33"/>
      <c r="C229" s="30">
        <v>-9.5146857738</v>
      </c>
      <c r="D229" s="30">
        <v>-10.2100658146</v>
      </c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10" t="s">
        <v>29</v>
      </c>
      <c r="B230" s="33"/>
      <c r="C230" s="30">
        <v>-0.7859734128</v>
      </c>
      <c r="D230" s="34">
        <v>-0.85480138718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10" t="s">
        <v>31</v>
      </c>
      <c r="B231" s="33"/>
      <c r="C231" s="30">
        <v>-9.5178960588</v>
      </c>
      <c r="D231" s="30">
        <v>-10.2117107696</v>
      </c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10" t="s">
        <v>33</v>
      </c>
      <c r="B232" s="33"/>
      <c r="C232" s="34">
        <v>-0.79466793211</v>
      </c>
      <c r="D232" s="30">
        <v>-0.8599706265</v>
      </c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10" t="s">
        <v>37</v>
      </c>
      <c r="B233" s="29">
        <v>-2402.81701541496</v>
      </c>
      <c r="C233" s="30">
        <v>-9.5195272119</v>
      </c>
      <c r="D233" s="30">
        <v>-10.2149357717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10" t="s">
        <v>48</v>
      </c>
      <c r="B234" s="29">
        <v>-227.3430354339</v>
      </c>
      <c r="C234" s="30">
        <v>-0.7860527</v>
      </c>
      <c r="D234" s="34">
        <v>-0.85466288687</v>
      </c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5">
        <v>30.0</v>
      </c>
      <c r="B235" s="7"/>
      <c r="C235" s="33"/>
      <c r="D235" s="3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10" t="s">
        <v>25</v>
      </c>
      <c r="B236" s="29">
        <v>-2820.7915886165</v>
      </c>
      <c r="C236" s="30">
        <v>-11.0647882059</v>
      </c>
      <c r="D236" s="34">
        <v>-11.87195343035</v>
      </c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10" t="s">
        <v>27</v>
      </c>
      <c r="B237" s="33"/>
      <c r="C237" s="30">
        <v>-9.5124508844</v>
      </c>
      <c r="D237" s="30">
        <v>-10.2077571734</v>
      </c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10" t="s">
        <v>29</v>
      </c>
      <c r="B238" s="33"/>
      <c r="C238" s="30">
        <v>-1.5075529728</v>
      </c>
      <c r="D238" s="34">
        <v>-1.6288650116699999</v>
      </c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10" t="s">
        <v>31</v>
      </c>
      <c r="B239" s="33"/>
      <c r="C239" s="30">
        <v>-9.5160690854</v>
      </c>
      <c r="D239" s="30">
        <v>-10.2096683295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10" t="s">
        <v>33</v>
      </c>
      <c r="B240" s="33"/>
      <c r="C240" s="34">
        <v>-1.51510537685</v>
      </c>
      <c r="D240" s="30">
        <v>-1.6338624336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10" t="s">
        <v>37</v>
      </c>
      <c r="B241" s="29">
        <v>-2402.81701541496</v>
      </c>
      <c r="C241" s="30">
        <v>-9.5195272119</v>
      </c>
      <c r="D241" s="30">
        <v>-10.2149357717</v>
      </c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10" t="s">
        <v>48</v>
      </c>
      <c r="B242" s="29">
        <v>-417.9363815504</v>
      </c>
      <c r="C242" s="30">
        <v>-1.5077022729</v>
      </c>
      <c r="D242" s="34">
        <v>-1.6288337091</v>
      </c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5" t="s">
        <v>83</v>
      </c>
      <c r="B243" s="33"/>
      <c r="C243" s="33"/>
      <c r="D243" s="3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10" t="s">
        <v>25</v>
      </c>
      <c r="B244" s="29">
        <v>-2788.0238318272</v>
      </c>
      <c r="C244" s="30">
        <v>-9.2001391677</v>
      </c>
      <c r="D244" s="30">
        <v>-9.8877430117</v>
      </c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10" t="s">
        <v>27</v>
      </c>
      <c r="B245" s="7"/>
      <c r="C245" s="30">
        <v>-5.4038115707</v>
      </c>
      <c r="D245" s="30">
        <v>-5.7940980932</v>
      </c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10" t="s">
        <v>29</v>
      </c>
      <c r="B246" s="7"/>
      <c r="C246" s="30">
        <v>-3.7718488739</v>
      </c>
      <c r="D246" s="30">
        <v>-4.0688653938</v>
      </c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10" t="s">
        <v>31</v>
      </c>
      <c r="B247" s="7"/>
      <c r="C247" s="30">
        <v>-5.4078878982</v>
      </c>
      <c r="D247" s="30">
        <v>-5.7964061309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10" t="s">
        <v>33</v>
      </c>
      <c r="B248" s="7"/>
      <c r="C248" s="30">
        <v>-3.774939162</v>
      </c>
      <c r="D248" s="30">
        <v>-4.0706326166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10" t="s">
        <v>37</v>
      </c>
      <c r="B249" s="12">
        <v>-1370.71333666108</v>
      </c>
      <c r="C249" s="30">
        <v>-5.4040406163</v>
      </c>
      <c r="D249" s="30">
        <v>-5.7942365821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10" t="s">
        <v>48</v>
      </c>
      <c r="B250" s="29">
        <v>-1417.2429078492</v>
      </c>
      <c r="C250" s="30">
        <v>-3.7697120362</v>
      </c>
      <c r="D250" s="30">
        <v>-4.0668714872</v>
      </c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5" t="s">
        <v>85</v>
      </c>
      <c r="B251" s="7"/>
      <c r="C251" s="33"/>
      <c r="D251" s="3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10" t="s">
        <v>25</v>
      </c>
      <c r="B252" s="29">
        <v>-5996.2540385305</v>
      </c>
      <c r="C252" s="30">
        <v>-19.0586009473</v>
      </c>
      <c r="D252" s="30">
        <v>-20.5471867211</v>
      </c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10" t="s">
        <v>27</v>
      </c>
      <c r="B253" s="7"/>
      <c r="C253" s="30">
        <v>-14.758261667</v>
      </c>
      <c r="D253" s="30">
        <v>-15.9343458589</v>
      </c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10" t="s">
        <v>29</v>
      </c>
      <c r="B254" s="7"/>
      <c r="C254" s="30">
        <v>-4.2144598932</v>
      </c>
      <c r="D254" s="30">
        <v>-4.5306806885</v>
      </c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10" t="s">
        <v>31</v>
      </c>
      <c r="B255" s="7"/>
      <c r="C255" s="30">
        <v>-14.7740697665</v>
      </c>
      <c r="D255" s="30">
        <v>-15.9426912958</v>
      </c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10" t="s">
        <v>33</v>
      </c>
      <c r="B256" s="7"/>
      <c r="C256" s="30">
        <v>-4.21930674</v>
      </c>
      <c r="D256" s="30">
        <v>-4.533320652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10" t="s">
        <v>37</v>
      </c>
      <c r="B257" s="12">
        <v>-4189.69034397458</v>
      </c>
      <c r="C257" s="30">
        <v>-14.7533032928</v>
      </c>
      <c r="D257" s="30">
        <v>-15.92944319</v>
      </c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10" t="s">
        <v>48</v>
      </c>
      <c r="B258" s="29">
        <v>-1806.56203801</v>
      </c>
      <c r="C258" s="30">
        <v>-4.2155375931</v>
      </c>
      <c r="D258" s="30">
        <v>-4.5316046378</v>
      </c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5" t="s">
        <v>87</v>
      </c>
      <c r="B259" s="7"/>
      <c r="C259" s="33"/>
      <c r="D259" s="3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10" t="s">
        <v>25</v>
      </c>
      <c r="B260" s="12">
        <v>-5045.74129741113</v>
      </c>
      <c r="C260" s="30">
        <v>-13.3834499334</v>
      </c>
      <c r="D260" s="51">
        <v>-14.3914332928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10" t="s">
        <v>27</v>
      </c>
      <c r="B261" s="7"/>
      <c r="C261" s="30">
        <v>-10.6000826296</v>
      </c>
      <c r="D261" s="30">
        <v>-11.4140894707</v>
      </c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10" t="s">
        <v>29</v>
      </c>
      <c r="B262" s="7"/>
      <c r="C262" s="30">
        <v>-2.695761935</v>
      </c>
      <c r="D262" s="30">
        <v>-2.8906147291</v>
      </c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10" t="s">
        <v>31</v>
      </c>
      <c r="B263" s="7"/>
      <c r="C263" s="30">
        <v>-10.6059161968</v>
      </c>
      <c r="D263" s="30">
        <v>-11.4173122014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10" t="s">
        <v>33</v>
      </c>
      <c r="B264" s="7"/>
      <c r="C264" s="30">
        <v>-2.7014704431</v>
      </c>
      <c r="D264" s="30">
        <v>-2.8935712159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10" t="s">
        <v>37</v>
      </c>
      <c r="B265" s="29">
        <v>-4356.86880185529</v>
      </c>
      <c r="C265" s="30">
        <v>-10.5988915847</v>
      </c>
      <c r="D265" s="30">
        <v>-11.4126538831</v>
      </c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10" t="s">
        <v>48</v>
      </c>
      <c r="B266" s="29">
        <v>-688.9100958418</v>
      </c>
      <c r="C266" s="30">
        <v>-2.6961485712</v>
      </c>
      <c r="D266" s="30">
        <v>-2.8909481336</v>
      </c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5" t="s">
        <v>88</v>
      </c>
      <c r="B267" s="7"/>
      <c r="C267" s="33"/>
      <c r="D267" s="3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10" t="s">
        <v>25</v>
      </c>
      <c r="B268" s="29">
        <v>-5045.7448316162</v>
      </c>
      <c r="C268" s="30">
        <v>-13.3837642047</v>
      </c>
      <c r="D268" s="51">
        <v>-14.3917869145</v>
      </c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10" t="s">
        <v>27</v>
      </c>
      <c r="B269" s="7"/>
      <c r="C269" s="30">
        <v>-10.6000245423</v>
      </c>
      <c r="D269" s="30">
        <v>-11.4140649834</v>
      </c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10" t="s">
        <v>29</v>
      </c>
      <c r="B270" s="7"/>
      <c r="C270" s="30">
        <v>-2.6959068649</v>
      </c>
      <c r="D270" s="30">
        <v>-2.8907163598</v>
      </c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10" t="s">
        <v>31</v>
      </c>
      <c r="B271" s="7"/>
      <c r="C271" s="30">
        <v>-10.6058677892</v>
      </c>
      <c r="D271" s="30">
        <v>-11.4172653452</v>
      </c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10" t="s">
        <v>33</v>
      </c>
      <c r="B272" s="33"/>
      <c r="C272" s="30">
        <v>-2.7015329141</v>
      </c>
      <c r="D272" s="30">
        <v>-2.8936408357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10" t="s">
        <v>37</v>
      </c>
      <c r="B273" s="29">
        <v>-4356.86880185529</v>
      </c>
      <c r="C273" s="30">
        <v>-10.5988915847</v>
      </c>
      <c r="D273" s="30">
        <v>-11.4126538831</v>
      </c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10" t="s">
        <v>48</v>
      </c>
      <c r="B274" s="29">
        <v>-688.914257961</v>
      </c>
      <c r="C274" s="30">
        <v>-2.6963123139</v>
      </c>
      <c r="D274" s="30">
        <v>-2.891070479</v>
      </c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5" t="s">
        <v>89</v>
      </c>
      <c r="B275" s="7"/>
      <c r="C275" s="33"/>
      <c r="D275" s="3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10" t="s">
        <v>25</v>
      </c>
      <c r="B276" s="29">
        <v>-4263.6900945807</v>
      </c>
      <c r="C276" s="30">
        <v>-13.8206706546</v>
      </c>
      <c r="D276" s="30">
        <v>-14.919593997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10" t="s">
        <v>27</v>
      </c>
      <c r="B277" s="7"/>
      <c r="C277" s="30">
        <v>-12.6530824398</v>
      </c>
      <c r="D277" s="30">
        <v>-13.6607624015</v>
      </c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10" t="s">
        <v>29</v>
      </c>
      <c r="B278" s="7"/>
      <c r="C278" s="30">
        <v>-1.1344871403</v>
      </c>
      <c r="D278" s="30">
        <v>-1.2263998453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10" t="s">
        <v>31</v>
      </c>
      <c r="B279" s="33"/>
      <c r="C279" s="30">
        <v>-12.659352927</v>
      </c>
      <c r="D279" s="30">
        <v>-13.6641431712</v>
      </c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10" t="s">
        <v>33</v>
      </c>
      <c r="B280" s="33"/>
      <c r="C280" s="30">
        <v>-1.1362001392</v>
      </c>
      <c r="D280" s="30">
        <v>-1.2274297281</v>
      </c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10" t="s">
        <v>37</v>
      </c>
      <c r="B281" s="29">
        <v>-3591.1411985318</v>
      </c>
      <c r="C281" s="30">
        <v>-12.6534777073</v>
      </c>
      <c r="D281" s="30">
        <v>-13.6610505684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10" t="s">
        <v>48</v>
      </c>
      <c r="B282" s="29">
        <v>-672.532948591</v>
      </c>
      <c r="C282" s="30">
        <v>-1.1350233242</v>
      </c>
      <c r="D282" s="30">
        <v>-1.2268734917</v>
      </c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5" t="s">
        <v>91</v>
      </c>
      <c r="B283" s="7"/>
      <c r="C283" s="33"/>
      <c r="D283" s="3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10" t="s">
        <v>25</v>
      </c>
      <c r="B284" s="12">
        <v>-4224.63694352614</v>
      </c>
      <c r="C284" s="30">
        <v>-13.6413705546</v>
      </c>
      <c r="D284" s="30">
        <v>-14.7284263747</v>
      </c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10" t="s">
        <v>27</v>
      </c>
      <c r="B285" s="7"/>
      <c r="C285" s="30">
        <v>-12.6540737535</v>
      </c>
      <c r="D285" s="30">
        <v>-13.6616814196</v>
      </c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10" t="s">
        <v>29</v>
      </c>
      <c r="B286" s="33"/>
      <c r="C286" s="30">
        <v>-0.9592109882</v>
      </c>
      <c r="D286" s="30">
        <v>-1.0390293447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10" t="s">
        <v>31</v>
      </c>
      <c r="B287" s="33"/>
      <c r="C287" s="30">
        <v>-12.6593273052</v>
      </c>
      <c r="D287" s="30">
        <v>-13.6645551832</v>
      </c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10" t="s">
        <v>33</v>
      </c>
      <c r="B288" s="33"/>
      <c r="C288" s="30">
        <v>-0.9606965968</v>
      </c>
      <c r="D288" s="30">
        <v>-1.0399421441</v>
      </c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10" t="s">
        <v>37</v>
      </c>
      <c r="B289" s="29">
        <v>-3591.1411985318</v>
      </c>
      <c r="C289" s="30">
        <v>-12.6534777073</v>
      </c>
      <c r="D289" s="30">
        <v>-13.6610505684</v>
      </c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10" t="s">
        <v>48</v>
      </c>
      <c r="B290" s="29">
        <v>-633.4823573948</v>
      </c>
      <c r="C290" s="30">
        <v>-0.9596051931</v>
      </c>
      <c r="D290" s="30">
        <v>-1.0393734131</v>
      </c>
      <c r="E290" s="7"/>
      <c r="F290" s="33"/>
      <c r="G290" s="33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5" t="s">
        <v>92</v>
      </c>
      <c r="B291" s="7"/>
      <c r="C291" s="33"/>
      <c r="D291" s="3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10" t="s">
        <v>25</v>
      </c>
      <c r="B292" s="29">
        <v>-2792.0695327642</v>
      </c>
      <c r="C292" s="30">
        <v>-10.3529753199</v>
      </c>
      <c r="D292" s="30">
        <v>-11.1835865854</v>
      </c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10" t="s">
        <v>27</v>
      </c>
      <c r="B293" s="7"/>
      <c r="C293" s="30">
        <v>-9.5134610963</v>
      </c>
      <c r="D293" s="30">
        <v>-10.2087911504</v>
      </c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10" t="s">
        <v>29</v>
      </c>
      <c r="B294" s="33"/>
      <c r="C294" s="30">
        <v>-0.79723139</v>
      </c>
      <c r="D294" s="30">
        <v>-0.8667172497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10" t="s">
        <v>31</v>
      </c>
      <c r="B295" s="33"/>
      <c r="C295" s="30">
        <v>-9.5191852954</v>
      </c>
      <c r="D295" s="30">
        <v>-10.2115325107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10" t="s">
        <v>33</v>
      </c>
      <c r="B296" s="33"/>
      <c r="C296" s="30">
        <v>-0.8119667367</v>
      </c>
      <c r="D296" s="30">
        <v>-0.9464740669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10" t="s">
        <v>37</v>
      </c>
      <c r="B297" s="29">
        <v>-2402.81585499718</v>
      </c>
      <c r="C297" s="30">
        <v>-9.5199094241</v>
      </c>
      <c r="D297" s="30">
        <v>-10.215291142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10" t="s">
        <v>48</v>
      </c>
      <c r="B298" s="29">
        <v>-389.2207033045</v>
      </c>
      <c r="C298" s="30">
        <v>-0.7968443193</v>
      </c>
      <c r="D298" s="30">
        <v>-0.8661124593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5" t="s">
        <v>94</v>
      </c>
      <c r="B299" s="7"/>
      <c r="C299" s="33"/>
      <c r="D299" s="3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10" t="s">
        <v>25</v>
      </c>
      <c r="B300" s="9">
        <v>-2982.6432574072</v>
      </c>
      <c r="C300" s="30">
        <v>-11.0871297876</v>
      </c>
      <c r="D300" s="30">
        <v>-11.9736000634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10" t="s">
        <v>27</v>
      </c>
      <c r="B301" s="33"/>
      <c r="C301" s="30">
        <v>-9.5156795745</v>
      </c>
      <c r="D301" s="30">
        <v>-10.2108949867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10" t="s">
        <v>29</v>
      </c>
      <c r="B302" s="33"/>
      <c r="C302" s="30">
        <v>-1.5193870228</v>
      </c>
      <c r="D302" s="30">
        <v>-1.6421340664</v>
      </c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10" t="s">
        <v>31</v>
      </c>
      <c r="B303" s="33"/>
      <c r="C303" s="30">
        <v>-9.5227528117</v>
      </c>
      <c r="D303" s="30">
        <v>-10.2143123017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10" t="s">
        <v>33</v>
      </c>
      <c r="B304" s="33"/>
      <c r="C304" s="30">
        <v>-1.5342659339</v>
      </c>
      <c r="D304" s="30">
        <v>-1.7249162689</v>
      </c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10" t="s">
        <v>37</v>
      </c>
      <c r="B305" s="9">
        <v>-2402.81585499718</v>
      </c>
      <c r="C305" s="30">
        <v>-9.5199094241</v>
      </c>
      <c r="D305" s="30">
        <v>-10.215291142</v>
      </c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10" t="s">
        <v>48</v>
      </c>
      <c r="B306" s="9">
        <v>-579.8054948161</v>
      </c>
      <c r="C306" s="30">
        <v>-1.517913342</v>
      </c>
      <c r="D306" s="30">
        <v>-1.6409611185</v>
      </c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1" t="s">
        <v>0</v>
      </c>
      <c r="I1" s="3" t="s">
        <v>5</v>
      </c>
      <c r="J1" s="4" t="s">
        <v>6</v>
      </c>
      <c r="K1" s="4" t="s">
        <v>7</v>
      </c>
      <c r="N1" s="5" t="s">
        <v>0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Y1" s="1" t="s">
        <v>0</v>
      </c>
      <c r="Z1" s="3" t="s">
        <v>17</v>
      </c>
      <c r="AA1" s="3" t="s">
        <v>18</v>
      </c>
      <c r="AB1" s="3" t="s">
        <v>19</v>
      </c>
      <c r="AC1" s="3" t="s">
        <v>20</v>
      </c>
      <c r="AD1" s="6" t="s">
        <v>21</v>
      </c>
      <c r="AE1" s="3" t="s">
        <v>22</v>
      </c>
      <c r="AF1" s="3" t="s">
        <v>23</v>
      </c>
    </row>
    <row r="2">
      <c r="A2" s="1">
        <v>1.0</v>
      </c>
      <c r="H2" s="1">
        <v>1.0</v>
      </c>
      <c r="I2" s="7"/>
      <c r="N2" s="8">
        <v>1.0</v>
      </c>
      <c r="O2" s="9">
        <f t="shared" ref="O2:Q2" si="1">I3-I8-I9</f>
        <v>0.02078686621</v>
      </c>
      <c r="P2" s="9">
        <f t="shared" si="1"/>
        <v>-0.0867266403</v>
      </c>
      <c r="Q2" s="9">
        <f t="shared" si="1"/>
        <v>-0.07497496125</v>
      </c>
      <c r="R2" s="10">
        <f t="shared" ref="R2:S2" si="2">627.509*(J4+J5-J6-J7)</f>
        <v>7.819912113</v>
      </c>
      <c r="S2" s="27">
        <f t="shared" si="2"/>
        <v>3.960978656</v>
      </c>
      <c r="T2" s="10">
        <f t="shared" ref="T2:U2" si="3">627.509*($I3-$I8-$I9+J3-J8-J9)</f>
        <v>-41.3778017</v>
      </c>
      <c r="U2" s="10">
        <f t="shared" si="3"/>
        <v>-34.00351733</v>
      </c>
      <c r="V2" s="10">
        <f>627.509*(I3-I8-I9+((K3-K8-K9)*4^3-(J3-J8-J9)*3^3)/(4^3-3^3))</f>
        <v>-28.62228279</v>
      </c>
      <c r="W2" s="10">
        <f>627.509*(I3-I8-I9+((K3-K8-K9+0.5*((K4+K5)-(K6+K7)))*4^3-(J3-J8-J9+0.5*((J4+J5)-(J6+J7)))*3^3)/(4^3-3^3))</f>
        <v>-28.0497827</v>
      </c>
      <c r="Y2" s="11">
        <v>1.0</v>
      </c>
      <c r="Z2" s="12">
        <f t="shared" ref="Z2:Z39" si="5">T2-AE2</f>
        <v>-12.3778017</v>
      </c>
      <c r="AA2" s="12">
        <f t="shared" ref="AA2:AA39" si="6">U2-AE2</f>
        <v>-5.00351733</v>
      </c>
      <c r="AB2" s="12">
        <f t="shared" ref="AB2:AB39" si="7">V2-AE2</f>
        <v>0.3777172091</v>
      </c>
      <c r="AC2" s="12">
        <f t="shared" ref="AC2:AC39" si="8">W2-AE2</f>
        <v>0.9502173032</v>
      </c>
      <c r="AD2" s="7">
        <f t="shared" ref="AD2:AD39" si="9">ABS(AC2/AE2)*100</f>
        <v>3.27661139</v>
      </c>
      <c r="AE2" s="12">
        <v>-29.0</v>
      </c>
      <c r="AF2" s="13" t="s">
        <v>24</v>
      </c>
    </row>
    <row r="3">
      <c r="A3" s="12" t="s">
        <v>25</v>
      </c>
      <c r="B3" s="45">
        <v>-6.8785688</v>
      </c>
      <c r="C3" s="45">
        <v>-2.4832808413</v>
      </c>
      <c r="D3" s="45">
        <v>-7.3681586937</v>
      </c>
      <c r="E3" s="45">
        <v>-2.5593008287</v>
      </c>
      <c r="H3" s="12" t="s">
        <v>25</v>
      </c>
      <c r="I3" s="15">
        <v>-2283.17317310116</v>
      </c>
      <c r="J3">
        <f t="shared" ref="J3:J9" si="10">B3*1.5</f>
        <v>-10.3178532</v>
      </c>
      <c r="K3">
        <f t="shared" ref="K3:K9" si="11">D3*1.5</f>
        <v>-11.05223804</v>
      </c>
      <c r="N3" s="8">
        <v>2.0</v>
      </c>
      <c r="O3" s="9">
        <f t="shared" ref="O3:Q3" si="4">I11-I16-I17</f>
        <v>0.01985717849</v>
      </c>
      <c r="P3" s="9">
        <f t="shared" si="4"/>
        <v>-0.05721733755</v>
      </c>
      <c r="Q3" s="9">
        <f t="shared" si="4"/>
        <v>-0.0565288386</v>
      </c>
      <c r="R3" s="10">
        <f t="shared" ref="R3:R32" si="13">627.509*(OFFSET($J$4,8*$N2,0)+OFFSET($J$5,8*$N2,0)-OFFSET($J$6,8*$N2,0)-OFFSET($J$7,8*$N2,0))</f>
        <v>5.615568346</v>
      </c>
      <c r="S3" s="10">
        <f t="shared" ref="S3:S31" si="14">627.509*(OFFSET(K$4,8*$N2,0)+OFFSET(K$5,8*$N2,0)-OFFSET(K$6,8*$N2,0)-OFFSET(K$7,8*$N2,0))</f>
        <v>2.891839709</v>
      </c>
      <c r="T3" s="10">
        <f t="shared" ref="T3:T32" si="15">627.509*(OFFSET($I$3,8*$N2,0)-OFFSET($I$8,8*$N2,0)-OFFSET($I$9,8*$N2,0)+OFFSET($J$3,8*$N2,0)-OFFSET($J$8,8*$N2,0)-OFFSET($J$9,8*$N2,0))</f>
        <v>-23.44383605</v>
      </c>
      <c r="U3" s="10">
        <f t="shared" ref="U3:U32" si="16">627.509*(OFFSET($I$3,8*$N2,0)-OFFSET($I$8,8*$N2,0)-OFFSET($I$9,8*$N2,0)+OFFSET($K$3,8*$N2,0)-OFFSET($K$8,8*$N2,0)-OFFSET($K$9,8*$N2,0))</f>
        <v>-23.01179676</v>
      </c>
      <c r="V3" s="16">
        <f>627.509*(I11-I16-I17+((K11-K16-K17)*4^3-(J11-J16-J17)*3^3)/(4^3-3^3))</f>
        <v>-22.69652485</v>
      </c>
      <c r="W3" s="10">
        <f>627.509*(I11-I16-I17+((K11-K16-K17+0.5*((K12+K13)-(K14+K15)))*4^3-(J11-J16-J17+0.5*((J12+J13)-(J14+J15)))*3^3)/(4^3-3^3))</f>
        <v>-22.24439788</v>
      </c>
      <c r="Y3" s="11">
        <v>2.0</v>
      </c>
      <c r="Z3" s="12">
        <f t="shared" si="5"/>
        <v>-2.643836052</v>
      </c>
      <c r="AA3" s="12">
        <f t="shared" si="6"/>
        <v>-2.211796764</v>
      </c>
      <c r="AB3" s="12">
        <f t="shared" si="7"/>
        <v>-1.896524851</v>
      </c>
      <c r="AC3" s="12">
        <f t="shared" si="8"/>
        <v>-1.444397877</v>
      </c>
      <c r="AD3" s="7">
        <f t="shared" si="9"/>
        <v>6.944220565</v>
      </c>
      <c r="AE3" s="12">
        <v>-20.8</v>
      </c>
      <c r="AF3" s="13" t="s">
        <v>26</v>
      </c>
    </row>
    <row r="4">
      <c r="A4" s="12" t="s">
        <v>27</v>
      </c>
      <c r="B4" s="45">
        <v>-4.923136611</v>
      </c>
      <c r="C4" s="45">
        <v>-1.7555874233</v>
      </c>
      <c r="D4" s="45">
        <v>-5.2733500469</v>
      </c>
      <c r="E4" s="45">
        <v>-1.8091489761</v>
      </c>
      <c r="H4" s="12" t="s">
        <v>27</v>
      </c>
      <c r="I4" s="17"/>
      <c r="J4">
        <f t="shared" si="10"/>
        <v>-7.384704917</v>
      </c>
      <c r="K4">
        <f t="shared" si="11"/>
        <v>-7.91002507</v>
      </c>
      <c r="N4" s="8">
        <v>3.0</v>
      </c>
      <c r="O4" s="9">
        <f t="shared" ref="O4:Q4" si="12">I19-I24-I25</f>
        <v>0.03404626842</v>
      </c>
      <c r="P4" s="9">
        <f t="shared" si="12"/>
        <v>-0.07664080125</v>
      </c>
      <c r="Q4" s="9">
        <f t="shared" si="12"/>
        <v>-0.07489741125</v>
      </c>
      <c r="R4" s="10">
        <f t="shared" si="13"/>
        <v>13.08000524</v>
      </c>
      <c r="S4" s="27">
        <f t="shared" si="14"/>
        <v>9.674891719</v>
      </c>
      <c r="T4" s="10">
        <f t="shared" si="15"/>
        <v>-26.7284527</v>
      </c>
      <c r="U4" s="10">
        <f t="shared" si="16"/>
        <v>-25.63445979</v>
      </c>
      <c r="V4" s="10">
        <f>627.509*(I19-I24-I25+((K19-K24-K25)*4^3-(J19-J24-J25)*3^3)/(4^3-3^3))</f>
        <v>-24.83614063</v>
      </c>
      <c r="W4" s="10">
        <f>627.509*(I19-I24-I25+((K19-K24-K25+0.5*((K20+K21)-(K22+K23)))*4^3-(J19-J24-J25+0.5*((J20+J21)-(J22+J23)))*3^3)/(4^3-3^3))</f>
        <v>-21.24110106</v>
      </c>
      <c r="Y4" s="11">
        <v>3.0</v>
      </c>
      <c r="Z4" s="12">
        <f t="shared" si="5"/>
        <v>-3.228452701</v>
      </c>
      <c r="AA4" s="12">
        <f t="shared" si="6"/>
        <v>-2.134459786</v>
      </c>
      <c r="AB4" s="12">
        <f t="shared" si="7"/>
        <v>-1.336140631</v>
      </c>
      <c r="AC4" s="12">
        <f t="shared" si="8"/>
        <v>2.258898944</v>
      </c>
      <c r="AD4" s="7">
        <f t="shared" si="9"/>
        <v>9.612335931</v>
      </c>
      <c r="AE4" s="12">
        <v>-23.5</v>
      </c>
      <c r="AF4" s="13" t="s">
        <v>28</v>
      </c>
    </row>
    <row r="5">
      <c r="A5" s="12" t="s">
        <v>29</v>
      </c>
      <c r="B5" s="45">
        <v>-1.9047564625</v>
      </c>
      <c r="C5" s="45">
        <v>-0.6801571852</v>
      </c>
      <c r="D5" s="45">
        <v>-2.0448252879</v>
      </c>
      <c r="E5" s="45">
        <v>-0.7020543983</v>
      </c>
      <c r="H5" s="12" t="s">
        <v>29</v>
      </c>
      <c r="I5" s="17"/>
      <c r="J5">
        <f t="shared" si="10"/>
        <v>-2.857134694</v>
      </c>
      <c r="K5">
        <f t="shared" si="11"/>
        <v>-3.067237932</v>
      </c>
      <c r="N5" s="8">
        <v>4.0</v>
      </c>
      <c r="O5" s="9">
        <f t="shared" ref="O5:Q5" si="17">I27-I32-I33</f>
        <v>0.0002942867402</v>
      </c>
      <c r="P5" s="9">
        <f t="shared" si="17"/>
        <v>-0.0377254035</v>
      </c>
      <c r="Q5" s="9">
        <f t="shared" si="17"/>
        <v>-0.03772305705</v>
      </c>
      <c r="R5" s="10">
        <f t="shared" si="13"/>
        <v>8.606474909</v>
      </c>
      <c r="S5" s="27">
        <f t="shared" si="14"/>
        <v>4.668795348</v>
      </c>
      <c r="T5" s="10">
        <f t="shared" si="15"/>
        <v>-23.48836265</v>
      </c>
      <c r="U5" s="10">
        <f t="shared" si="16"/>
        <v>-23.48689023</v>
      </c>
      <c r="V5" s="10">
        <f>627.509*(I27-I32-I33+((K27-K32-K33)*4^3-(J27-J32-J33)*3^3)/(4^3-3^3))</f>
        <v>-23.48581576</v>
      </c>
      <c r="W5" s="10">
        <f>627.509*(I27-I32-I33+((K27-K32-K33+0.5*((K28+K29)-(K30+K31)))*4^3-(J27-J32-J33+0.5*((J28+J29)-(J30+J31)))*3^3)/(4^3-3^3))</f>
        <v>-22.58813901</v>
      </c>
      <c r="Y5" s="11">
        <v>4.0</v>
      </c>
      <c r="Z5" s="12">
        <f t="shared" si="5"/>
        <v>-3.188362647</v>
      </c>
      <c r="AA5" s="12">
        <f t="shared" si="6"/>
        <v>-3.186890228</v>
      </c>
      <c r="AB5" s="12">
        <f t="shared" si="7"/>
        <v>-3.185815761</v>
      </c>
      <c r="AC5" s="12">
        <f t="shared" si="8"/>
        <v>-2.288139008</v>
      </c>
      <c r="AD5" s="7">
        <f t="shared" si="9"/>
        <v>11.27162073</v>
      </c>
      <c r="AE5" s="12">
        <v>-20.3</v>
      </c>
      <c r="AF5" s="13" t="s">
        <v>30</v>
      </c>
    </row>
    <row r="6">
      <c r="A6" s="12" t="s">
        <v>31</v>
      </c>
      <c r="B6" s="45">
        <v>-4.927723217</v>
      </c>
      <c r="C6" s="45">
        <v>-1.757043985</v>
      </c>
      <c r="D6" s="45">
        <v>-5.2755756489</v>
      </c>
      <c r="E6" s="45">
        <v>-1.8096773138</v>
      </c>
      <c r="H6" s="12" t="s">
        <v>31</v>
      </c>
      <c r="I6" s="17"/>
      <c r="J6">
        <f t="shared" si="10"/>
        <v>-7.391584826</v>
      </c>
      <c r="K6">
        <f t="shared" si="11"/>
        <v>-7.913363473</v>
      </c>
      <c r="N6" s="8">
        <v>5.0</v>
      </c>
      <c r="O6" s="9">
        <f t="shared" ref="O6:Q6" si="18">I35-I40-I41</f>
        <v>0.0257991265</v>
      </c>
      <c r="P6" s="9">
        <f t="shared" si="18"/>
        <v>-0.0921442422</v>
      </c>
      <c r="Q6" s="9">
        <f t="shared" si="18"/>
        <v>-0.09097733325</v>
      </c>
      <c r="R6" s="10">
        <f t="shared" si="13"/>
        <v>10.44046264</v>
      </c>
      <c r="S6" s="10">
        <f t="shared" si="14"/>
        <v>5.498639135</v>
      </c>
      <c r="T6" s="10">
        <f t="shared" si="15"/>
        <v>-41.63215721</v>
      </c>
      <c r="U6" s="10">
        <f t="shared" si="16"/>
        <v>-40.89991134</v>
      </c>
      <c r="V6" s="10">
        <f>627.509*(I35-I40-I41+((K35-K40-K41)*4^3-(J35-J40-J41)*3^3)/(4^3-3^3))</f>
        <v>-40.36556976</v>
      </c>
      <c r="W6" s="10">
        <f>627.509*(I35-I40-I41+((K35-K40-K41+0.5*((K36+K37)-(K38+K39)))*4^3-(J35-J40-J41+0.5*((J36+J37)-(J38+J39)))*3^3)/(4^3-3^3))</f>
        <v>-39.41934796</v>
      </c>
      <c r="Y6" s="11">
        <v>5.0</v>
      </c>
      <c r="Z6" s="12">
        <f t="shared" si="5"/>
        <v>-12.63215721</v>
      </c>
      <c r="AA6" s="12">
        <f t="shared" si="6"/>
        <v>-11.89991134</v>
      </c>
      <c r="AB6" s="12">
        <f t="shared" si="7"/>
        <v>-11.36556976</v>
      </c>
      <c r="AC6" s="12">
        <f t="shared" si="8"/>
        <v>-10.41934796</v>
      </c>
      <c r="AD6" s="7">
        <f t="shared" si="9"/>
        <v>35.92878607</v>
      </c>
      <c r="AE6" s="12">
        <v>-29.0</v>
      </c>
      <c r="AF6" s="18" t="s">
        <v>32</v>
      </c>
    </row>
    <row r="7">
      <c r="A7" s="12" t="s">
        <v>33</v>
      </c>
      <c r="B7" s="45">
        <v>-1.9084777449</v>
      </c>
      <c r="C7" s="45">
        <v>-0.6813428236</v>
      </c>
      <c r="D7" s="45">
        <v>-2.0468078366</v>
      </c>
      <c r="E7" s="45">
        <v>-0.7024953258</v>
      </c>
      <c r="H7" s="12" t="s">
        <v>33</v>
      </c>
      <c r="I7" s="17"/>
      <c r="J7">
        <f t="shared" si="10"/>
        <v>-2.862716617</v>
      </c>
      <c r="K7">
        <f t="shared" si="11"/>
        <v>-3.070211755</v>
      </c>
      <c r="N7" s="8">
        <v>6.0</v>
      </c>
      <c r="O7" s="9">
        <f t="shared" ref="O7:Q7" si="19">I43-I48-I49</f>
        <v>0.03918276172</v>
      </c>
      <c r="P7" s="9">
        <f t="shared" si="19"/>
        <v>-0.0890695533</v>
      </c>
      <c r="Q7" s="9">
        <f t="shared" si="19"/>
        <v>-0.0882875568</v>
      </c>
      <c r="R7" s="10">
        <f t="shared" si="13"/>
        <v>9.069942232</v>
      </c>
      <c r="S7" s="10">
        <f t="shared" si="14"/>
        <v>4.684350104</v>
      </c>
      <c r="T7" s="10">
        <f t="shared" si="15"/>
        <v>-31.3044107</v>
      </c>
      <c r="U7" s="10">
        <f t="shared" si="16"/>
        <v>-30.81370086</v>
      </c>
      <c r="V7" s="10">
        <f>627.509*(I43-I48-I49+((K43-K48-K49)*4^3-(J43-J48-J49)*3^3)/(4^3-3^3))</f>
        <v>-30.4556153</v>
      </c>
      <c r="W7" s="10">
        <f>627.509*(I43-I48-I49+((K43-K48-K49+0.5*((K44+K45)-(K46+K47)))*4^3-(J43-J48-J49+0.5*((J44+J45)-(J46+J47)))*3^3)/(4^3-3^3))</f>
        <v>-29.71358872</v>
      </c>
      <c r="Y7" s="11">
        <v>6.0</v>
      </c>
      <c r="Z7" s="12">
        <f t="shared" si="5"/>
        <v>-5.804410698</v>
      </c>
      <c r="AA7" s="12">
        <f t="shared" si="6"/>
        <v>-5.313700856</v>
      </c>
      <c r="AB7" s="12">
        <f t="shared" si="7"/>
        <v>-4.955615296</v>
      </c>
      <c r="AC7" s="12">
        <f t="shared" si="8"/>
        <v>-4.213588723</v>
      </c>
      <c r="AD7" s="7">
        <f t="shared" si="9"/>
        <v>16.52387734</v>
      </c>
      <c r="AE7" s="12">
        <v>-25.5</v>
      </c>
      <c r="AF7" s="18" t="s">
        <v>28</v>
      </c>
    </row>
    <row r="8">
      <c r="A8" s="12" t="s">
        <v>37</v>
      </c>
      <c r="B8" s="45">
        <v>-4.9229889219</v>
      </c>
      <c r="C8" s="45">
        <v>-1.7561696041</v>
      </c>
      <c r="D8" s="45">
        <v>-5.2732319951</v>
      </c>
      <c r="E8" s="45">
        <v>-1.8097343811</v>
      </c>
      <c r="H8" s="12" t="s">
        <v>37</v>
      </c>
      <c r="I8" s="15">
        <v>-1608.48221719522</v>
      </c>
      <c r="J8">
        <f t="shared" si="10"/>
        <v>-7.384483383</v>
      </c>
      <c r="K8">
        <f t="shared" si="11"/>
        <v>-7.909847993</v>
      </c>
      <c r="N8" s="8">
        <v>7.0</v>
      </c>
      <c r="O8" s="9">
        <f t="shared" ref="O8:Q8" si="20">I51-I56-I57</f>
        <v>0.06405641328</v>
      </c>
      <c r="P8" s="9">
        <f t="shared" si="20"/>
        <v>-0.1387031765</v>
      </c>
      <c r="Q8" s="9">
        <f t="shared" si="20"/>
        <v>-0.13774398</v>
      </c>
      <c r="R8" s="10">
        <f t="shared" si="13"/>
        <v>11.35268139</v>
      </c>
      <c r="S8" s="10">
        <f t="shared" si="14"/>
        <v>5.697492815</v>
      </c>
      <c r="T8" s="10">
        <f t="shared" si="15"/>
        <v>-46.84151571</v>
      </c>
      <c r="U8" s="10">
        <f t="shared" si="16"/>
        <v>-46.2396113</v>
      </c>
      <c r="V8" s="10">
        <f>627.509*(I51-I56-I57+((K51-K56-K57)*4^3-(J51-J56-J57)*3^3)/(4^3-3^3))</f>
        <v>-45.80038377</v>
      </c>
      <c r="W8" s="10">
        <f>627.509*(I51-I56-I57+((K51-K56-K57+0.5*((K52+K53)-(K54+K55)))*4^3-(J51-J56-J57+0.5*((J52+J53)-(J54+J55)))*3^3)/(4^3-3^3))</f>
        <v>-45.01501697</v>
      </c>
      <c r="Y8" s="11">
        <v>7.0</v>
      </c>
      <c r="Z8" s="12">
        <f t="shared" si="5"/>
        <v>-11.74151571</v>
      </c>
      <c r="AA8" s="12">
        <f t="shared" si="6"/>
        <v>-11.1396113</v>
      </c>
      <c r="AB8" s="12">
        <f t="shared" si="7"/>
        <v>-10.70038377</v>
      </c>
      <c r="AC8" s="12">
        <f t="shared" si="8"/>
        <v>-9.915016973</v>
      </c>
      <c r="AD8" s="7">
        <f t="shared" si="9"/>
        <v>28.2479116</v>
      </c>
      <c r="AE8" s="12">
        <v>-35.1</v>
      </c>
      <c r="AF8" s="18" t="s">
        <v>47</v>
      </c>
    </row>
    <row r="9">
      <c r="A9" s="12" t="s">
        <v>48</v>
      </c>
      <c r="B9" s="45">
        <v>-1.8977621179</v>
      </c>
      <c r="C9" s="45">
        <v>-0.6854167786</v>
      </c>
      <c r="D9" s="45">
        <v>-2.0449433911</v>
      </c>
      <c r="E9" s="45">
        <v>-0.7017470937</v>
      </c>
      <c r="H9" s="12" t="s">
        <v>48</v>
      </c>
      <c r="I9" s="15">
        <v>-674.71174277215</v>
      </c>
      <c r="J9">
        <f t="shared" si="10"/>
        <v>-2.846643177</v>
      </c>
      <c r="K9">
        <f t="shared" si="11"/>
        <v>-3.067415087</v>
      </c>
      <c r="N9" s="8">
        <v>8.0</v>
      </c>
      <c r="O9" s="9">
        <f t="shared" ref="O9:Q9" si="21">I59-I64-I65</f>
        <v>0.06947648507</v>
      </c>
      <c r="P9" s="9">
        <f t="shared" si="21"/>
        <v>-0.1539397083</v>
      </c>
      <c r="Q9" s="9">
        <f t="shared" si="21"/>
        <v>-0.1530042001</v>
      </c>
      <c r="R9" s="10">
        <f t="shared" si="13"/>
        <v>12.47204296</v>
      </c>
      <c r="S9" s="10">
        <f t="shared" si="14"/>
        <v>6.309631202</v>
      </c>
      <c r="T9" s="10">
        <f t="shared" si="15"/>
        <v>-53.00143275</v>
      </c>
      <c r="U9" s="10">
        <f t="shared" si="16"/>
        <v>-52.41439296</v>
      </c>
      <c r="V9" s="10">
        <f>627.509*(I59-I64-I65+((K59-K64-K65)*4^3-(J59-J64-J65)*3^3)/(4^3-3^3))</f>
        <v>-51.98601258</v>
      </c>
      <c r="W9" s="10">
        <f>627.509*(I59-I64-I65+((K59-K64-K65+0.5*((K60+K61)-(K62+K63)))*4^3-(J59-J64-J65+0.5*((J60+J61)-(J62+J63)))*3^3)/(4^3-3^3))</f>
        <v>-51.07964451</v>
      </c>
      <c r="Y9" s="11">
        <v>8.0</v>
      </c>
      <c r="Z9" s="12">
        <f t="shared" si="5"/>
        <v>-16.20143275</v>
      </c>
      <c r="AA9" s="12">
        <f t="shared" si="6"/>
        <v>-15.61439296</v>
      </c>
      <c r="AB9" s="12">
        <f t="shared" si="7"/>
        <v>-15.18601258</v>
      </c>
      <c r="AC9" s="12">
        <f t="shared" si="8"/>
        <v>-14.27964451</v>
      </c>
      <c r="AD9" s="7">
        <f t="shared" si="9"/>
        <v>38.80338182</v>
      </c>
      <c r="AE9" s="12">
        <v>-36.8</v>
      </c>
      <c r="AF9" s="18" t="s">
        <v>51</v>
      </c>
    </row>
    <row r="10">
      <c r="A10" s="1">
        <v>2.0</v>
      </c>
      <c r="B10" s="59"/>
      <c r="C10" s="59"/>
      <c r="D10" s="59"/>
      <c r="E10" s="59"/>
      <c r="H10" s="1">
        <v>2.0</v>
      </c>
      <c r="I10" s="17"/>
      <c r="N10" s="8">
        <v>9.0</v>
      </c>
      <c r="O10" s="9">
        <f t="shared" ref="O10:Q10" si="22">I67-I72-I73</f>
        <v>0.05626727404</v>
      </c>
      <c r="P10" s="9">
        <f t="shared" si="22"/>
        <v>-0.1543471478</v>
      </c>
      <c r="Q10" s="9">
        <f t="shared" si="22"/>
        <v>-0.1494771472</v>
      </c>
      <c r="R10" s="10">
        <f t="shared" si="13"/>
        <v>13.45340221</v>
      </c>
      <c r="S10" s="27">
        <f t="shared" si="14"/>
        <v>6.791587763</v>
      </c>
      <c r="T10" s="10">
        <f t="shared" si="15"/>
        <v>-61.54600347</v>
      </c>
      <c r="U10" s="10">
        <f t="shared" si="16"/>
        <v>-58.49003433</v>
      </c>
      <c r="V10" s="10">
        <f>627.509*(I67-I72-I73+((K67-K72-K73)*4^3-(J67-J72-J73)*3^3)/(4^3-3^3))</f>
        <v>-56.26000279</v>
      </c>
      <c r="W10" s="10">
        <f>627.509*(I67-I72-I73+((K67-K72-K73+0.5*((K68+K69)-(K70+K71)))*4^3-(J67-J72-J73+0.5*((J68+J69)-(J70+J71)))*3^3)/(4^3-3^3))</f>
        <v>-55.29487094</v>
      </c>
      <c r="Y10" s="11">
        <v>9.0</v>
      </c>
      <c r="Z10" s="12">
        <f t="shared" si="5"/>
        <v>-33.14600347</v>
      </c>
      <c r="AA10" s="12">
        <f t="shared" si="6"/>
        <v>-30.09003433</v>
      </c>
      <c r="AB10" s="12">
        <f t="shared" si="7"/>
        <v>-27.86000279</v>
      </c>
      <c r="AC10" s="12">
        <f t="shared" si="8"/>
        <v>-26.89487094</v>
      </c>
      <c r="AD10" s="7">
        <f t="shared" si="9"/>
        <v>94.70024978</v>
      </c>
      <c r="AE10" s="12">
        <v>-28.4</v>
      </c>
      <c r="AF10" s="18" t="s">
        <v>32</v>
      </c>
    </row>
    <row r="11">
      <c r="A11" s="12" t="s">
        <v>25</v>
      </c>
      <c r="B11" s="45">
        <v>-6.143754473</v>
      </c>
      <c r="C11" s="45">
        <v>-2.2089502866</v>
      </c>
      <c r="D11" s="45">
        <v>-6.5806984081</v>
      </c>
      <c r="E11" s="45">
        <v>-2.2764005258</v>
      </c>
      <c r="H11" s="12" t="s">
        <v>25</v>
      </c>
      <c r="I11" s="15">
        <v>-2022.78566143633</v>
      </c>
      <c r="J11">
        <f t="shared" ref="J11:J17" si="24">B11*1.5</f>
        <v>-9.21563171</v>
      </c>
      <c r="K11">
        <f t="shared" ref="K11:K17" si="25">D11*1.5</f>
        <v>-9.871047612</v>
      </c>
      <c r="N11" s="8">
        <v>10.0</v>
      </c>
      <c r="O11" s="9">
        <f t="shared" ref="O11:Q11" si="23">I75-I80-I81</f>
        <v>0.06185239278</v>
      </c>
      <c r="P11" s="9">
        <f t="shared" si="23"/>
        <v>-0.1649921886</v>
      </c>
      <c r="Q11" s="9">
        <f t="shared" si="23"/>
        <v>-0.159465963</v>
      </c>
      <c r="R11" s="10">
        <f t="shared" si="13"/>
        <v>14.41329764</v>
      </c>
      <c r="S11" s="27">
        <f t="shared" si="14"/>
        <v>7.223517017</v>
      </c>
      <c r="T11" s="10">
        <f t="shared" si="15"/>
        <v>-64.72115014</v>
      </c>
      <c r="U11" s="10">
        <f t="shared" si="16"/>
        <v>-61.25339384</v>
      </c>
      <c r="V11" s="10">
        <f>627.509*(I75-I80-I81+((K75-K80-K81)*4^3-(J75-J80-J81)*3^3)/(4^3-3^3))</f>
        <v>-58.72286897</v>
      </c>
      <c r="W11" s="10">
        <f>627.509*(I75-I80-I81+((K75-K80-K81+0.5*((K76+K77)-(K78+K79)))*4^3-(J75-J80-J81+0.5*((J76+J77)-(J78+J79)))*3^3)/(4^3-3^3))</f>
        <v>-57.7344088</v>
      </c>
      <c r="Y11" s="11">
        <v>10.0</v>
      </c>
      <c r="Z11" s="12">
        <f t="shared" si="5"/>
        <v>-34.92115014</v>
      </c>
      <c r="AA11" s="12">
        <f t="shared" si="6"/>
        <v>-31.45339384</v>
      </c>
      <c r="AB11" s="12">
        <f t="shared" si="7"/>
        <v>-28.92286897</v>
      </c>
      <c r="AC11" s="12">
        <f t="shared" si="8"/>
        <v>-27.9344088</v>
      </c>
      <c r="AD11" s="7">
        <f t="shared" si="9"/>
        <v>93.73962683</v>
      </c>
      <c r="AE11" s="12">
        <v>-29.8</v>
      </c>
      <c r="AF11" s="18" t="s">
        <v>54</v>
      </c>
    </row>
    <row r="12">
      <c r="A12" s="12" t="s">
        <v>27</v>
      </c>
      <c r="B12" s="45">
        <v>-4.9226892058</v>
      </c>
      <c r="C12" s="45">
        <v>-1.7555168067</v>
      </c>
      <c r="D12" s="45">
        <v>-5.2729080593</v>
      </c>
      <c r="E12" s="45">
        <v>-1.8090732771</v>
      </c>
      <c r="H12" s="12" t="s">
        <v>27</v>
      </c>
      <c r="I12" s="17"/>
      <c r="J12">
        <f t="shared" si="24"/>
        <v>-7.384033809</v>
      </c>
      <c r="K12">
        <f t="shared" si="25"/>
        <v>-7.909362089</v>
      </c>
      <c r="N12" s="8">
        <v>11.0</v>
      </c>
      <c r="O12" s="9">
        <f t="shared" ref="O12:Q12" si="26">I83-I88-I89</f>
        <v>0.08440324704</v>
      </c>
      <c r="P12" s="9">
        <f t="shared" si="26"/>
        <v>-0.2029443684</v>
      </c>
      <c r="Q12" s="10">
        <f t="shared" si="26"/>
        <v>-0.1964551275</v>
      </c>
      <c r="R12" s="10">
        <f t="shared" si="13"/>
        <v>17.73691732</v>
      </c>
      <c r="S12" s="10">
        <f t="shared" si="14"/>
        <v>9.209560788</v>
      </c>
      <c r="T12" s="10">
        <f t="shared" si="15"/>
        <v>-74.38562052</v>
      </c>
      <c r="U12" s="10">
        <f t="shared" si="16"/>
        <v>-70.31356346</v>
      </c>
      <c r="V12" s="10">
        <f>627.509*(I83-I88-I89+((K83-K88-K89)*4^3-(J83-J88-J89)*3^3)/(4^3-3^3))</f>
        <v>-67.34206235</v>
      </c>
      <c r="W12" s="10">
        <f>627.509*(I83-I88-I89+((K83-K88-K89+0.5*((K84+K85)-(K86+K87)))*4^3-(J83-J88-J89+0.5*((J84+J85)-(J86+J87)))*3^3)/(4^3-3^3))</f>
        <v>-65.84861475</v>
      </c>
      <c r="Y12" s="11">
        <v>11.0</v>
      </c>
      <c r="Z12" s="12">
        <f t="shared" si="5"/>
        <v>-41.38562052</v>
      </c>
      <c r="AA12" s="12">
        <f t="shared" si="6"/>
        <v>-37.31356346</v>
      </c>
      <c r="AB12" s="12">
        <f t="shared" si="7"/>
        <v>-34.34206235</v>
      </c>
      <c r="AC12" s="12">
        <f t="shared" si="8"/>
        <v>-32.84861475</v>
      </c>
      <c r="AD12" s="7">
        <f t="shared" si="9"/>
        <v>99.54125681</v>
      </c>
      <c r="AE12" s="12">
        <v>-33.0</v>
      </c>
      <c r="AF12" s="18" t="s">
        <v>57</v>
      </c>
    </row>
    <row r="13">
      <c r="A13" s="12" t="s">
        <v>29</v>
      </c>
      <c r="B13" s="45">
        <v>-1.1822979551</v>
      </c>
      <c r="C13" s="45">
        <v>-0.4186147932</v>
      </c>
      <c r="D13" s="45">
        <v>-1.2695011589</v>
      </c>
      <c r="E13" s="45">
        <v>-0.4320232201</v>
      </c>
      <c r="H13" s="12" t="s">
        <v>29</v>
      </c>
      <c r="I13" s="17"/>
      <c r="J13">
        <f t="shared" si="24"/>
        <v>-1.773446933</v>
      </c>
      <c r="K13">
        <f t="shared" si="25"/>
        <v>-1.904251738</v>
      </c>
      <c r="N13" s="8">
        <v>12.0</v>
      </c>
      <c r="O13" s="9">
        <f t="shared" ref="O13:Q13" si="27">I91-I96-I97</f>
        <v>0.08415237679</v>
      </c>
      <c r="P13" s="9">
        <f t="shared" si="27"/>
        <v>-0.2044745357</v>
      </c>
      <c r="Q13" s="9">
        <f t="shared" si="27"/>
        <v>-0.1977352302</v>
      </c>
      <c r="R13" s="10">
        <f t="shared" si="13"/>
        <v>17.85406143</v>
      </c>
      <c r="S13" s="10">
        <f t="shared" si="14"/>
        <v>9.223441695</v>
      </c>
      <c r="T13" s="10">
        <f t="shared" si="15"/>
        <v>-75.50323758</v>
      </c>
      <c r="U13" s="10">
        <f t="shared" si="16"/>
        <v>-71.27426276</v>
      </c>
      <c r="V13" s="10">
        <f>627.509*(I91-I96-I97+((K91-K96-K97)*4^3-(J91-J96-J97)*3^3)/(4^3-3^3))</f>
        <v>-68.18825411</v>
      </c>
      <c r="W13" s="10">
        <f>627.509*(I91-I96-I97+((K91-K96-K97+0.5*((K92+K93)-(K94+K95)))*4^3-(J91-J96-J97+0.5*((J92+J93)-(J94+J95)))*3^3)/(4^3-3^3))</f>
        <v>-66.72554316</v>
      </c>
      <c r="Y13" s="11">
        <v>12.0</v>
      </c>
      <c r="Z13" s="12">
        <f t="shared" si="5"/>
        <v>-41.60323758</v>
      </c>
      <c r="AA13" s="12">
        <f t="shared" si="6"/>
        <v>-37.37426276</v>
      </c>
      <c r="AB13" s="12">
        <f t="shared" si="7"/>
        <v>-34.28825411</v>
      </c>
      <c r="AC13" s="12">
        <f t="shared" si="8"/>
        <v>-32.82554316</v>
      </c>
      <c r="AD13" s="7">
        <f t="shared" si="9"/>
        <v>96.8305108</v>
      </c>
      <c r="AE13" s="12">
        <v>-33.9</v>
      </c>
      <c r="AF13" s="18" t="s">
        <v>57</v>
      </c>
    </row>
    <row r="14">
      <c r="A14" s="12" t="s">
        <v>31</v>
      </c>
      <c r="B14" s="45">
        <v>-4.9262779169</v>
      </c>
      <c r="C14" s="45">
        <v>-1.756668922</v>
      </c>
      <c r="D14" s="45">
        <v>-5.2746465255</v>
      </c>
      <c r="E14" s="45">
        <v>-1.8094916132</v>
      </c>
      <c r="H14" s="12" t="s">
        <v>31</v>
      </c>
      <c r="I14" s="17"/>
      <c r="J14">
        <f t="shared" si="24"/>
        <v>-7.389416875</v>
      </c>
      <c r="K14">
        <f t="shared" si="25"/>
        <v>-7.911969788</v>
      </c>
      <c r="N14" s="8">
        <v>13.0</v>
      </c>
      <c r="O14" s="9">
        <f t="shared" ref="O14:Q14" si="28">I99-I104-I105</f>
        <v>0.01321726135</v>
      </c>
      <c r="P14" s="9">
        <f t="shared" si="28"/>
        <v>-0.05846496105</v>
      </c>
      <c r="Q14" s="9">
        <f t="shared" si="28"/>
        <v>-0.05671722615</v>
      </c>
      <c r="R14" s="10">
        <f t="shared" si="13"/>
        <v>7.167530758</v>
      </c>
      <c r="S14" s="10">
        <f t="shared" si="14"/>
        <v>3.844091708</v>
      </c>
      <c r="T14" s="10">
        <f t="shared" si="15"/>
        <v>-28.39333879</v>
      </c>
      <c r="U14" s="10">
        <f t="shared" si="16"/>
        <v>-27.29661941</v>
      </c>
      <c r="V14" s="10">
        <f>627.509*(I99-I104-I105+((K99-K104-K105)*4^3-(J99-J104-J105)*3^3)/(4^3-3^3))</f>
        <v>-26.49631068</v>
      </c>
      <c r="W14" s="10">
        <f>627.509*(I99-I104-I105+((K99-K104-K105+0.5*((K100+K101)-(K102+K103)))*4^3-(J99-J104-J105+0.5*((J100+J101)-(J102+J103)))*3^3)/(4^3-3^3))</f>
        <v>-25.78687096</v>
      </c>
      <c r="Y14" s="11">
        <v>13.0</v>
      </c>
      <c r="Z14" s="12">
        <f t="shared" si="5"/>
        <v>2.406661209</v>
      </c>
      <c r="AA14" s="12">
        <f t="shared" si="6"/>
        <v>3.503380588</v>
      </c>
      <c r="AB14" s="12">
        <f t="shared" si="7"/>
        <v>4.303689325</v>
      </c>
      <c r="AC14" s="12">
        <f t="shared" si="8"/>
        <v>5.013129039</v>
      </c>
      <c r="AD14" s="7">
        <f t="shared" si="9"/>
        <v>16.27639298</v>
      </c>
      <c r="AE14" s="12">
        <v>-30.8</v>
      </c>
      <c r="AF14" s="18" t="s">
        <v>32</v>
      </c>
    </row>
    <row r="15">
      <c r="A15" s="12" t="s">
        <v>33</v>
      </c>
      <c r="B15" s="45">
        <v>-1.1846752337</v>
      </c>
      <c r="C15" s="45">
        <v>-0.4192893811</v>
      </c>
      <c r="D15" s="45">
        <v>-1.2708349883</v>
      </c>
      <c r="E15" s="45">
        <v>-0.4322949611</v>
      </c>
      <c r="H15" s="12" t="s">
        <v>33</v>
      </c>
      <c r="I15" s="17"/>
      <c r="J15">
        <f t="shared" si="24"/>
        <v>-1.777012851</v>
      </c>
      <c r="K15">
        <f t="shared" si="25"/>
        <v>-1.906252482</v>
      </c>
      <c r="N15" s="8">
        <v>14.0</v>
      </c>
      <c r="O15" s="37">
        <f t="shared" ref="O15:Q15" si="29">I107-I112-I113</f>
        <v>0.02081743676</v>
      </c>
      <c r="P15" s="10">
        <f t="shared" si="29"/>
        <v>-0.07009028145</v>
      </c>
      <c r="Q15" s="10">
        <f t="shared" si="29"/>
        <v>-0.06892386285</v>
      </c>
      <c r="R15" s="10">
        <f t="shared" si="13"/>
        <v>7.81675455</v>
      </c>
      <c r="S15" s="10">
        <f t="shared" si="14"/>
        <v>4.257433737</v>
      </c>
      <c r="T15" s="10">
        <f t="shared" si="15"/>
        <v>-30.9191535</v>
      </c>
      <c r="U15" s="10">
        <f t="shared" si="16"/>
        <v>-30.18721533</v>
      </c>
      <c r="V15" s="10">
        <f>627.509*(I107-I112-I113+((K107-K112-K113)*4^3-(J107-J112-J113)*3^3)/(4^3-3^3))</f>
        <v>-29.65309829</v>
      </c>
      <c r="W15" s="10">
        <f>627.509*(I107-I112-I113+((K107-K112-K113+0.5*((K108+K109)-(K110+K111)))*4^3-(J107-J112-J113+0.5*((J108+J109)-(J110+J111)))*3^3)/(4^3-3^3))</f>
        <v>-28.82305253</v>
      </c>
      <c r="Y15" s="11">
        <v>14.0</v>
      </c>
      <c r="Z15" s="12">
        <f t="shared" si="5"/>
        <v>0.3808465012</v>
      </c>
      <c r="AA15" s="12">
        <f t="shared" si="6"/>
        <v>1.11278467</v>
      </c>
      <c r="AB15" s="12">
        <f t="shared" si="7"/>
        <v>1.646901713</v>
      </c>
      <c r="AC15" s="12">
        <f t="shared" si="8"/>
        <v>2.476947474</v>
      </c>
      <c r="AD15" s="7">
        <f t="shared" si="9"/>
        <v>7.913570205</v>
      </c>
      <c r="AE15" s="12">
        <v>-31.3</v>
      </c>
      <c r="AF15" s="18" t="s">
        <v>54</v>
      </c>
    </row>
    <row r="16">
      <c r="A16" s="12" t="s">
        <v>37</v>
      </c>
      <c r="B16" s="45">
        <v>-4.9229889219</v>
      </c>
      <c r="C16" s="45">
        <v>-1.7561696041</v>
      </c>
      <c r="D16" s="45">
        <v>-5.2732319951</v>
      </c>
      <c r="E16" s="45">
        <v>-1.8097343811</v>
      </c>
      <c r="H16" s="12" t="s">
        <v>37</v>
      </c>
      <c r="I16" s="15">
        <v>-1608.48221719522</v>
      </c>
      <c r="J16">
        <f t="shared" si="24"/>
        <v>-7.384483383</v>
      </c>
      <c r="K16">
        <f t="shared" si="25"/>
        <v>-7.909847993</v>
      </c>
      <c r="N16" s="8">
        <v>15.0</v>
      </c>
      <c r="O16" s="9">
        <f t="shared" ref="O16:Q16" si="30">I115-I120-I121</f>
        <v>0.00669098513</v>
      </c>
      <c r="P16" s="9">
        <f t="shared" si="30"/>
        <v>-0.0350034402</v>
      </c>
      <c r="Q16" s="9">
        <f t="shared" si="30"/>
        <v>-0.03801008175</v>
      </c>
      <c r="R16" s="10">
        <f t="shared" si="13"/>
        <v>5.2864085</v>
      </c>
      <c r="S16" s="10">
        <f t="shared" si="14"/>
        <v>5.091037307</v>
      </c>
      <c r="T16" s="10">
        <f t="shared" si="15"/>
        <v>-17.76632037</v>
      </c>
      <c r="U16" s="10">
        <f t="shared" si="16"/>
        <v>-19.653015</v>
      </c>
      <c r="V16" s="10">
        <f>627.509*(I115-I120-I121+((K115-K120-K121)*4^3-(J115-J120-J121)*3^3)/(4^3-3^3))</f>
        <v>-21.02979217</v>
      </c>
      <c r="W16" s="10">
        <f>627.509*(I115-I120-I121+((K115-K120-K121+0.5*((K116+K117)-(K118+K119)))*4^3-(J115-J120-J121+0.5*((J116+J117)-(J118+J119)))*3^3)/(4^3-3^3))</f>
        <v>-18.5555576</v>
      </c>
      <c r="Y16" s="11">
        <v>15.0</v>
      </c>
      <c r="Z16" s="12">
        <f t="shared" si="5"/>
        <v>-0.3663203685</v>
      </c>
      <c r="AA16" s="12">
        <f t="shared" si="6"/>
        <v>-2.253015001</v>
      </c>
      <c r="AB16" s="12">
        <f t="shared" si="7"/>
        <v>-3.629792165</v>
      </c>
      <c r="AC16" s="12">
        <f t="shared" si="8"/>
        <v>-1.155557596</v>
      </c>
      <c r="AD16" s="7">
        <f t="shared" si="9"/>
        <v>6.641135609</v>
      </c>
      <c r="AE16" s="12">
        <v>-17.4</v>
      </c>
      <c r="AF16" s="18" t="s">
        <v>65</v>
      </c>
    </row>
    <row r="17">
      <c r="A17" s="12" t="s">
        <v>48</v>
      </c>
      <c r="B17" s="45">
        <v>-1.1826206594</v>
      </c>
      <c r="C17" s="45">
        <v>-0.4186119252</v>
      </c>
      <c r="D17" s="45">
        <v>-1.2697805206</v>
      </c>
      <c r="E17" s="45">
        <v>-0.4320136613</v>
      </c>
      <c r="H17" s="12" t="s">
        <v>48</v>
      </c>
      <c r="I17" s="15">
        <v>-414.3233014196</v>
      </c>
      <c r="J17">
        <f t="shared" si="24"/>
        <v>-1.773930989</v>
      </c>
      <c r="K17">
        <f t="shared" si="25"/>
        <v>-1.904670781</v>
      </c>
      <c r="N17" s="8">
        <v>16.0</v>
      </c>
      <c r="O17" s="9">
        <f t="shared" ref="O17:Q17" si="31">I123-I128-I129</f>
        <v>0.01483763993</v>
      </c>
      <c r="P17" s="9">
        <f t="shared" si="31"/>
        <v>-0.05263146075</v>
      </c>
      <c r="Q17" s="9">
        <f t="shared" si="31"/>
        <v>-0.05749796025</v>
      </c>
      <c r="R17" s="10">
        <f t="shared" si="13"/>
        <v>7.176275473</v>
      </c>
      <c r="S17" s="10">
        <f t="shared" si="14"/>
        <v>7.021755209</v>
      </c>
      <c r="T17" s="10">
        <f t="shared" si="15"/>
        <v>-23.71596271</v>
      </c>
      <c r="U17" s="10">
        <f t="shared" si="16"/>
        <v>-26.76973494</v>
      </c>
      <c r="V17" s="10">
        <f>627.509*(I123-I128-I129+((K123-K128-K129)*4^3-(J123-J128-J129)*3^3)/(4^3-3^3))</f>
        <v>-28.99816333</v>
      </c>
      <c r="W17" s="10">
        <f>627.509*(I123-I128-I129+((K123-K128-K129+0.5*((K124+K125)-(K126+K127)))*4^3-(J123-J128-J129+0.5*((J124+J125)-(J126+J127)))*3^3)/(4^3-3^3))</f>
        <v>-25.54366474</v>
      </c>
      <c r="Y17" s="11">
        <v>16.0</v>
      </c>
      <c r="Z17" s="12">
        <f t="shared" si="5"/>
        <v>1.384037291</v>
      </c>
      <c r="AA17" s="12">
        <f t="shared" si="6"/>
        <v>-1.669734944</v>
      </c>
      <c r="AB17" s="12">
        <f t="shared" si="7"/>
        <v>-3.898163331</v>
      </c>
      <c r="AC17" s="12">
        <f t="shared" si="8"/>
        <v>-0.4436647416</v>
      </c>
      <c r="AD17" s="7">
        <f t="shared" si="9"/>
        <v>1.767588612</v>
      </c>
      <c r="AE17" s="12">
        <v>-25.1</v>
      </c>
      <c r="AF17" s="18" t="s">
        <v>65</v>
      </c>
    </row>
    <row r="18">
      <c r="A18" s="1">
        <v>3.0</v>
      </c>
      <c r="B18" s="59"/>
      <c r="C18" s="59"/>
      <c r="D18" s="59"/>
      <c r="E18" s="59"/>
      <c r="H18" s="1">
        <v>3.0</v>
      </c>
      <c r="I18" s="17"/>
      <c r="N18" s="8">
        <v>17.0</v>
      </c>
      <c r="O18" s="9">
        <f t="shared" ref="O18:Q18" si="32">I131-I136-I137</f>
        <v>-0.00886569138</v>
      </c>
      <c r="P18" s="9">
        <f t="shared" si="32"/>
        <v>-0.04288198605</v>
      </c>
      <c r="Q18" s="10">
        <f t="shared" si="32"/>
        <v>-0.04227762855</v>
      </c>
      <c r="R18" s="10">
        <f t="shared" si="13"/>
        <v>7.387561644</v>
      </c>
      <c r="S18" s="10">
        <f t="shared" si="14"/>
        <v>4.747836256</v>
      </c>
      <c r="T18" s="10">
        <f t="shared" si="15"/>
        <v>-32.47213332</v>
      </c>
      <c r="U18" s="10">
        <f t="shared" si="16"/>
        <v>-32.09289355</v>
      </c>
      <c r="V18" s="10">
        <f>627.509*(I131-I136-I137+((K131-K136-K137)*4^3-(J131-J136-J137)*3^3)/(4^3-3^3))</f>
        <v>-31.81615101</v>
      </c>
      <c r="W18" s="10">
        <f>627.509*(I131-I136-I137+((K131-K136-K137+0.5*((K132+K133)-(K134+K135)))*4^3-(J131-J136-J137+0.5*((J132+J133)-(J134+J135)))*3^3)/(4^3-3^3))</f>
        <v>-30.40537593</v>
      </c>
      <c r="Y18" s="11">
        <v>17.0</v>
      </c>
      <c r="Z18" s="12">
        <f t="shared" si="5"/>
        <v>0.9278666837</v>
      </c>
      <c r="AA18" s="12">
        <f t="shared" si="6"/>
        <v>1.307106454</v>
      </c>
      <c r="AB18" s="12">
        <f t="shared" si="7"/>
        <v>1.583848989</v>
      </c>
      <c r="AC18" s="12">
        <f t="shared" si="8"/>
        <v>2.994624071</v>
      </c>
      <c r="AD18" s="7">
        <f t="shared" si="9"/>
        <v>8.965940332</v>
      </c>
      <c r="AE18" s="12">
        <v>-33.4</v>
      </c>
      <c r="AF18" s="18" t="s">
        <v>47</v>
      </c>
    </row>
    <row r="19">
      <c r="A19" s="12" t="s">
        <v>25</v>
      </c>
      <c r="B19" s="45">
        <v>-10.5963546212</v>
      </c>
      <c r="C19" s="45">
        <v>-3.833251715</v>
      </c>
      <c r="D19" s="45">
        <v>-11.4162750877</v>
      </c>
      <c r="E19" s="45">
        <v>-3.9689934081</v>
      </c>
      <c r="H19" s="12" t="s">
        <v>25</v>
      </c>
      <c r="I19" s="15">
        <v>-3805.930855884</v>
      </c>
      <c r="J19">
        <f t="shared" ref="J19:J25" si="34">B19*1.5</f>
        <v>-15.89453193</v>
      </c>
      <c r="K19">
        <f t="shared" ref="K19:K25" si="35">D19*1.5</f>
        <v>-17.12441263</v>
      </c>
      <c r="N19" s="8">
        <v>18.0</v>
      </c>
      <c r="O19" s="9">
        <f t="shared" ref="O19:Q19" si="33">I139-I144-I145</f>
        <v>0.00543022457</v>
      </c>
      <c r="P19" s="9">
        <f t="shared" si="33"/>
        <v>-0.0406487817</v>
      </c>
      <c r="Q19" s="9">
        <f t="shared" si="33"/>
        <v>-0.04056277905</v>
      </c>
      <c r="R19" s="10">
        <f t="shared" si="13"/>
        <v>5.968165465</v>
      </c>
      <c r="S19" s="10">
        <f t="shared" si="14"/>
        <v>5.757521895</v>
      </c>
      <c r="T19" s="10">
        <f t="shared" si="15"/>
        <v>-22.09996157</v>
      </c>
      <c r="U19" s="10">
        <f t="shared" si="16"/>
        <v>-22.04599413</v>
      </c>
      <c r="V19" s="10">
        <f>627.509*(I139-I144-I145+((K139-K144-K145)*4^3-(J139-J144-J145)*3^3)/(4^3-3^3))</f>
        <v>-22.00661249</v>
      </c>
      <c r="W19" s="10">
        <f>627.509*(I139-I144-I145+((K139-K144-K145+0.5*((K140+K141)-(K142+K143)))*4^3-(J139-J144-J145+0.5*((J140+J141)-(J142+J143)))*3^3)/(4^3-3^3))</f>
        <v>-19.20470798</v>
      </c>
      <c r="Y19" s="11">
        <v>18.0</v>
      </c>
      <c r="Z19" s="12">
        <f t="shared" si="5"/>
        <v>1.200038434</v>
      </c>
      <c r="AA19" s="12">
        <f t="shared" si="6"/>
        <v>1.254005871</v>
      </c>
      <c r="AB19" s="12">
        <f t="shared" si="7"/>
        <v>1.293387514</v>
      </c>
      <c r="AC19" s="12">
        <f t="shared" si="8"/>
        <v>4.095292023</v>
      </c>
      <c r="AD19" s="7">
        <f t="shared" si="9"/>
        <v>17.57636062</v>
      </c>
      <c r="AE19" s="12">
        <v>-23.3</v>
      </c>
      <c r="AF19" s="18" t="s">
        <v>26</v>
      </c>
    </row>
    <row r="20">
      <c r="A20" s="12" t="s">
        <v>27</v>
      </c>
      <c r="B20" s="45">
        <v>-7.4030112896</v>
      </c>
      <c r="C20" s="45">
        <v>-2.6047918859</v>
      </c>
      <c r="D20" s="45">
        <v>-7.9758264382</v>
      </c>
      <c r="E20" s="45">
        <v>-2.6968646271</v>
      </c>
      <c r="H20" s="12" t="s">
        <v>27</v>
      </c>
      <c r="I20" s="17"/>
      <c r="J20">
        <f t="shared" si="34"/>
        <v>-11.10451693</v>
      </c>
      <c r="K20">
        <f t="shared" si="35"/>
        <v>-11.96373966</v>
      </c>
      <c r="N20" s="8">
        <v>19.0</v>
      </c>
      <c r="O20" s="9">
        <f t="shared" ref="O20:Q20" si="36">I147-I152-I153</f>
        <v>0.00722961368</v>
      </c>
      <c r="P20" s="9">
        <f t="shared" si="36"/>
        <v>-0.03100048245</v>
      </c>
      <c r="Q20" s="9">
        <f t="shared" si="36"/>
        <v>-0.02929300785</v>
      </c>
      <c r="R20" s="10">
        <f t="shared" si="13"/>
        <v>5.129244039</v>
      </c>
      <c r="S20" s="10">
        <f t="shared" si="14"/>
        <v>2.655197782</v>
      </c>
      <c r="T20" s="10">
        <f t="shared" si="15"/>
        <v>-14.91643409</v>
      </c>
      <c r="U20" s="10">
        <f t="shared" si="16"/>
        <v>-13.84497841</v>
      </c>
      <c r="V20" s="10">
        <f>627.509*(I147-I152-I153+((K147-K152-K153)*4^3-(J147-J152-J153)*3^3)/(4^3-3^3))</f>
        <v>-13.06310535</v>
      </c>
      <c r="W20" s="10">
        <f>627.509*(I147-I152-I153+((K147-K152-K153+0.5*((K148+K149)-(K150+K151)))*4^3-(J147-J152-J153+0.5*((J148+J149)-(J150+J151)))*3^3)/(4^3-3^3))</f>
        <v>-12.63819901</v>
      </c>
      <c r="Y20" s="11">
        <v>19.0</v>
      </c>
      <c r="Z20" s="12">
        <f t="shared" si="5"/>
        <v>2.583565909</v>
      </c>
      <c r="AA20" s="12">
        <f t="shared" si="6"/>
        <v>3.655021587</v>
      </c>
      <c r="AB20" s="12">
        <f t="shared" si="7"/>
        <v>4.43689465</v>
      </c>
      <c r="AC20" s="12">
        <f t="shared" si="8"/>
        <v>4.861800989</v>
      </c>
      <c r="AD20" s="7">
        <f t="shared" si="9"/>
        <v>27.78171993</v>
      </c>
      <c r="AE20" s="12">
        <v>-17.5</v>
      </c>
      <c r="AF20" s="18" t="s">
        <v>65</v>
      </c>
    </row>
    <row r="21">
      <c r="A21" s="12" t="s">
        <v>29</v>
      </c>
      <c r="B21" s="45">
        <v>-3.1169118206</v>
      </c>
      <c r="C21" s="45">
        <v>-1.1628722276</v>
      </c>
      <c r="D21" s="45">
        <v>-3.363182237</v>
      </c>
      <c r="E21" s="45">
        <v>-1.2078966702</v>
      </c>
      <c r="H21" s="12" t="s">
        <v>29</v>
      </c>
      <c r="I21" s="17"/>
      <c r="J21">
        <f t="shared" si="34"/>
        <v>-4.675367731</v>
      </c>
      <c r="K21">
        <f t="shared" si="35"/>
        <v>-5.044773356</v>
      </c>
      <c r="N21" s="8">
        <v>20.0</v>
      </c>
      <c r="O21" s="9">
        <f t="shared" ref="O21:Q21" si="37">I155-I160-I161</f>
        <v>0.01794396329</v>
      </c>
      <c r="P21" s="9">
        <f t="shared" si="37"/>
        <v>-0.0455059983</v>
      </c>
      <c r="Q21" s="9">
        <f t="shared" si="37"/>
        <v>-0.0432899784</v>
      </c>
      <c r="R21" s="10">
        <f t="shared" si="13"/>
        <v>6.928885729</v>
      </c>
      <c r="S21" s="10">
        <f t="shared" si="14"/>
        <v>3.658286858</v>
      </c>
      <c r="T21" s="10">
        <f t="shared" si="15"/>
        <v>-17.29542503</v>
      </c>
      <c r="U21" s="10">
        <f t="shared" si="16"/>
        <v>-15.9048526</v>
      </c>
      <c r="V21" s="10">
        <f>627.509*(I155-I160-I161+((K155-K160-K161)*4^3-(J155-J160-J161)*3^3)/(4^3-3^3))</f>
        <v>-14.89011055</v>
      </c>
      <c r="W21" s="10">
        <f>627.509*(I155-I160-I161+((K155-K160-K161+0.5*((K156+K157)-(K158+K159)))*4^3-(J155-J160-J161+0.5*((J156+J157)-(J158+J159)))*3^3)/(4^3-3^3))</f>
        <v>-14.25429374</v>
      </c>
      <c r="Y21" s="11">
        <v>20.0</v>
      </c>
      <c r="Z21" s="12">
        <f t="shared" si="5"/>
        <v>1.904574973</v>
      </c>
      <c r="AA21" s="12">
        <f t="shared" si="6"/>
        <v>3.295147404</v>
      </c>
      <c r="AB21" s="12">
        <f t="shared" si="7"/>
        <v>4.309889449</v>
      </c>
      <c r="AC21" s="12">
        <f t="shared" si="8"/>
        <v>4.945706263</v>
      </c>
      <c r="AD21" s="7">
        <f t="shared" si="9"/>
        <v>25.75888679</v>
      </c>
      <c r="AE21" s="12">
        <v>-19.2</v>
      </c>
      <c r="AF21" s="18" t="s">
        <v>74</v>
      </c>
    </row>
    <row r="22">
      <c r="A22" s="12" t="s">
        <v>31</v>
      </c>
      <c r="B22" s="45">
        <v>-7.4097784352</v>
      </c>
      <c r="C22" s="45">
        <v>-2.6070593809</v>
      </c>
      <c r="D22" s="45">
        <v>-7.9794143612</v>
      </c>
      <c r="E22" s="45">
        <v>-2.6977902644</v>
      </c>
      <c r="H22" s="12" t="s">
        <v>31</v>
      </c>
      <c r="I22" s="17"/>
      <c r="J22">
        <f t="shared" si="34"/>
        <v>-11.11466765</v>
      </c>
      <c r="K22">
        <f t="shared" si="35"/>
        <v>-11.96912154</v>
      </c>
      <c r="N22" s="8">
        <v>21.0</v>
      </c>
      <c r="O22" s="9">
        <f t="shared" ref="O22:Q22" si="38">I163-I168-I169</f>
        <v>0.01578143746</v>
      </c>
      <c r="P22" s="9">
        <f t="shared" si="38"/>
        <v>-0.05896366455</v>
      </c>
      <c r="Q22" s="9">
        <f t="shared" si="38"/>
        <v>-0.05629042155</v>
      </c>
      <c r="R22" s="10">
        <f t="shared" si="13"/>
        <v>8.220401942</v>
      </c>
      <c r="S22" s="10">
        <f t="shared" si="14"/>
        <v>4.463352259</v>
      </c>
      <c r="T22" s="10">
        <f t="shared" si="15"/>
        <v>-27.09723614</v>
      </c>
      <c r="U22" s="10">
        <f t="shared" si="16"/>
        <v>-25.4197521</v>
      </c>
      <c r="V22" s="10">
        <f>627.509*(I163-I168-I169+((K163-K168-K169)*4^3-(J163-J168-J169)*3^3)/(4^3-3^3))</f>
        <v>-24.19564212</v>
      </c>
      <c r="W22" s="10">
        <f>627.509*(I163-I168-I169+((K163-K168-K169+0.5*((K164+K165)-(K166+K167)))*4^3-(J163-J168-J169+0.5*((J164+J165)-(J166+J167)))*3^3)/(4^3-3^3))</f>
        <v>-23.33478142</v>
      </c>
      <c r="Y22" s="11">
        <v>21.0</v>
      </c>
      <c r="Z22" s="12">
        <f t="shared" si="5"/>
        <v>-2.897236139</v>
      </c>
      <c r="AA22" s="12">
        <f t="shared" si="6"/>
        <v>-1.219752097</v>
      </c>
      <c r="AB22" s="12">
        <f t="shared" si="7"/>
        <v>0.004357879371</v>
      </c>
      <c r="AC22" s="12">
        <f t="shared" si="8"/>
        <v>0.8652185838</v>
      </c>
      <c r="AD22" s="7">
        <f t="shared" si="9"/>
        <v>3.575283404</v>
      </c>
      <c r="AE22" s="12">
        <v>-24.2</v>
      </c>
      <c r="AF22" s="18" t="s">
        <v>32</v>
      </c>
    </row>
    <row r="23">
      <c r="A23" s="12" t="s">
        <v>33</v>
      </c>
      <c r="B23" s="45">
        <v>-3.1240408956</v>
      </c>
      <c r="C23" s="45">
        <v>-1.1653384813</v>
      </c>
      <c r="D23" s="45">
        <v>-3.369872936</v>
      </c>
      <c r="E23" s="45">
        <v>-1.2069450388</v>
      </c>
      <c r="H23" s="12" t="s">
        <v>33</v>
      </c>
      <c r="I23" s="17"/>
      <c r="J23">
        <f t="shared" si="34"/>
        <v>-4.686061343</v>
      </c>
      <c r="K23">
        <f t="shared" si="35"/>
        <v>-5.054809404</v>
      </c>
      <c r="N23" s="8">
        <v>22.0</v>
      </c>
      <c r="O23" s="9">
        <f t="shared" ref="O23:Q23" si="39">I171-I176-I177</f>
        <v>-0.02295234697</v>
      </c>
      <c r="P23" s="9">
        <f t="shared" si="39"/>
        <v>-0.02852163915</v>
      </c>
      <c r="Q23" s="10">
        <f t="shared" si="39"/>
        <v>-0.02862472155</v>
      </c>
      <c r="R23" s="10">
        <f t="shared" si="13"/>
        <v>4.929242865</v>
      </c>
      <c r="S23" s="10">
        <f t="shared" si="14"/>
        <v>2.707215769</v>
      </c>
      <c r="T23" s="10">
        <f t="shared" si="15"/>
        <v>-32.30038956</v>
      </c>
      <c r="U23" s="10">
        <f t="shared" si="16"/>
        <v>-32.36507469</v>
      </c>
      <c r="V23" s="10">
        <f>627.509*(I171-I176-I177+((K171-K176-K177)*4^3-(J171-J176-J177)*3^3)/(4^3-3^3))</f>
        <v>-32.41227736</v>
      </c>
      <c r="W23" s="10">
        <f>627.509*(I171-I176-I177+((K171-K176-K177+0.5*((K172+K173)-(K174+K175)))*4^3-(J171-J176-J177+0.5*((J172+J173)-(J174+J175)))*3^3)/(4^3-3^3))</f>
        <v>-31.86940909</v>
      </c>
      <c r="Y23" s="11">
        <v>22.0</v>
      </c>
      <c r="Z23" s="12">
        <f t="shared" si="5"/>
        <v>10.29961044</v>
      </c>
      <c r="AA23" s="12">
        <f t="shared" si="6"/>
        <v>10.23492531</v>
      </c>
      <c r="AB23" s="12">
        <f t="shared" si="7"/>
        <v>10.18772264</v>
      </c>
      <c r="AC23" s="12">
        <f t="shared" si="8"/>
        <v>10.73059091</v>
      </c>
      <c r="AD23" s="7">
        <f t="shared" si="9"/>
        <v>25.18918055</v>
      </c>
      <c r="AE23" s="12">
        <v>-42.6</v>
      </c>
      <c r="AF23" s="18" t="s">
        <v>51</v>
      </c>
    </row>
    <row r="24">
      <c r="A24" s="12" t="s">
        <v>37</v>
      </c>
      <c r="B24" s="45">
        <v>-7.4277287285</v>
      </c>
      <c r="C24" s="45">
        <v>-2.6259723677</v>
      </c>
      <c r="D24" s="45">
        <v>-7.9997129844</v>
      </c>
      <c r="E24" s="45">
        <v>-2.7181496546</v>
      </c>
      <c r="H24" s="12" t="s">
        <v>37</v>
      </c>
      <c r="I24" s="15">
        <v>-2623.26078931872</v>
      </c>
      <c r="J24">
        <f t="shared" si="34"/>
        <v>-11.14159309</v>
      </c>
      <c r="K24">
        <f t="shared" si="35"/>
        <v>-11.99956948</v>
      </c>
      <c r="N24" s="8">
        <v>23.0</v>
      </c>
      <c r="O24" s="9">
        <f t="shared" ref="O24:Q24" si="40">I179-I184-I185</f>
        <v>-0.07736974921</v>
      </c>
      <c r="P24" s="9">
        <f t="shared" si="40"/>
        <v>-0.01757092695</v>
      </c>
      <c r="Q24" s="9">
        <f t="shared" si="40"/>
        <v>-0.0179787525</v>
      </c>
      <c r="R24" s="10">
        <f t="shared" si="13"/>
        <v>3.528670356</v>
      </c>
      <c r="S24" s="27">
        <f t="shared" si="14"/>
        <v>3.923263546</v>
      </c>
      <c r="T24" s="10">
        <f t="shared" si="15"/>
        <v>-59.57612876</v>
      </c>
      <c r="U24" s="10">
        <f t="shared" si="16"/>
        <v>-59.83204296</v>
      </c>
      <c r="V24" s="10">
        <f>627.509*(I179-I184-I185+((K179-K184-K185)*4^3-(J179-J184-J185)*3^3)/(4^3-3^3))</f>
        <v>-60.01879116</v>
      </c>
      <c r="W24" s="10">
        <f>627.509*(I179-I184-I185+((K179-K184-K185+0.5*((K180+K181)-(K182+K183)))*4^3-(J179-J184-J185+0.5*((J180+J181)-(J182+J183)))*3^3)/(4^3-3^3))</f>
        <v>-57.9131862</v>
      </c>
      <c r="Y24" s="11">
        <v>23.0</v>
      </c>
      <c r="Z24" s="12">
        <f t="shared" si="5"/>
        <v>1.723871243</v>
      </c>
      <c r="AA24" s="12">
        <f t="shared" si="6"/>
        <v>1.46795704</v>
      </c>
      <c r="AB24" s="12">
        <f t="shared" si="7"/>
        <v>1.281208838</v>
      </c>
      <c r="AC24" s="12">
        <f t="shared" si="8"/>
        <v>3.386813802</v>
      </c>
      <c r="AD24" s="7">
        <f t="shared" si="9"/>
        <v>5.524981732</v>
      </c>
      <c r="AE24" s="12">
        <v>-61.3</v>
      </c>
      <c r="AF24" s="18" t="s">
        <v>77</v>
      </c>
    </row>
    <row r="25">
      <c r="A25" s="12" t="s">
        <v>48</v>
      </c>
      <c r="B25" s="45">
        <v>-3.1175320252</v>
      </c>
      <c r="C25" s="45">
        <v>-1.1625156342</v>
      </c>
      <c r="D25" s="45">
        <v>-3.3666304958</v>
      </c>
      <c r="E25" s="45">
        <v>-1.2055515894</v>
      </c>
      <c r="H25" s="12" t="s">
        <v>48</v>
      </c>
      <c r="I25" s="15">
        <v>-1182.7041128337</v>
      </c>
      <c r="J25">
        <f t="shared" si="34"/>
        <v>-4.676298038</v>
      </c>
      <c r="K25">
        <f t="shared" si="35"/>
        <v>-5.049945744</v>
      </c>
      <c r="N25" s="8">
        <v>24.0</v>
      </c>
      <c r="O25" s="9">
        <f t="shared" ref="O25:Q25" si="41">I187-I192-I193</f>
        <v>-0.1233108725</v>
      </c>
      <c r="P25" s="9">
        <f t="shared" si="41"/>
        <v>-0.09472878015</v>
      </c>
      <c r="Q25" s="9">
        <f t="shared" si="41"/>
        <v>-0.0909190395</v>
      </c>
      <c r="R25" s="27">
        <f t="shared" si="13"/>
        <v>15.1324752</v>
      </c>
      <c r="S25" s="27">
        <f t="shared" si="14"/>
        <v>14.62136479</v>
      </c>
      <c r="T25" s="10">
        <f t="shared" si="15"/>
        <v>-136.8218444</v>
      </c>
      <c r="U25" s="10">
        <f t="shared" si="16"/>
        <v>-134.4311978</v>
      </c>
      <c r="V25" s="10">
        <f>627.509*(I187-I192-I193+((K187-K192-K193)*4^3-(J187-J192-J193)*3^3)/(4^3-3^3))</f>
        <v>-132.686672</v>
      </c>
      <c r="W25" s="10">
        <f>627.509*(I187-I192-I193+((K187-K192-K193+0.5*((K188+K189)-(K190+K191)))*4^3-(J187-J192-J193+0.5*((J188+J189)-(J190+J191)))*3^3)/(4^3-3^3))</f>
        <v>-125.5624758</v>
      </c>
      <c r="Y25" s="11">
        <v>24.0</v>
      </c>
      <c r="Z25" s="12">
        <f t="shared" si="5"/>
        <v>-1.321844388</v>
      </c>
      <c r="AA25" s="12">
        <f t="shared" si="6"/>
        <v>1.068802157</v>
      </c>
      <c r="AB25" s="12">
        <f t="shared" si="7"/>
        <v>2.813328015</v>
      </c>
      <c r="AC25" s="12">
        <f t="shared" si="8"/>
        <v>9.937524178</v>
      </c>
      <c r="AD25" s="7">
        <f t="shared" si="9"/>
        <v>7.333966183</v>
      </c>
      <c r="AE25" s="12">
        <v>-135.5</v>
      </c>
      <c r="AF25" s="18" t="s">
        <v>78</v>
      </c>
    </row>
    <row r="26">
      <c r="A26" s="1">
        <v>4.0</v>
      </c>
      <c r="B26" s="59"/>
      <c r="C26" s="59"/>
      <c r="D26" s="59"/>
      <c r="E26" s="59"/>
      <c r="H26" s="1">
        <v>4.0</v>
      </c>
      <c r="I26" s="15"/>
      <c r="N26" s="8">
        <v>25.0</v>
      </c>
      <c r="O26" s="9">
        <f t="shared" ref="O26:Q26" si="42">I195-I200-I201</f>
        <v>0.02927751648</v>
      </c>
      <c r="P26" s="9">
        <f t="shared" si="42"/>
        <v>-0.0888733689</v>
      </c>
      <c r="Q26" s="9">
        <f t="shared" si="42"/>
        <v>-0.08856290235</v>
      </c>
      <c r="R26" s="10">
        <f t="shared" si="13"/>
        <v>6.913546993</v>
      </c>
      <c r="S26" s="10">
        <f t="shared" si="14"/>
        <v>3.797698807</v>
      </c>
      <c r="T26" s="10">
        <f t="shared" si="15"/>
        <v>-37.39693376</v>
      </c>
      <c r="U26" s="10">
        <f t="shared" si="16"/>
        <v>-37.2021132</v>
      </c>
      <c r="V26" s="10">
        <f>627.509*(I195-I200-I201+((K195-K200-K201)*4^3-(J195-J200-J201)*3^3)/(4^3-3^3))</f>
        <v>-37.05994685</v>
      </c>
      <c r="W26" s="10">
        <f>627.509*(I195-I200-I201+((K195-K200-K201+0.5*((K196+K197)-(K198+K199)))*4^3-(J195-J200-J201+0.5*((J196+J197)-(J198+J199)))*3^3)/(4^3-3^3))</f>
        <v>-36.29796098</v>
      </c>
      <c r="Y26" s="11">
        <v>25.0</v>
      </c>
      <c r="Z26" s="12">
        <f t="shared" si="5"/>
        <v>-11.39693376</v>
      </c>
      <c r="AA26" s="12">
        <f t="shared" si="6"/>
        <v>-11.2021132</v>
      </c>
      <c r="AB26" s="12">
        <f t="shared" si="7"/>
        <v>-11.05994685</v>
      </c>
      <c r="AC26" s="12">
        <f t="shared" si="8"/>
        <v>-10.29796098</v>
      </c>
      <c r="AD26" s="7">
        <f t="shared" si="9"/>
        <v>39.60754221</v>
      </c>
      <c r="AE26" s="12">
        <v>-26.0</v>
      </c>
      <c r="AF26" s="18" t="s">
        <v>26</v>
      </c>
    </row>
    <row r="27">
      <c r="A27" s="12" t="s">
        <v>25</v>
      </c>
      <c r="B27" s="45">
        <v>-9.2389511306</v>
      </c>
      <c r="C27" s="45">
        <v>-3.3133035372</v>
      </c>
      <c r="D27" s="45">
        <v>-9.9569844674</v>
      </c>
      <c r="E27" s="45">
        <v>-3.4310803212</v>
      </c>
      <c r="H27" s="12" t="s">
        <v>25</v>
      </c>
      <c r="I27" s="15">
        <v>-3699.07818724618</v>
      </c>
      <c r="J27">
        <f t="shared" ref="J27:J33" si="44">B27*1.5</f>
        <v>-13.8584267</v>
      </c>
      <c r="K27">
        <f t="shared" ref="K27:K33" si="45">D27*1.5</f>
        <v>-14.9354767</v>
      </c>
      <c r="N27" s="8">
        <v>26.0</v>
      </c>
      <c r="O27" s="9">
        <f t="shared" ref="O27:Q27" si="43">I203-I208-I209</f>
        <v>0.02946987345</v>
      </c>
      <c r="P27" s="9">
        <f t="shared" si="43"/>
        <v>-0.08887814055</v>
      </c>
      <c r="Q27" s="9">
        <f t="shared" si="43"/>
        <v>-0.0885975135</v>
      </c>
      <c r="R27" s="10">
        <f t="shared" si="13"/>
        <v>6.859038423</v>
      </c>
      <c r="S27" s="10">
        <f t="shared" si="14"/>
        <v>3.750162553</v>
      </c>
      <c r="T27" s="10">
        <f t="shared" si="15"/>
        <v>-37.27922228</v>
      </c>
      <c r="U27" s="10">
        <f t="shared" si="16"/>
        <v>-37.10312628</v>
      </c>
      <c r="V27" s="10">
        <f>627.509*(I203-I208-I209+((K203-K208-K209)*4^3-(J203-J208-J209)*3^3)/(4^3-3^3))</f>
        <v>-36.97462379</v>
      </c>
      <c r="W27" s="10">
        <f>627.509*(I203-I208-I209+((K203-K208-K209+0.5*((K204+K205)-(K206+K207)))*4^3-(J203-J208-J209+0.5*((J204+J205)-(J206+J207)))*3^3)/(4^3-3^3))</f>
        <v>-36.23386209</v>
      </c>
      <c r="Y27" s="11">
        <v>26.0</v>
      </c>
      <c r="Z27" s="12">
        <f t="shared" si="5"/>
        <v>-11.47922228</v>
      </c>
      <c r="AA27" s="12">
        <f t="shared" si="6"/>
        <v>-11.30312628</v>
      </c>
      <c r="AB27" s="12">
        <f t="shared" si="7"/>
        <v>-11.17462379</v>
      </c>
      <c r="AC27" s="12">
        <f t="shared" si="8"/>
        <v>-10.43386209</v>
      </c>
      <c r="AD27" s="7">
        <f t="shared" si="9"/>
        <v>40.44132594</v>
      </c>
      <c r="AE27" s="12">
        <v>-25.8</v>
      </c>
      <c r="AF27" s="18" t="s">
        <v>26</v>
      </c>
    </row>
    <row r="28">
      <c r="A28" s="12" t="s">
        <v>27</v>
      </c>
      <c r="B28" s="45">
        <v>-7.4044395486</v>
      </c>
      <c r="C28" s="45">
        <v>-2.6060151307</v>
      </c>
      <c r="D28" s="45">
        <v>-7.9771653664</v>
      </c>
      <c r="E28" s="45">
        <v>-2.6980575974</v>
      </c>
      <c r="H28" s="12" t="s">
        <v>27</v>
      </c>
      <c r="I28" s="17"/>
      <c r="J28">
        <f t="shared" si="44"/>
        <v>-11.10665932</v>
      </c>
      <c r="K28">
        <f t="shared" si="45"/>
        <v>-11.96574805</v>
      </c>
      <c r="N28" s="8">
        <v>27.0</v>
      </c>
      <c r="O28" s="9">
        <f t="shared" ref="O28:Q28" si="46">I211-I216-I217</f>
        <v>-0.09538245095</v>
      </c>
      <c r="P28" s="9">
        <f t="shared" si="46"/>
        <v>-0.03313106685</v>
      </c>
      <c r="Q28" s="9">
        <f t="shared" si="46"/>
        <v>-0.03308273595</v>
      </c>
      <c r="R28" s="10">
        <f t="shared" si="13"/>
        <v>5.687700098</v>
      </c>
      <c r="S28" s="10">
        <f t="shared" si="14"/>
        <v>3.501948638</v>
      </c>
      <c r="T28" s="10">
        <f t="shared" si="15"/>
        <v>-80.64338904</v>
      </c>
      <c r="U28" s="10">
        <f t="shared" si="16"/>
        <v>-80.61306097</v>
      </c>
      <c r="V28" s="10">
        <f>627.509*(I211-I216-I217+((K211-K216-K217)*4^3-(J211-J216-J217)*3^3)/(4^3-3^3))</f>
        <v>-80.59092967</v>
      </c>
      <c r="W28" s="10">
        <f>627.509*(I211-I216-I217+((K211-K216-K217+0.5*((K212+K213)-(K214+K215)))*4^3-(J211-J216-J217+0.5*((J212+J213)-(J214+J215)))*3^3)/(4^3-3^3))</f>
        <v>-79.63745926</v>
      </c>
      <c r="Y28" s="11">
        <v>27.0</v>
      </c>
      <c r="Z28" s="12">
        <f t="shared" si="5"/>
        <v>1.556610959</v>
      </c>
      <c r="AA28" s="12">
        <f t="shared" si="6"/>
        <v>1.586939033</v>
      </c>
      <c r="AB28" s="12">
        <f t="shared" si="7"/>
        <v>1.609070331</v>
      </c>
      <c r="AC28" s="12">
        <f t="shared" si="8"/>
        <v>2.562540739</v>
      </c>
      <c r="AD28" s="7">
        <f t="shared" si="9"/>
        <v>3.117446155</v>
      </c>
      <c r="AE28" s="12">
        <v>-82.2</v>
      </c>
      <c r="AF28" s="18" t="s">
        <v>79</v>
      </c>
    </row>
    <row r="29">
      <c r="A29" s="12" t="s">
        <v>29</v>
      </c>
      <c r="B29" s="45">
        <v>-1.786319007</v>
      </c>
      <c r="C29" s="45">
        <v>-0.6647192694</v>
      </c>
      <c r="D29" s="45">
        <v>-1.932393672</v>
      </c>
      <c r="E29" s="45">
        <v>-0.6896601737</v>
      </c>
      <c r="H29" s="12" t="s">
        <v>29</v>
      </c>
      <c r="I29" s="17"/>
      <c r="J29">
        <f t="shared" si="44"/>
        <v>-2.679478511</v>
      </c>
      <c r="K29">
        <f t="shared" si="45"/>
        <v>-2.898590508</v>
      </c>
      <c r="N29" s="8">
        <v>28.0</v>
      </c>
      <c r="O29" s="9">
        <f t="shared" ref="O29:Q29" si="47">I219-I224-I225</f>
        <v>-0.09671521555</v>
      </c>
      <c r="P29" s="9">
        <f t="shared" si="47"/>
        <v>-0.0267076725</v>
      </c>
      <c r="Q29" s="9">
        <f t="shared" si="47"/>
        <v>-0.02679282345</v>
      </c>
      <c r="R29" s="10">
        <f t="shared" si="13"/>
        <v>4.622796178</v>
      </c>
      <c r="S29" s="10">
        <f t="shared" si="14"/>
        <v>2.52792625</v>
      </c>
      <c r="T29" s="10">
        <f t="shared" si="15"/>
        <v>-77.44897306</v>
      </c>
      <c r="U29" s="10">
        <f t="shared" si="16"/>
        <v>-77.50240604</v>
      </c>
      <c r="V29" s="10">
        <f>627.509*(I219-I224-I225+((K219-K224-K225)*4^3-(J219-J224-J225)*3^3)/(4^3-3^3))</f>
        <v>-77.54139768</v>
      </c>
      <c r="W29" s="10">
        <f>627.509*(I219-I224-I225+((K219-K224-K225+0.5*((K220+K221)-(K222+K223)))*4^3-(J219-J224-J225+0.5*((J220+J221)-(J222+J223)))*3^3)/(4^3-3^3))</f>
        <v>-77.04177899</v>
      </c>
      <c r="Y29" s="11">
        <v>28.0</v>
      </c>
      <c r="Z29" s="12">
        <f t="shared" si="5"/>
        <v>2.651026943</v>
      </c>
      <c r="AA29" s="12">
        <f t="shared" si="6"/>
        <v>2.597593955</v>
      </c>
      <c r="AB29" s="12">
        <f t="shared" si="7"/>
        <v>2.558602316</v>
      </c>
      <c r="AC29" s="12">
        <f t="shared" si="8"/>
        <v>3.058221008</v>
      </c>
      <c r="AD29" s="7">
        <f t="shared" si="9"/>
        <v>3.818003755</v>
      </c>
      <c r="AE29" s="12">
        <v>-80.1</v>
      </c>
      <c r="AF29" s="18" t="s">
        <v>79</v>
      </c>
    </row>
    <row r="30">
      <c r="A30" s="12" t="s">
        <v>31</v>
      </c>
      <c r="B30" s="45">
        <v>-7.4085431195</v>
      </c>
      <c r="C30" s="45">
        <v>-2.6073951886</v>
      </c>
      <c r="D30" s="45">
        <v>-7.9793566791</v>
      </c>
      <c r="E30" s="45">
        <v>-2.6986415022</v>
      </c>
      <c r="H30" s="12" t="s">
        <v>31</v>
      </c>
      <c r="I30" s="17"/>
      <c r="J30">
        <f t="shared" si="44"/>
        <v>-11.11281468</v>
      </c>
      <c r="K30">
        <f t="shared" si="45"/>
        <v>-11.96903502</v>
      </c>
      <c r="N30" s="8">
        <v>29.0</v>
      </c>
      <c r="O30" s="9">
        <f t="shared" ref="O30:Q30" si="48">I227-I232-I233</f>
        <v>-0.05201934664</v>
      </c>
      <c r="P30" s="9">
        <f t="shared" si="48"/>
        <v>-0.03526552965</v>
      </c>
      <c r="Q30" s="9">
        <f t="shared" si="48"/>
        <v>-0.03281249835</v>
      </c>
      <c r="R30" s="10">
        <f t="shared" si="13"/>
        <v>8.61965994</v>
      </c>
      <c r="S30" s="10">
        <f t="shared" si="14"/>
        <v>4.933809499</v>
      </c>
      <c r="T30" s="10">
        <f t="shared" si="15"/>
        <v>-54.77204544</v>
      </c>
      <c r="U30" s="10">
        <f t="shared" si="16"/>
        <v>-53.23274622</v>
      </c>
      <c r="V30" s="10">
        <f>627.509*(I227-I232-I233+((K227-K232-K233)*4^3-(J227-J232-J233)*3^3)/(4^3-3^3))</f>
        <v>-52.10947382</v>
      </c>
      <c r="W30" s="10">
        <f>627.509*(I227-I232-I233+((K227-K232-K233+0.5*((K228+K229)-(K230+K231)))*4^3-(J227-J232-J233+0.5*((J228+J229)-(J230+J231)))*3^3)/(4^3-3^3))</f>
        <v>-50.98740639</v>
      </c>
      <c r="Y30" s="11">
        <v>29.0</v>
      </c>
      <c r="Z30" s="12">
        <f t="shared" si="5"/>
        <v>-1.272045436</v>
      </c>
      <c r="AA30" s="12">
        <f t="shared" si="6"/>
        <v>0.2672537823</v>
      </c>
      <c r="AB30" s="12">
        <f t="shared" si="7"/>
        <v>1.390526185</v>
      </c>
      <c r="AC30" s="12">
        <f t="shared" si="8"/>
        <v>2.512593611</v>
      </c>
      <c r="AD30" s="7">
        <f t="shared" si="9"/>
        <v>4.696436656</v>
      </c>
      <c r="AE30" s="12">
        <v>-53.5</v>
      </c>
      <c r="AF30" s="18" t="s">
        <v>77</v>
      </c>
    </row>
    <row r="31">
      <c r="A31" s="12" t="s">
        <v>33</v>
      </c>
      <c r="B31" s="45">
        <v>-1.7913589702</v>
      </c>
      <c r="C31" s="45">
        <v>-0.6665828439</v>
      </c>
      <c r="D31" s="45">
        <v>-1.9351624957</v>
      </c>
      <c r="E31" s="45">
        <v>-0.6904308723</v>
      </c>
      <c r="H31" s="12" t="s">
        <v>33</v>
      </c>
      <c r="I31" s="17"/>
      <c r="J31">
        <f t="shared" si="44"/>
        <v>-2.687038455</v>
      </c>
      <c r="K31">
        <f t="shared" si="45"/>
        <v>-2.902743744</v>
      </c>
      <c r="M31" s="40" t="s">
        <v>80</v>
      </c>
      <c r="N31" s="8">
        <v>30.0</v>
      </c>
      <c r="O31" s="9">
        <f t="shared" ref="O31:Q31" si="49">I235-I240-I241</f>
        <v>-0.03819165114</v>
      </c>
      <c r="P31" s="9">
        <f t="shared" si="49"/>
        <v>-0.04333698585</v>
      </c>
      <c r="Q31" s="9">
        <f t="shared" si="49"/>
        <v>-0.0325199418</v>
      </c>
      <c r="R31" s="10">
        <f t="shared" si="13"/>
        <v>8.088063683</v>
      </c>
      <c r="S31" s="10">
        <f t="shared" si="14"/>
        <v>5.002147958</v>
      </c>
      <c r="T31" s="10">
        <f t="shared" si="15"/>
        <v>-51.15995347</v>
      </c>
      <c r="U31" s="10">
        <f t="shared" si="16"/>
        <v>-44.37216097</v>
      </c>
      <c r="V31" s="10">
        <f>627.509*(I235-I240-I241+((K235-K240-K241)*4^3-(J235-J240-J241)*3^3)/(4^3-3^3))</f>
        <v>-39.41890699</v>
      </c>
      <c r="W31" s="10">
        <f>627.509*(I235-I240-I241+((K235-K240-K241+0.5*((K236+K237)-(K238+K239)))*4^3-(J235-J240-J241+0.5*((J236+J237)-(J238+J239)))*3^3)/(4^3-3^3))</f>
        <v>-38.04377524</v>
      </c>
      <c r="Y31" s="11">
        <v>30.0</v>
      </c>
      <c r="Z31" s="12">
        <f t="shared" si="5"/>
        <v>-1.859953469</v>
      </c>
      <c r="AA31" s="12">
        <f t="shared" si="6"/>
        <v>4.927839026</v>
      </c>
      <c r="AB31" s="12">
        <f t="shared" si="7"/>
        <v>9.881093009</v>
      </c>
      <c r="AC31" s="12">
        <f t="shared" si="8"/>
        <v>11.25622476</v>
      </c>
      <c r="AD31" s="7">
        <f t="shared" si="9"/>
        <v>22.83209891</v>
      </c>
      <c r="AE31" s="12">
        <v>-49.3</v>
      </c>
      <c r="AF31" s="18" t="s">
        <v>82</v>
      </c>
    </row>
    <row r="32">
      <c r="A32" s="12" t="s">
        <v>37</v>
      </c>
      <c r="B32" s="45">
        <v>-7.4277287285</v>
      </c>
      <c r="C32" s="45">
        <v>-2.6259723677</v>
      </c>
      <c r="D32" s="45">
        <v>-7.9997129844</v>
      </c>
      <c r="E32" s="45">
        <v>-2.7181496546</v>
      </c>
      <c r="H32" s="12" t="s">
        <v>37</v>
      </c>
      <c r="I32" s="15">
        <v>-2623.26078931872</v>
      </c>
      <c r="J32">
        <f t="shared" si="44"/>
        <v>-11.14159309</v>
      </c>
      <c r="K32">
        <f t="shared" si="45"/>
        <v>-11.99956948</v>
      </c>
      <c r="M32" s="40">
        <v>31.0</v>
      </c>
      <c r="N32" s="8" t="s">
        <v>83</v>
      </c>
      <c r="O32" s="9">
        <f t="shared" ref="O32:Q32" si="50">I243-I248-I249</f>
        <v>-0.06758731692</v>
      </c>
      <c r="P32" s="9">
        <f t="shared" si="50"/>
        <v>-0.0304459791</v>
      </c>
      <c r="Q32" s="9">
        <f t="shared" si="50"/>
        <v>-0.03073262595</v>
      </c>
      <c r="R32" s="10">
        <f t="shared" si="13"/>
        <v>5.188979727</v>
      </c>
      <c r="S32" s="10">
        <f>627.509*(K246+K247-K244-K245)</f>
        <v>-2.950687786</v>
      </c>
      <c r="T32" s="10">
        <f t="shared" si="15"/>
        <v>-61.51677555</v>
      </c>
      <c r="U32" s="10">
        <f t="shared" si="16"/>
        <v>-61.69664903</v>
      </c>
      <c r="V32" s="10">
        <f>627.509*(I243-I248-I249+((K243-K248-K249)*4^3-(J243-J248-J249)*3^3)/(4^3-3^3))</f>
        <v>-61.82790806</v>
      </c>
      <c r="W32" s="10">
        <f>627.509*(I243-I248-I249+((K243-K248-K249+0.5*((K244+K245)-(K246+K247)))*4^3-(J243-J248-J249+0.5*((J244+J245)-(J246+J247)))*3^3)/(4^3-3^3))</f>
        <v>-61.16923825</v>
      </c>
      <c r="Y32" s="11" t="s">
        <v>83</v>
      </c>
      <c r="Z32" s="12">
        <f t="shared" si="5"/>
        <v>5.783224448</v>
      </c>
      <c r="AA32" s="12">
        <f t="shared" si="6"/>
        <v>5.60335097</v>
      </c>
      <c r="AB32" s="12">
        <f t="shared" si="7"/>
        <v>5.472091945</v>
      </c>
      <c r="AC32" s="12">
        <f t="shared" si="8"/>
        <v>6.130761751</v>
      </c>
      <c r="AD32" s="7">
        <f t="shared" si="9"/>
        <v>9.109601413</v>
      </c>
      <c r="AE32" s="12">
        <v>-67.3</v>
      </c>
      <c r="AF32" s="18" t="s">
        <v>84</v>
      </c>
    </row>
    <row r="33">
      <c r="A33" s="12" t="s">
        <v>48</v>
      </c>
      <c r="B33" s="45">
        <v>-1.7860721331</v>
      </c>
      <c r="C33" s="45">
        <v>-0.6645537784</v>
      </c>
      <c r="D33" s="45">
        <v>-1.9321227783</v>
      </c>
      <c r="E33" s="45">
        <v>-0.6894825005</v>
      </c>
      <c r="H33" s="12" t="s">
        <v>48</v>
      </c>
      <c r="I33" s="15">
        <v>-1075.8176922142</v>
      </c>
      <c r="J33">
        <f t="shared" si="44"/>
        <v>-2.6791082</v>
      </c>
      <c r="K33">
        <f t="shared" si="45"/>
        <v>-2.898184167</v>
      </c>
      <c r="M33" s="40">
        <v>32.0</v>
      </c>
      <c r="N33" s="8" t="s">
        <v>85</v>
      </c>
      <c r="O33" s="9">
        <f t="shared" ref="O33:Q33" si="51">I251-I256-I257</f>
        <v>-0.00165654592</v>
      </c>
      <c r="P33" s="9">
        <f t="shared" si="51"/>
        <v>-0.1035693015</v>
      </c>
      <c r="Q33" s="9">
        <f t="shared" si="51"/>
        <v>-0.0993910308</v>
      </c>
      <c r="R33" s="10">
        <f t="shared" ref="R33:S33" si="52">627.509*(OFFSET(J$4,8*$M32,0)+OFFSET(J$5,8*$M32,0)-OFFSET(J$6,8*$M32,0)-OFFSET(J$7,8*$M32,0))</f>
        <v>14.9551902</v>
      </c>
      <c r="S33" s="10">
        <f t="shared" si="52"/>
        <v>7.953966578</v>
      </c>
      <c r="T33" s="10">
        <f t="shared" ref="T33:T39" si="55">627.509*(OFFSET($I$3,8*$M32,0)-OFFSET($I$8,8*$M32,0)-OFFSET($I$9,8*$M32,0)+OFFSET($J$3,8*$M32,0)-OFFSET($J$8,8*$M32,0)-OFFSET($J$9,8*$M32,0))</f>
        <v>-66.03016629</v>
      </c>
      <c r="U33" s="10">
        <f t="shared" ref="U33:U39" si="56">627.509*(OFFSET($I$3,8*$M32,0)-OFFSET($I$8,8*$M32,0)-OFFSET($I$9,8*$M32,0)+OFFSET($K$3,8*$M32,0)-OFFSET($K$8,8*$M32,0)-OFFSET($K$9,8*$M32,0))</f>
        <v>-63.40826382</v>
      </c>
      <c r="V33" s="10">
        <f>627.509*(I251-I256-I257+((K251-K256-K257)*4^3-(J251-J256-J257)*3^3)/(4^3-3^3))</f>
        <v>-61.49498364</v>
      </c>
      <c r="W33" s="10">
        <f>627.509*(I251-I256-I257+((K251-K256-K257+0.5*((K252+K253)-(K254+K255)))*4^3-(J251-J256-J257+0.5*((J252+J253)-(J254+J255)))*3^3)/(4^3-3^3))</f>
        <v>-60.07250086</v>
      </c>
      <c r="Y33" s="11" t="s">
        <v>85</v>
      </c>
      <c r="Z33" s="12">
        <f t="shared" si="5"/>
        <v>9.369833711</v>
      </c>
      <c r="AA33" s="12">
        <f t="shared" si="6"/>
        <v>11.99173618</v>
      </c>
      <c r="AB33" s="12">
        <f t="shared" si="7"/>
        <v>13.90501636</v>
      </c>
      <c r="AC33" s="12">
        <f t="shared" si="8"/>
        <v>15.32749914</v>
      </c>
      <c r="AD33" s="7">
        <f t="shared" si="9"/>
        <v>20.3282482</v>
      </c>
      <c r="AE33" s="12">
        <v>-75.4</v>
      </c>
      <c r="AF33" s="18" t="s">
        <v>86</v>
      </c>
    </row>
    <row r="34">
      <c r="A34" s="1">
        <v>5.0</v>
      </c>
      <c r="B34" s="59"/>
      <c r="C34" s="59"/>
      <c r="D34" s="59"/>
      <c r="E34" s="59"/>
      <c r="H34" s="1">
        <v>5.0</v>
      </c>
      <c r="I34" s="17"/>
      <c r="M34" s="40">
        <v>33.0</v>
      </c>
      <c r="N34" s="8" t="s">
        <v>87</v>
      </c>
      <c r="O34" s="9">
        <f t="shared" ref="O34:Q34" si="53">I259-I264-I265</f>
        <v>0.03760028596</v>
      </c>
      <c r="P34" s="9">
        <f t="shared" si="53"/>
        <v>-0.1020112817</v>
      </c>
      <c r="Q34" s="9">
        <f t="shared" si="53"/>
        <v>-0.10134378</v>
      </c>
      <c r="R34" s="10">
        <f t="shared" ref="R34:S34" si="54">627.509*(OFFSET(J$4,8*$M33,0)+OFFSET(J$5,8*$M33,0)-OFFSET(J$6,8*$M33,0)-OFFSET(J$7,8*$M33,0))</f>
        <v>8.357026339</v>
      </c>
      <c r="S34" s="10">
        <f t="shared" si="54"/>
        <v>4.474055366</v>
      </c>
      <c r="T34" s="10">
        <f t="shared" si="55"/>
        <v>-40.41847949</v>
      </c>
      <c r="U34" s="10">
        <f t="shared" si="56"/>
        <v>-39.9996162</v>
      </c>
      <c r="V34" s="10">
        <f>627.509*(I259-I264-I265+((K259-K264-K265)*4^3-(J259-J264-J265)*3^3)/(4^3-3^3))</f>
        <v>-39.6939592</v>
      </c>
      <c r="W34" s="10">
        <f>627.509*(I259-I264-I265+((K259-K264-K265+0.5*((K260+K261)-(K262+K263)))*4^3-(J259-J264-J265+0.5*((J260+J261)-(J262+J263)))*3^3)/(4^3-3^3))</f>
        <v>-38.8736912</v>
      </c>
      <c r="Y34" s="11" t="s">
        <v>87</v>
      </c>
      <c r="Z34" s="12">
        <f t="shared" si="5"/>
        <v>-11.31847949</v>
      </c>
      <c r="AA34" s="12">
        <f t="shared" si="6"/>
        <v>-10.8996162</v>
      </c>
      <c r="AB34" s="12">
        <f t="shared" si="7"/>
        <v>-10.5939592</v>
      </c>
      <c r="AC34" s="12">
        <f t="shared" si="8"/>
        <v>-9.7736912</v>
      </c>
      <c r="AD34" s="7">
        <f t="shared" si="9"/>
        <v>33.5865677</v>
      </c>
      <c r="AE34" s="12">
        <v>-29.1</v>
      </c>
      <c r="AF34" s="18" t="s">
        <v>54</v>
      </c>
    </row>
    <row r="35">
      <c r="A35" s="12" t="s">
        <v>25</v>
      </c>
      <c r="B35" s="45">
        <v>-8.5741637021</v>
      </c>
      <c r="C35" s="45">
        <v>-3.1759749913</v>
      </c>
      <c r="D35" s="45">
        <v>-9.2155074892</v>
      </c>
      <c r="E35" s="45">
        <v>-3.28141032</v>
      </c>
      <c r="H35" s="12" t="s">
        <v>25</v>
      </c>
      <c r="I35" s="15">
        <v>-3006.81284514687</v>
      </c>
      <c r="J35">
        <f t="shared" ref="J35:J41" si="59">B35*1.5</f>
        <v>-12.86124555</v>
      </c>
      <c r="K35">
        <f t="shared" ref="K35:K41" si="60">D35*1.5</f>
        <v>-13.82326123</v>
      </c>
      <c r="M35" s="40">
        <v>34.0</v>
      </c>
      <c r="N35" s="8" t="s">
        <v>88</v>
      </c>
      <c r="O35" s="9">
        <f t="shared" ref="O35:Q35" si="57">I267-I272-I273</f>
        <v>0.03822820009</v>
      </c>
      <c r="P35" s="9">
        <f t="shared" si="57"/>
        <v>-0.1021849685</v>
      </c>
      <c r="Q35" s="9">
        <f t="shared" si="57"/>
        <v>-0.1016106372</v>
      </c>
      <c r="R35" s="10">
        <f t="shared" ref="R35:S35" si="58">627.509*(OFFSET(J$4,8*$M34,0)+OFFSET(J$5,8*$M34,0)-OFFSET(J$6,8*$M34,0)-OFFSET(J$7,8*$M34,0))</f>
        <v>8.304330738</v>
      </c>
      <c r="S35" s="10">
        <f t="shared" si="58"/>
        <v>4.434681655</v>
      </c>
      <c r="T35" s="10">
        <f t="shared" si="55"/>
        <v>-40.13344776</v>
      </c>
      <c r="U35" s="10">
        <f t="shared" si="56"/>
        <v>-39.77304973</v>
      </c>
      <c r="V35" s="10">
        <f>627.509*(I267-I272-I273+((K267-K272-K273)*4^3-(J267-J272-J273)*3^3)/(4^3-3^3))</f>
        <v>-39.51005657</v>
      </c>
      <c r="W35" s="10">
        <f>627.509*(I267-I272-I273+((K267-K272-K273+0.5*((K268+K269)-(K270+K271)))*4^3-(J267-J272-J273+0.5*((J268+J269)-(J270+J271)))*3^3)/(4^3-3^3))</f>
        <v>-38.70461473</v>
      </c>
      <c r="Y35" s="11" t="s">
        <v>88</v>
      </c>
      <c r="Z35" s="12">
        <f t="shared" si="5"/>
        <v>-10.73344776</v>
      </c>
      <c r="AA35" s="12">
        <f t="shared" si="6"/>
        <v>-10.37304973</v>
      </c>
      <c r="AB35" s="12">
        <f t="shared" si="7"/>
        <v>-10.11005657</v>
      </c>
      <c r="AC35" s="12">
        <f t="shared" si="8"/>
        <v>-9.304614735</v>
      </c>
      <c r="AD35" s="7">
        <f t="shared" si="9"/>
        <v>31.64834944</v>
      </c>
      <c r="AE35" s="12">
        <v>-29.4</v>
      </c>
      <c r="AF35" s="18" t="s">
        <v>54</v>
      </c>
    </row>
    <row r="36">
      <c r="A36" s="12" t="s">
        <v>27</v>
      </c>
      <c r="B36" s="45">
        <v>-5.3878554297</v>
      </c>
      <c r="C36" s="45">
        <v>-1.9518345009</v>
      </c>
      <c r="D36" s="45">
        <v>-5.7808824077</v>
      </c>
      <c r="E36" s="45">
        <v>-2.0131835669</v>
      </c>
      <c r="H36" s="12" t="s">
        <v>27</v>
      </c>
      <c r="I36" s="17"/>
      <c r="J36">
        <f t="shared" si="59"/>
        <v>-8.081783145</v>
      </c>
      <c r="K36">
        <f t="shared" si="60"/>
        <v>-8.671323612</v>
      </c>
      <c r="M36" s="40">
        <v>35.0</v>
      </c>
      <c r="N36" s="8" t="s">
        <v>89</v>
      </c>
      <c r="O36" s="9">
        <f t="shared" ref="O36:Q36" si="61">I275-I280-I281</f>
        <v>-0.0159474579</v>
      </c>
      <c r="P36" s="9">
        <f t="shared" si="61"/>
        <v>-0.037118796</v>
      </c>
      <c r="Q36" s="9">
        <f t="shared" si="61"/>
        <v>-0.0365422347</v>
      </c>
      <c r="R36" s="10">
        <f t="shared" ref="R36:S36" si="62">627.509*(OFFSET(J$4,8*$M35,0)+OFFSET(J$5,8*$M35,0)-OFFSET(J$6,8*$M35,0)-OFFSET(J$7,8*$M35,0))</f>
        <v>5.780433942</v>
      </c>
      <c r="S36" s="10">
        <f t="shared" si="62"/>
        <v>3.193527745</v>
      </c>
      <c r="T36" s="10">
        <f t="shared" si="55"/>
        <v>-33.29955192</v>
      </c>
      <c r="U36" s="10">
        <f t="shared" si="56"/>
        <v>-32.93775451</v>
      </c>
      <c r="V36" s="10">
        <f>627.509*(I275-I280-I281+((K275-K280-K281)*4^3-(J275-J280-J281)*3^3)/(4^3-3^3))</f>
        <v>-32.67374019</v>
      </c>
      <c r="W36" s="10">
        <f>627.509*(I275-I280-I281+((K275-K280-K281+0.5*((K276+K277)-(K278+K279)))*4^3-(J275-J280-J281+0.5*((J276+J277)-(J278+J279)))*3^3)/(4^3-3^3))</f>
        <v>-32.0208475</v>
      </c>
      <c r="Y36" s="11" t="s">
        <v>89</v>
      </c>
      <c r="Z36" s="12">
        <f t="shared" si="5"/>
        <v>3.000448081</v>
      </c>
      <c r="AA36" s="12">
        <f t="shared" si="6"/>
        <v>3.362245486</v>
      </c>
      <c r="AB36" s="12">
        <f t="shared" si="7"/>
        <v>3.626259809</v>
      </c>
      <c r="AC36" s="12">
        <f t="shared" si="8"/>
        <v>4.279152501</v>
      </c>
      <c r="AD36" s="7">
        <f t="shared" si="9"/>
        <v>11.7882989</v>
      </c>
      <c r="AE36" s="12">
        <v>-36.3</v>
      </c>
      <c r="AF36" s="18" t="s">
        <v>90</v>
      </c>
    </row>
    <row r="37">
      <c r="A37" s="12" t="s">
        <v>29</v>
      </c>
      <c r="B37" s="45">
        <v>-3.1187338396</v>
      </c>
      <c r="C37" s="45">
        <v>-1.163115684</v>
      </c>
      <c r="D37" s="45">
        <v>-3.3678464246</v>
      </c>
      <c r="E37" s="45">
        <v>-1.2061532328</v>
      </c>
      <c r="H37" s="12" t="s">
        <v>29</v>
      </c>
      <c r="I37" s="17"/>
      <c r="J37">
        <f t="shared" si="59"/>
        <v>-4.678100759</v>
      </c>
      <c r="K37">
        <f t="shared" si="60"/>
        <v>-5.051769637</v>
      </c>
      <c r="M37" s="40">
        <v>36.0</v>
      </c>
      <c r="N37" s="8" t="s">
        <v>91</v>
      </c>
      <c r="O37" s="9">
        <f t="shared" ref="O37:Q37" si="63">I283-I288-I289</f>
        <v>-0.01338759954</v>
      </c>
      <c r="P37" s="9">
        <f t="shared" si="63"/>
        <v>-0.032639601</v>
      </c>
      <c r="Q37" s="9">
        <f t="shared" si="63"/>
        <v>-0.0323104536</v>
      </c>
      <c r="R37" s="10">
        <f t="shared" ref="R37:S37" si="64">627.509*(OFFSET(J$4,8*$M36,0)+OFFSET(J$5,8*$M36,0)-OFFSET(J$6,8*$M36,0)-OFFSET(J$7,8*$M36,0))</f>
        <v>4.879481275</v>
      </c>
      <c r="S37" s="10">
        <f t="shared" si="64"/>
        <v>2.7416566</v>
      </c>
      <c r="T37" s="10">
        <f t="shared" si="55"/>
        <v>-28.88248258</v>
      </c>
      <c r="U37" s="10">
        <f t="shared" si="56"/>
        <v>-28.67593963</v>
      </c>
      <c r="V37" s="10">
        <f>627.509*(I283-I288-I289+((K283-K288-K289)*4^3-(J283-J288-J289)*3^3)/(4^3-3^3))</f>
        <v>-28.52521909</v>
      </c>
      <c r="W37" s="10">
        <f>627.509*(I283-I288-I289+((K283-K288-K289+0.5*((K284+K285)-(K286+K287)))*4^3-(J283-J288-J289+0.5*((J284+J285)-(J286+J287)))*3^3)/(4^3-3^3))</f>
        <v>-27.9344079</v>
      </c>
      <c r="Y37" s="11" t="s">
        <v>91</v>
      </c>
      <c r="Z37" s="12">
        <f t="shared" si="5"/>
        <v>3.117517416</v>
      </c>
      <c r="AA37" s="12">
        <f t="shared" si="6"/>
        <v>3.324060372</v>
      </c>
      <c r="AB37" s="12">
        <f t="shared" si="7"/>
        <v>3.474780907</v>
      </c>
      <c r="AC37" s="12">
        <f t="shared" si="8"/>
        <v>4.065592096</v>
      </c>
      <c r="AD37" s="7">
        <f t="shared" si="9"/>
        <v>12.7049753</v>
      </c>
      <c r="AE37" s="12">
        <v>-32.0</v>
      </c>
      <c r="AF37" s="18" t="s">
        <v>51</v>
      </c>
    </row>
    <row r="38">
      <c r="A38" s="12" t="s">
        <v>31</v>
      </c>
      <c r="B38" s="45">
        <v>-5.393117873</v>
      </c>
      <c r="C38" s="45">
        <v>-1.953601504</v>
      </c>
      <c r="D38" s="45">
        <v>-5.7835944882</v>
      </c>
      <c r="E38" s="45">
        <v>-2.0138859148</v>
      </c>
      <c r="H38" s="12" t="s">
        <v>31</v>
      </c>
      <c r="I38" s="17"/>
      <c r="J38">
        <f t="shared" si="59"/>
        <v>-8.08967681</v>
      </c>
      <c r="K38">
        <f t="shared" si="60"/>
        <v>-8.675391732</v>
      </c>
      <c r="M38" s="40">
        <v>37.0</v>
      </c>
      <c r="N38" s="8" t="s">
        <v>92</v>
      </c>
      <c r="O38" s="9">
        <f t="shared" ref="O38:Q38" si="65">I291-I296-I297</f>
        <v>-0.03297446252</v>
      </c>
      <c r="P38" s="62">
        <f t="shared" si="65"/>
        <v>-0.0417941268</v>
      </c>
      <c r="Q38" s="62">
        <f t="shared" si="65"/>
        <v>-0.1179034433</v>
      </c>
      <c r="R38" s="10">
        <f t="shared" ref="R38:S38" si="66">627.509*(OFFSET(J$4,8*$M37,0)+OFFSET(J$5,8*$M37,0)-OFFSET(J$6,8*$M37,0)-OFFSET(J$7,8*$M37,0))</f>
        <v>14.81371048</v>
      </c>
      <c r="S38" s="10">
        <f t="shared" si="66"/>
        <v>59.73271019</v>
      </c>
      <c r="T38" s="10">
        <f t="shared" si="55"/>
        <v>-46.91796272</v>
      </c>
      <c r="U38" s="10">
        <f t="shared" si="56"/>
        <v>-94.67724377</v>
      </c>
      <c r="V38" s="10">
        <f>627.509*(I291-I296-I297+((K291-K296-K297)*4^3-(J291-J296-J297)*3^3)/(4^3-3^3))</f>
        <v>-129.528611</v>
      </c>
      <c r="W38" s="10">
        <f>627.509*(I291-I296-I297+((K291-K296-K297+0.5*((K292+K293)-(K294+K295)))*4^3-(J291-J296-J297+0.5*((J292+J293)-(J294+J295)))*3^3)/(4^3-3^3))</f>
        <v>-83.27289117</v>
      </c>
      <c r="Y38" s="8" t="s">
        <v>92</v>
      </c>
      <c r="Z38" s="12">
        <f t="shared" si="5"/>
        <v>0.5820372842</v>
      </c>
      <c r="AA38" s="12">
        <f t="shared" si="6"/>
        <v>-47.17724377</v>
      </c>
      <c r="AB38" s="12">
        <f t="shared" si="7"/>
        <v>-82.02861103</v>
      </c>
      <c r="AC38" s="12">
        <f t="shared" si="8"/>
        <v>-35.77289117</v>
      </c>
      <c r="AD38" s="7">
        <f t="shared" si="9"/>
        <v>75.31134984</v>
      </c>
      <c r="AE38" s="12">
        <v>-47.5</v>
      </c>
      <c r="AF38" s="18" t="s">
        <v>93</v>
      </c>
    </row>
    <row r="39">
      <c r="A39" s="12" t="s">
        <v>33</v>
      </c>
      <c r="B39" s="45">
        <v>-3.1245633622</v>
      </c>
      <c r="C39" s="45">
        <v>-1.165065769</v>
      </c>
      <c r="D39" s="45">
        <v>-3.370976108</v>
      </c>
      <c r="E39" s="45">
        <v>-1.206965902</v>
      </c>
      <c r="H39" s="12" t="s">
        <v>33</v>
      </c>
      <c r="I39" s="17"/>
      <c r="J39">
        <f t="shared" si="59"/>
        <v>-4.686845043</v>
      </c>
      <c r="K39">
        <f t="shared" si="60"/>
        <v>-5.056464162</v>
      </c>
      <c r="M39" s="40">
        <v>38.0</v>
      </c>
      <c r="N39" s="8" t="s">
        <v>94</v>
      </c>
      <c r="O39" s="9">
        <f t="shared" ref="O39:Q39" si="67">I299-I304-I305</f>
        <v>-0.02190759392</v>
      </c>
      <c r="P39" s="62">
        <f t="shared" si="67"/>
        <v>-0.05689271715</v>
      </c>
      <c r="Q39" s="62">
        <f t="shared" si="67"/>
        <v>-0.135401311</v>
      </c>
      <c r="R39" s="10">
        <f t="shared" ref="R39:S39" si="68">627.509*(OFFSET(J$4,8*$M38,0)+OFFSET(J$5,8*$M38,0)-OFFSET(J$6,8*$M38,0)-OFFSET(J$7,8*$M38,0))</f>
        <v>15.89442763</v>
      </c>
      <c r="S39" s="10">
        <f t="shared" si="68"/>
        <v>62.41266123</v>
      </c>
      <c r="T39" s="10">
        <f t="shared" si="55"/>
        <v>-49.4479044</v>
      </c>
      <c r="U39" s="10">
        <f t="shared" si="56"/>
        <v>-98.71275365</v>
      </c>
      <c r="V39" s="10">
        <f>627.509*(I299-I304-I305+((K299-K304-K305)*4^3-(J299-J304-J305)*3^3)/(4^3-3^3))</f>
        <v>-134.6627788</v>
      </c>
      <c r="W39" s="10">
        <f>627.509*(I299-I304-I305+((K299-K304-K305+0.5*((K300+K301)-(K302+K303)))*4^3-(J299-J304-J305+0.5*((J300+J301)-(J302+J303)))*3^3)/(4^3-3^3))</f>
        <v>-86.48357915</v>
      </c>
      <c r="Y39" s="8" t="s">
        <v>94</v>
      </c>
      <c r="Z39" s="12">
        <f t="shared" si="5"/>
        <v>2.652095601</v>
      </c>
      <c r="AA39" s="12">
        <f t="shared" si="6"/>
        <v>-46.61275365</v>
      </c>
      <c r="AB39" s="12">
        <f t="shared" si="7"/>
        <v>-82.56277878</v>
      </c>
      <c r="AC39" s="12">
        <f t="shared" si="8"/>
        <v>-34.38357915</v>
      </c>
      <c r="AD39" s="7">
        <f t="shared" si="9"/>
        <v>65.99535345</v>
      </c>
      <c r="AE39" s="12">
        <v>-52.1</v>
      </c>
      <c r="AF39" s="18" t="s">
        <v>95</v>
      </c>
    </row>
    <row r="40">
      <c r="A40" s="12" t="s">
        <v>37</v>
      </c>
      <c r="B40" s="45">
        <v>-5.3951675004</v>
      </c>
      <c r="C40" s="45">
        <v>-1.9586872849</v>
      </c>
      <c r="D40" s="45">
        <v>-5.7881931767</v>
      </c>
      <c r="E40" s="45">
        <v>-2.0201378185</v>
      </c>
      <c r="H40" s="12" t="s">
        <v>37</v>
      </c>
      <c r="I40" s="41">
        <v>-1824.13458436547</v>
      </c>
      <c r="J40">
        <f t="shared" si="59"/>
        <v>-8.092751251</v>
      </c>
      <c r="K40">
        <f t="shared" si="60"/>
        <v>-8.682289765</v>
      </c>
      <c r="Y40" s="7"/>
      <c r="Z40" s="7"/>
      <c r="AA40" s="7"/>
      <c r="AB40" s="7"/>
      <c r="AC40" s="7"/>
      <c r="AD40" s="1" t="s">
        <v>96</v>
      </c>
      <c r="AE40" s="7"/>
      <c r="AF40" s="7"/>
    </row>
    <row r="41">
      <c r="A41" s="12" t="s">
        <v>48</v>
      </c>
      <c r="B41" s="45">
        <v>-3.1175667069</v>
      </c>
      <c r="C41" s="45">
        <v>-1.1625226481</v>
      </c>
      <c r="D41" s="45">
        <v>-3.366662757</v>
      </c>
      <c r="E41" s="45">
        <v>-1.2055580362</v>
      </c>
      <c r="H41" s="12" t="s">
        <v>48</v>
      </c>
      <c r="I41" s="15">
        <v>-1182.7040599079</v>
      </c>
      <c r="J41">
        <f t="shared" si="59"/>
        <v>-4.67635006</v>
      </c>
      <c r="K41">
        <f t="shared" si="60"/>
        <v>-5.049994136</v>
      </c>
      <c r="Y41" s="1" t="s">
        <v>97</v>
      </c>
      <c r="Z41" s="12">
        <f t="shared" ref="Z41:AC41" si="69">AVERAGE(Z2:Z31)</f>
        <v>-7.414960881</v>
      </c>
      <c r="AA41" s="12">
        <f t="shared" si="69"/>
        <v>-6.13681732</v>
      </c>
      <c r="AB41" s="12">
        <f t="shared" si="69"/>
        <v>-5.204117965</v>
      </c>
      <c r="AC41" s="42">
        <f t="shared" si="69"/>
        <v>-3.78294248</v>
      </c>
      <c r="AD41" s="42">
        <f>MAX(AD2:AD39)-MIN(AD2:AD39)</f>
        <v>97.7736682</v>
      </c>
      <c r="AE41" s="7"/>
      <c r="AF41" s="7"/>
    </row>
    <row r="42">
      <c r="A42" s="1">
        <v>6.0</v>
      </c>
      <c r="B42" s="59"/>
      <c r="C42" s="59"/>
      <c r="D42" s="59"/>
      <c r="E42" s="59"/>
      <c r="H42" s="1">
        <v>6.0</v>
      </c>
      <c r="I42" s="17"/>
      <c r="Y42" s="1" t="s">
        <v>98</v>
      </c>
      <c r="Z42" s="12">
        <f t="shared" ref="Z42:AC42" si="70">(SUMIF(Z2:Z31,"&gt;0")-SUMIF(Z2:Z31,"&lt;0"))/30</f>
        <v>9.216208253</v>
      </c>
      <c r="AA42" s="12">
        <f t="shared" si="70"/>
        <v>8.555401112</v>
      </c>
      <c r="AB42" s="12">
        <f t="shared" si="70"/>
        <v>8.382667169</v>
      </c>
      <c r="AC42" s="42">
        <f t="shared" si="70"/>
        <v>8.576698727</v>
      </c>
      <c r="AD42" s="7"/>
      <c r="AE42" s="7"/>
      <c r="AF42" s="7"/>
    </row>
    <row r="43">
      <c r="A43" s="12" t="s">
        <v>25</v>
      </c>
      <c r="B43" s="45">
        <v>-7.3594696688</v>
      </c>
      <c r="C43" s="45">
        <v>-2.6922600662</v>
      </c>
      <c r="D43" s="45">
        <v>-7.8919820393</v>
      </c>
      <c r="E43" s="45">
        <v>-2.7765096154</v>
      </c>
      <c r="H43" s="12" t="s">
        <v>25</v>
      </c>
      <c r="I43" s="15">
        <v>-2498.80716889285</v>
      </c>
      <c r="J43">
        <f t="shared" ref="J43:J49" si="72">B43*1.5</f>
        <v>-11.0392045</v>
      </c>
      <c r="K43">
        <f t="shared" ref="K43:K49" si="73">D43*1.5</f>
        <v>-11.83797306</v>
      </c>
      <c r="Y43" s="1" t="s">
        <v>99</v>
      </c>
      <c r="Z43" s="12">
        <f t="shared" ref="Z43:AC43" si="71">AVERAGE(Z32:Z39)</f>
        <v>0.3066536613</v>
      </c>
      <c r="AA43" s="12">
        <f t="shared" si="71"/>
        <v>-11.34765879</v>
      </c>
      <c r="AB43" s="12">
        <f t="shared" si="71"/>
        <v>-19.85215707</v>
      </c>
      <c r="AC43" s="42">
        <f t="shared" si="71"/>
        <v>-7.428971346</v>
      </c>
      <c r="AD43" s="7"/>
      <c r="AE43" s="7"/>
      <c r="AF43" s="7"/>
    </row>
    <row r="44">
      <c r="A44" s="12" t="s">
        <v>27</v>
      </c>
      <c r="B44" s="45">
        <v>-5.3894827964</v>
      </c>
      <c r="C44" s="45">
        <v>-1.9537689962</v>
      </c>
      <c r="D44" s="45">
        <v>-5.7825645262</v>
      </c>
      <c r="E44" s="45">
        <v>-2.0151410587</v>
      </c>
      <c r="H44" s="12" t="s">
        <v>27</v>
      </c>
      <c r="I44" s="15"/>
      <c r="J44">
        <f t="shared" si="72"/>
        <v>-8.084224195</v>
      </c>
      <c r="K44">
        <f t="shared" si="73"/>
        <v>-8.673846789</v>
      </c>
      <c r="Y44" s="1" t="s">
        <v>100</v>
      </c>
      <c r="Z44" s="12">
        <f t="shared" ref="Z44:AC44" si="74">(SUMIF(Z34:Z39,"&gt;0")-SUMIF(Z34:Z39,"&lt;0"))/30</f>
        <v>1.046800854</v>
      </c>
      <c r="AA44" s="12">
        <f t="shared" si="74"/>
        <v>4.058298974</v>
      </c>
      <c r="AB44" s="12">
        <f t="shared" si="74"/>
        <v>6.413214877</v>
      </c>
      <c r="AC44" s="42">
        <f t="shared" si="74"/>
        <v>3.252650695</v>
      </c>
      <c r="AD44" s="7"/>
      <c r="AE44" s="7"/>
      <c r="AF44" s="7"/>
    </row>
    <row r="45">
      <c r="A45" s="12" t="s">
        <v>29</v>
      </c>
      <c r="B45" s="45">
        <v>-1.9057940726</v>
      </c>
      <c r="C45" s="45">
        <v>-0.6806607725</v>
      </c>
      <c r="D45" s="45">
        <v>-2.0458185312</v>
      </c>
      <c r="E45" s="45">
        <v>-0.702554822</v>
      </c>
      <c r="H45" s="12" t="s">
        <v>29</v>
      </c>
      <c r="I45" s="17"/>
      <c r="J45">
        <f t="shared" si="72"/>
        <v>-2.858691109</v>
      </c>
      <c r="K45">
        <f t="shared" si="73"/>
        <v>-3.068727797</v>
      </c>
      <c r="Y45" s="1" t="s">
        <v>101</v>
      </c>
      <c r="Z45" s="12">
        <f t="shared" ref="Z45:AC45" si="75">STDEVA(Z2:Z31)</f>
        <v>13.5222303</v>
      </c>
      <c r="AA45" s="12">
        <f t="shared" si="75"/>
        <v>12.56941105</v>
      </c>
      <c r="AB45" s="12">
        <f t="shared" si="75"/>
        <v>12.07891231</v>
      </c>
      <c r="AC45" s="42">
        <f t="shared" si="75"/>
        <v>12.27466777</v>
      </c>
      <c r="AD45" s="7"/>
      <c r="AE45" s="7"/>
      <c r="AF45" s="7"/>
    </row>
    <row r="46">
      <c r="A46" s="12" t="s">
        <v>31</v>
      </c>
      <c r="B46" s="45">
        <v>-5.3946527661</v>
      </c>
      <c r="C46" s="45">
        <v>-1.9554772839</v>
      </c>
      <c r="D46" s="45">
        <v>-5.7851845818</v>
      </c>
      <c r="E46" s="45">
        <v>-2.0158068253</v>
      </c>
      <c r="H46" s="12" t="s">
        <v>31</v>
      </c>
      <c r="I46" s="17"/>
      <c r="J46">
        <f t="shared" si="72"/>
        <v>-8.091979149</v>
      </c>
      <c r="K46">
        <f t="shared" si="73"/>
        <v>-8.677776873</v>
      </c>
    </row>
    <row r="47">
      <c r="A47" s="12" t="s">
        <v>33</v>
      </c>
      <c r="B47" s="45">
        <v>-1.9102600255</v>
      </c>
      <c r="C47" s="45">
        <v>-0.6819638415</v>
      </c>
      <c r="D47" s="45">
        <v>-2.0481751374</v>
      </c>
      <c r="E47" s="45">
        <v>-0.7030501824</v>
      </c>
      <c r="H47" s="12" t="s">
        <v>33</v>
      </c>
      <c r="I47" s="17"/>
      <c r="J47">
        <f t="shared" si="72"/>
        <v>-2.865390038</v>
      </c>
      <c r="K47">
        <f t="shared" si="73"/>
        <v>-3.072262706</v>
      </c>
    </row>
    <row r="48">
      <c r="A48" s="12" t="s">
        <v>37</v>
      </c>
      <c r="B48" s="45">
        <v>-5.3951675004</v>
      </c>
      <c r="C48" s="45">
        <v>-1.9586872849</v>
      </c>
      <c r="D48" s="45">
        <v>-5.7881931767</v>
      </c>
      <c r="E48" s="45">
        <v>-2.0201378185</v>
      </c>
      <c r="H48" s="12" t="s">
        <v>37</v>
      </c>
      <c r="I48" s="41">
        <v>-1824.13458436547</v>
      </c>
      <c r="J48">
        <f t="shared" si="72"/>
        <v>-8.092751251</v>
      </c>
      <c r="K48">
        <f t="shared" si="73"/>
        <v>-8.682289765</v>
      </c>
    </row>
    <row r="49">
      <c r="A49" s="12" t="s">
        <v>48</v>
      </c>
      <c r="B49" s="45">
        <v>-1.9049224662</v>
      </c>
      <c r="C49" s="45">
        <v>-0.6798547632</v>
      </c>
      <c r="D49" s="45">
        <v>-2.0449304914</v>
      </c>
      <c r="E49" s="45">
        <v>-0.7017415609</v>
      </c>
      <c r="H49" s="12" t="s">
        <v>48</v>
      </c>
      <c r="I49" s="15">
        <v>-674.7117672891</v>
      </c>
      <c r="J49">
        <f t="shared" si="72"/>
        <v>-2.857383699</v>
      </c>
      <c r="K49">
        <f t="shared" si="73"/>
        <v>-3.067395737</v>
      </c>
    </row>
    <row r="50">
      <c r="A50" s="1">
        <v>7.0</v>
      </c>
      <c r="B50" s="59"/>
      <c r="C50" s="59"/>
      <c r="D50" s="59"/>
      <c r="E50" s="59"/>
      <c r="H50" s="1">
        <v>7.0</v>
      </c>
      <c r="I50" s="17"/>
    </row>
    <row r="51">
      <c r="A51" s="12" t="s">
        <v>25</v>
      </c>
      <c r="B51" s="45">
        <v>-11.8661603878</v>
      </c>
      <c r="C51" s="45">
        <v>-4.3149859942</v>
      </c>
      <c r="D51" s="45">
        <v>-12.7158253878</v>
      </c>
      <c r="E51" s="45">
        <v>-4.4475546761</v>
      </c>
      <c r="H51" s="12" t="s">
        <v>25</v>
      </c>
      <c r="I51" s="15">
        <v>-3969.2616502047</v>
      </c>
      <c r="J51">
        <f t="shared" ref="J51:J57" si="76">B51*1.5</f>
        <v>-17.79924058</v>
      </c>
      <c r="K51">
        <f t="shared" ref="K51:K57" si="77">D51*1.5</f>
        <v>-19.07373808</v>
      </c>
    </row>
    <row r="52">
      <c r="A52" s="12" t="s">
        <v>27</v>
      </c>
      <c r="B52" s="45">
        <v>-7.2391695241</v>
      </c>
      <c r="C52" s="45">
        <v>-2.6027511069</v>
      </c>
      <c r="D52" s="45">
        <v>-7.7622307086</v>
      </c>
      <c r="E52" s="45">
        <v>-2.6830611486</v>
      </c>
      <c r="H52" s="12" t="s">
        <v>27</v>
      </c>
      <c r="I52" s="17"/>
      <c r="J52">
        <f t="shared" si="76"/>
        <v>-10.85875429</v>
      </c>
      <c r="K52">
        <f t="shared" si="77"/>
        <v>-11.64334606</v>
      </c>
    </row>
    <row r="53">
      <c r="A53" s="12" t="s">
        <v>29</v>
      </c>
      <c r="B53" s="45">
        <v>-4.5338494646</v>
      </c>
      <c r="C53" s="45">
        <v>-1.6327291</v>
      </c>
      <c r="D53" s="45">
        <v>-4.8612434851</v>
      </c>
      <c r="E53" s="45">
        <v>-1.6831731555</v>
      </c>
      <c r="H53" s="12" t="s">
        <v>29</v>
      </c>
      <c r="I53" s="17"/>
      <c r="J53">
        <f t="shared" si="76"/>
        <v>-6.800774197</v>
      </c>
      <c r="K53">
        <f t="shared" si="77"/>
        <v>-7.291865228</v>
      </c>
    </row>
    <row r="54">
      <c r="A54" s="12" t="s">
        <v>31</v>
      </c>
      <c r="B54" s="45">
        <v>-7.2456396648</v>
      </c>
      <c r="C54" s="45">
        <v>-2.6048180265</v>
      </c>
      <c r="D54" s="45">
        <v>-7.7653703788</v>
      </c>
      <c r="E54" s="45">
        <v>-2.6838423507</v>
      </c>
      <c r="H54" s="12" t="s">
        <v>31</v>
      </c>
      <c r="I54" s="17"/>
      <c r="J54">
        <f t="shared" si="76"/>
        <v>-10.8684595</v>
      </c>
      <c r="K54">
        <f t="shared" si="77"/>
        <v>-11.64805557</v>
      </c>
    </row>
    <row r="55">
      <c r="A55" s="12" t="s">
        <v>33</v>
      </c>
      <c r="B55" s="45">
        <v>-4.5394404326</v>
      </c>
      <c r="C55" s="45">
        <v>-1.6345317043</v>
      </c>
      <c r="D55" s="45">
        <v>-4.8641568413</v>
      </c>
      <c r="E55" s="45">
        <v>-1.683888576</v>
      </c>
      <c r="H55" s="12" t="s">
        <v>33</v>
      </c>
      <c r="I55" s="17"/>
      <c r="J55">
        <f t="shared" si="76"/>
        <v>-6.809160649</v>
      </c>
      <c r="K55">
        <f t="shared" si="77"/>
        <v>-7.296235262</v>
      </c>
    </row>
    <row r="56">
      <c r="A56" s="12" t="s">
        <v>37</v>
      </c>
      <c r="B56" s="45">
        <v>-7.2391297619</v>
      </c>
      <c r="C56" s="45">
        <v>-2.6028972007</v>
      </c>
      <c r="D56" s="45">
        <v>-7.7621901635</v>
      </c>
      <c r="E56" s="45">
        <v>-2.6832055043</v>
      </c>
      <c r="H56" s="12" t="s">
        <v>37</v>
      </c>
      <c r="I56" s="15">
        <v>-2442.70016755918</v>
      </c>
      <c r="J56">
        <f t="shared" si="76"/>
        <v>-10.85869464</v>
      </c>
      <c r="K56">
        <f t="shared" si="77"/>
        <v>-11.64328525</v>
      </c>
    </row>
    <row r="57">
      <c r="A57" s="12" t="s">
        <v>48</v>
      </c>
      <c r="B57" s="45">
        <v>-4.5345618416</v>
      </c>
      <c r="C57" s="45">
        <v>-1.6324389021</v>
      </c>
      <c r="D57" s="45">
        <v>-4.8618059043</v>
      </c>
      <c r="E57" s="45">
        <v>-1.6828514101</v>
      </c>
      <c r="H57" s="12" t="s">
        <v>48</v>
      </c>
      <c r="I57" s="15">
        <v>-1526.6255390588</v>
      </c>
      <c r="J57">
        <f t="shared" si="76"/>
        <v>-6.801842762</v>
      </c>
      <c r="K57">
        <f t="shared" si="77"/>
        <v>-7.292708856</v>
      </c>
    </row>
    <row r="58">
      <c r="A58" s="5">
        <v>8.0</v>
      </c>
      <c r="B58" s="59"/>
      <c r="C58" s="59"/>
      <c r="D58" s="59"/>
      <c r="E58" s="59"/>
      <c r="H58" s="5">
        <v>8.0</v>
      </c>
      <c r="I58" s="17"/>
    </row>
    <row r="59">
      <c r="A59" s="12" t="s">
        <v>25</v>
      </c>
      <c r="B59" s="45">
        <v>-13.6793521721</v>
      </c>
      <c r="C59" s="45">
        <v>-4.9707797858</v>
      </c>
      <c r="D59" s="45">
        <v>-14.6595799994</v>
      </c>
      <c r="E59" s="45">
        <v>-5.1235173298</v>
      </c>
      <c r="H59" s="12" t="s">
        <v>25</v>
      </c>
      <c r="I59" s="15">
        <v>-4579.97169659344</v>
      </c>
      <c r="J59">
        <f t="shared" ref="J59:J65" si="78">B59*1.5</f>
        <v>-20.51902826</v>
      </c>
      <c r="K59">
        <f t="shared" ref="K59:K65" si="79">D59*1.5</f>
        <v>-21.98937</v>
      </c>
    </row>
    <row r="60">
      <c r="A60" s="12" t="s">
        <v>27</v>
      </c>
      <c r="B60" s="45">
        <v>-8.1417364897</v>
      </c>
      <c r="C60" s="45">
        <v>-2.9270087417</v>
      </c>
      <c r="D60" s="45">
        <v>-8.7300858133</v>
      </c>
      <c r="E60" s="45">
        <v>-3.0173023099</v>
      </c>
      <c r="H60" s="12" t="s">
        <v>27</v>
      </c>
      <c r="I60" s="17"/>
      <c r="J60">
        <f t="shared" si="78"/>
        <v>-12.21260473</v>
      </c>
      <c r="K60">
        <f t="shared" si="79"/>
        <v>-13.09512872</v>
      </c>
    </row>
    <row r="61">
      <c r="A61" s="12" t="s">
        <v>29</v>
      </c>
      <c r="B61" s="45">
        <v>-5.4340657969</v>
      </c>
      <c r="C61" s="45">
        <v>-1.9552841612</v>
      </c>
      <c r="D61" s="45">
        <v>-5.826756749</v>
      </c>
      <c r="E61" s="45">
        <v>-2.015683914</v>
      </c>
      <c r="H61" s="12" t="s">
        <v>29</v>
      </c>
      <c r="I61" s="17"/>
      <c r="J61">
        <f t="shared" si="78"/>
        <v>-8.151098695</v>
      </c>
      <c r="K61">
        <f t="shared" si="79"/>
        <v>-8.740135124</v>
      </c>
    </row>
    <row r="62">
      <c r="A62" s="12" t="s">
        <v>31</v>
      </c>
      <c r="B62" s="45">
        <v>-8.1488358291</v>
      </c>
      <c r="C62" s="45">
        <v>-2.9292944583</v>
      </c>
      <c r="D62" s="45">
        <v>-8.7335569143</v>
      </c>
      <c r="E62" s="45">
        <v>-3.0181697729</v>
      </c>
      <c r="H62" s="12" t="s">
        <v>31</v>
      </c>
      <c r="I62" s="17"/>
      <c r="J62">
        <f t="shared" si="78"/>
        <v>-12.22325374</v>
      </c>
      <c r="K62">
        <f t="shared" si="79"/>
        <v>-13.10033537</v>
      </c>
    </row>
    <row r="63">
      <c r="A63" s="12" t="s">
        <v>33</v>
      </c>
      <c r="B63" s="45">
        <v>-5.4402167779</v>
      </c>
      <c r="C63" s="45">
        <v>-1.9572836413</v>
      </c>
      <c r="D63" s="45">
        <v>-5.8299890113</v>
      </c>
      <c r="E63" s="45">
        <v>-2.0164819058</v>
      </c>
      <c r="H63" s="12" t="s">
        <v>33</v>
      </c>
      <c r="I63" s="17"/>
      <c r="J63">
        <f t="shared" si="78"/>
        <v>-8.160325167</v>
      </c>
      <c r="K63">
        <f t="shared" si="79"/>
        <v>-8.744983517</v>
      </c>
    </row>
    <row r="64">
      <c r="A64" s="12" t="s">
        <v>37</v>
      </c>
      <c r="B64" s="45">
        <v>-8.1418137705</v>
      </c>
      <c r="C64" s="45">
        <v>-2.9271366694</v>
      </c>
      <c r="D64" s="45">
        <v>-8.7301399774</v>
      </c>
      <c r="E64" s="45">
        <v>-3.0174240276</v>
      </c>
      <c r="H64" s="12" t="s">
        <v>37</v>
      </c>
      <c r="I64" s="15">
        <v>-2748.05238635381</v>
      </c>
      <c r="J64">
        <f t="shared" si="78"/>
        <v>-12.21272066</v>
      </c>
      <c r="K64">
        <f t="shared" si="79"/>
        <v>-13.09520997</v>
      </c>
    </row>
    <row r="65">
      <c r="A65" s="12" t="s">
        <v>48</v>
      </c>
      <c r="B65" s="45">
        <v>-5.4349119294</v>
      </c>
      <c r="C65" s="45">
        <v>-1.9550044028</v>
      </c>
      <c r="D65" s="45">
        <v>-5.8274372219</v>
      </c>
      <c r="E65" s="45">
        <v>-2.0153697434</v>
      </c>
      <c r="H65" s="12" t="s">
        <v>48</v>
      </c>
      <c r="I65" s="15">
        <v>-1831.9887867247</v>
      </c>
      <c r="J65">
        <f t="shared" si="78"/>
        <v>-8.152367894</v>
      </c>
      <c r="K65">
        <f t="shared" si="79"/>
        <v>-8.741155833</v>
      </c>
    </row>
    <row r="66">
      <c r="A66" s="1">
        <v>9.0</v>
      </c>
      <c r="B66" s="59"/>
      <c r="C66" s="59"/>
      <c r="D66" s="59"/>
      <c r="E66" s="59"/>
      <c r="H66" s="1">
        <v>9.0</v>
      </c>
      <c r="I66" s="17"/>
    </row>
    <row r="67">
      <c r="A67" s="12" t="s">
        <v>25</v>
      </c>
      <c r="B67" s="45">
        <v>-13.4604341866</v>
      </c>
      <c r="C67" s="45">
        <v>-5.3010538198</v>
      </c>
      <c r="D67" s="45">
        <v>-14.4254122532</v>
      </c>
      <c r="E67" s="45">
        <v>-5.4591399219</v>
      </c>
      <c r="H67" s="12" t="s">
        <v>25</v>
      </c>
      <c r="I67" s="37">
        <v>-4561.78740951424</v>
      </c>
      <c r="J67">
        <f t="shared" ref="J67:J73" si="80">B67*1.5</f>
        <v>-20.19065128</v>
      </c>
      <c r="K67">
        <f t="shared" ref="K67:K73" si="81">D67*1.5</f>
        <v>-21.63811838</v>
      </c>
    </row>
    <row r="68">
      <c r="A68" s="12" t="s">
        <v>27</v>
      </c>
      <c r="B68" s="45">
        <v>-6.8006286379</v>
      </c>
      <c r="C68" s="45">
        <v>-2.5276409885</v>
      </c>
      <c r="D68" s="45">
        <v>-7.2915029263</v>
      </c>
      <c r="E68" s="45">
        <v>-2.6045863423</v>
      </c>
      <c r="H68" s="12" t="s">
        <v>27</v>
      </c>
      <c r="I68" s="37"/>
      <c r="J68">
        <f t="shared" si="80"/>
        <v>-10.20094296</v>
      </c>
      <c r="K68">
        <f t="shared" si="81"/>
        <v>-10.93725439</v>
      </c>
    </row>
    <row r="69">
      <c r="A69" s="12" t="s">
        <v>29</v>
      </c>
      <c r="B69" s="45">
        <v>-6.5568137541</v>
      </c>
      <c r="C69" s="45">
        <v>-2.6850251093</v>
      </c>
      <c r="D69" s="45">
        <v>-7.0341429745</v>
      </c>
      <c r="E69" s="45">
        <v>-2.76609269</v>
      </c>
      <c r="H69" s="12" t="s">
        <v>29</v>
      </c>
      <c r="I69" s="37"/>
      <c r="J69">
        <f t="shared" si="80"/>
        <v>-9.835220631</v>
      </c>
      <c r="K69">
        <f t="shared" si="81"/>
        <v>-10.55121446</v>
      </c>
    </row>
    <row r="70">
      <c r="A70" s="12" t="s">
        <v>31</v>
      </c>
      <c r="B70" s="45">
        <v>-6.8086197544</v>
      </c>
      <c r="C70" s="45">
        <v>-2.5300493299</v>
      </c>
      <c r="D70" s="45">
        <v>-7.2951997469</v>
      </c>
      <c r="E70" s="45">
        <v>-2.6054508791</v>
      </c>
      <c r="H70" s="12" t="s">
        <v>31</v>
      </c>
      <c r="I70" s="37"/>
      <c r="J70">
        <f t="shared" si="80"/>
        <v>-10.21292963</v>
      </c>
      <c r="K70">
        <f t="shared" si="81"/>
        <v>-10.94279962</v>
      </c>
    </row>
    <row r="71">
      <c r="A71" s="12" t="s">
        <v>33</v>
      </c>
      <c r="B71" s="45">
        <v>-6.5631155558</v>
      </c>
      <c r="C71" s="45">
        <v>-2.6870882052</v>
      </c>
      <c r="D71" s="45">
        <v>-7.0376615487</v>
      </c>
      <c r="E71" s="45">
        <v>-2.7669010725</v>
      </c>
      <c r="H71" s="12" t="s">
        <v>33</v>
      </c>
      <c r="I71" s="37"/>
      <c r="J71">
        <f t="shared" si="80"/>
        <v>-9.844673334</v>
      </c>
      <c r="K71">
        <f t="shared" si="81"/>
        <v>-10.55649232</v>
      </c>
    </row>
    <row r="72">
      <c r="A72" s="12" t="s">
        <v>37</v>
      </c>
      <c r="B72" s="45">
        <v>-6.8008288987</v>
      </c>
      <c r="C72" s="45">
        <v>-2.5278530508</v>
      </c>
      <c r="D72" s="45">
        <v>-7.2917245722</v>
      </c>
      <c r="E72" s="45">
        <v>-2.6048172728</v>
      </c>
      <c r="H72" s="12" t="s">
        <v>37</v>
      </c>
      <c r="I72" s="37">
        <v>-2289.28764241948</v>
      </c>
      <c r="J72">
        <f t="shared" si="80"/>
        <v>-10.20124335</v>
      </c>
      <c r="K72">
        <f t="shared" si="81"/>
        <v>-10.93758686</v>
      </c>
    </row>
    <row r="73">
      <c r="A73" s="12" t="s">
        <v>48</v>
      </c>
      <c r="B73" s="45">
        <v>-6.5567071894</v>
      </c>
      <c r="C73" s="45">
        <v>-2.6849187147</v>
      </c>
      <c r="D73" s="45">
        <v>-7.0340362495</v>
      </c>
      <c r="E73" s="45">
        <v>-2.7659859515</v>
      </c>
      <c r="H73" s="12" t="s">
        <v>48</v>
      </c>
      <c r="I73" s="15">
        <v>-2272.5560343688</v>
      </c>
      <c r="J73">
        <f t="shared" si="80"/>
        <v>-9.835060784</v>
      </c>
      <c r="K73">
        <f t="shared" si="81"/>
        <v>-10.55105437</v>
      </c>
      <c r="P73" s="61" t="s">
        <v>106</v>
      </c>
      <c r="Q73" s="63" t="s">
        <v>107</v>
      </c>
      <c r="R73" s="61" t="s">
        <v>108</v>
      </c>
      <c r="S73" s="61" t="s">
        <v>109</v>
      </c>
    </row>
    <row r="74">
      <c r="A74" s="1">
        <v>10.0</v>
      </c>
      <c r="B74" s="59"/>
      <c r="C74" s="59"/>
      <c r="D74" s="59"/>
      <c r="E74" s="59"/>
      <c r="H74" s="1">
        <v>10.0</v>
      </c>
      <c r="I74" s="17"/>
      <c r="Q74" s="64">
        <f>1/3^3</f>
        <v>0.03703703704</v>
      </c>
      <c r="R74">
        <f>P2*627.509</f>
        <v>-54.42174733</v>
      </c>
      <c r="S74">
        <f>R2+P2*627.509</f>
        <v>-46.60183522</v>
      </c>
    </row>
    <row r="75">
      <c r="A75" s="12" t="s">
        <v>25</v>
      </c>
      <c r="B75" s="45">
        <v>-14.5653902928</v>
      </c>
      <c r="C75" s="45">
        <v>-5.770764373</v>
      </c>
      <c r="D75" s="45">
        <v>-15.6087204117</v>
      </c>
      <c r="E75" s="45">
        <v>-5.9418538639</v>
      </c>
      <c r="H75" s="12" t="s">
        <v>25</v>
      </c>
      <c r="I75" s="15">
        <v>-4940.635228266</v>
      </c>
      <c r="J75">
        <f t="shared" ref="J75:J81" si="82">B75*1.5</f>
        <v>-21.84808544</v>
      </c>
      <c r="K75">
        <f t="shared" ref="K75:K81" si="83">D75*1.5</f>
        <v>-23.41308062</v>
      </c>
      <c r="Q75" s="65">
        <f>1/4^3</f>
        <v>0.015625</v>
      </c>
      <c r="R75">
        <f>Q2*627.509</f>
        <v>-47.04746296</v>
      </c>
      <c r="S75">
        <f>S2+Q2*627.509</f>
        <v>-43.0864843</v>
      </c>
    </row>
    <row r="76">
      <c r="A76" s="12" t="s">
        <v>27</v>
      </c>
      <c r="B76" s="45">
        <v>-6.801083621</v>
      </c>
      <c r="C76" s="45">
        <v>-2.5280580905</v>
      </c>
      <c r="D76" s="45">
        <v>-7.291955074</v>
      </c>
      <c r="E76" s="45">
        <v>-2.6050020976</v>
      </c>
      <c r="H76" s="12" t="s">
        <v>27</v>
      </c>
      <c r="I76" s="17"/>
      <c r="J76">
        <f t="shared" si="82"/>
        <v>-10.20162543</v>
      </c>
      <c r="K76">
        <f t="shared" si="83"/>
        <v>-10.93793261</v>
      </c>
    </row>
    <row r="77">
      <c r="A77" s="12" t="s">
        <v>29</v>
      </c>
      <c r="B77" s="45">
        <v>-7.6544437047</v>
      </c>
      <c r="C77" s="45">
        <v>-3.1483592537</v>
      </c>
      <c r="D77" s="45">
        <v>-8.2105536062</v>
      </c>
      <c r="E77" s="45">
        <v>-3.2425737446</v>
      </c>
      <c r="H77" s="12" t="s">
        <v>29</v>
      </c>
      <c r="I77" s="17"/>
      <c r="J77">
        <f t="shared" si="82"/>
        <v>-11.48166556</v>
      </c>
      <c r="K77">
        <f t="shared" si="83"/>
        <v>-12.31583041</v>
      </c>
    </row>
    <row r="78">
      <c r="A78" s="12" t="s">
        <v>31</v>
      </c>
      <c r="B78" s="45">
        <v>-6.8094409648</v>
      </c>
      <c r="C78" s="45">
        <v>-2.5306066179</v>
      </c>
      <c r="D78" s="45">
        <v>-7.295874787</v>
      </c>
      <c r="E78" s="45">
        <v>-2.6059238934</v>
      </c>
      <c r="H78" s="12" t="s">
        <v>31</v>
      </c>
      <c r="I78" s="17"/>
      <c r="J78">
        <f t="shared" si="82"/>
        <v>-10.21416145</v>
      </c>
      <c r="K78">
        <f t="shared" si="83"/>
        <v>-10.94381218</v>
      </c>
    </row>
    <row r="79">
      <c r="A79" s="12" t="s">
        <v>33</v>
      </c>
      <c r="B79" s="45">
        <v>-7.6613990737</v>
      </c>
      <c r="C79" s="45">
        <v>-3.1506321752</v>
      </c>
      <c r="D79" s="45">
        <v>-8.2143081704</v>
      </c>
      <c r="E79" s="45">
        <v>-3.2434261705</v>
      </c>
      <c r="H79" s="12" t="s">
        <v>33</v>
      </c>
      <c r="I79" s="17"/>
      <c r="J79">
        <f t="shared" si="82"/>
        <v>-11.49209861</v>
      </c>
      <c r="K79">
        <f t="shared" si="83"/>
        <v>-12.32146226</v>
      </c>
    </row>
    <row r="80">
      <c r="A80" s="12" t="s">
        <v>37</v>
      </c>
      <c r="B80" s="45">
        <v>-6.8008288987</v>
      </c>
      <c r="C80" s="45">
        <v>-2.5278530508</v>
      </c>
      <c r="D80" s="45">
        <v>-7.2917245722</v>
      </c>
      <c r="E80" s="45">
        <v>-2.6048172728</v>
      </c>
      <c r="H80" s="12" t="s">
        <v>37</v>
      </c>
      <c r="I80" s="15">
        <v>-2289.28764241948</v>
      </c>
      <c r="J80">
        <f t="shared" si="82"/>
        <v>-10.20124335</v>
      </c>
      <c r="K80">
        <f t="shared" si="83"/>
        <v>-10.93758686</v>
      </c>
    </row>
    <row r="81">
      <c r="A81" s="12" t="s">
        <v>48</v>
      </c>
      <c r="B81" s="45">
        <v>-7.6545666017</v>
      </c>
      <c r="C81" s="45">
        <v>-3.1485580446</v>
      </c>
      <c r="D81" s="45">
        <v>-8.2106851975</v>
      </c>
      <c r="E81" s="45">
        <v>-3.2427761577</v>
      </c>
      <c r="H81" s="12" t="s">
        <v>48</v>
      </c>
      <c r="I81" s="15">
        <v>-2651.4094382393</v>
      </c>
      <c r="J81">
        <f t="shared" si="82"/>
        <v>-11.4818499</v>
      </c>
      <c r="K81">
        <f t="shared" si="83"/>
        <v>-12.3160278</v>
      </c>
    </row>
    <row r="82">
      <c r="A82" s="5">
        <v>11.0</v>
      </c>
      <c r="B82" s="59"/>
      <c r="C82" s="59"/>
      <c r="D82" s="59"/>
      <c r="E82" s="59"/>
      <c r="H82" s="5">
        <v>11.0</v>
      </c>
      <c r="I82" s="17"/>
    </row>
    <row r="83">
      <c r="A83" s="12" t="s">
        <v>25</v>
      </c>
      <c r="B83" s="45">
        <v>-13.641990188</v>
      </c>
      <c r="C83" s="45">
        <v>-5.4078119048</v>
      </c>
      <c r="D83" s="45">
        <v>-14.6578865577</v>
      </c>
      <c r="E83" s="45">
        <v>-5.5743333173</v>
      </c>
      <c r="H83" s="12" t="s">
        <v>25</v>
      </c>
      <c r="I83" s="15">
        <v>-8153.66630802263</v>
      </c>
      <c r="J83">
        <f t="shared" ref="J83:J89" si="84">B83*1.5</f>
        <v>-20.46298528</v>
      </c>
      <c r="K83">
        <f t="shared" ref="K83:K89" si="85">D83*1.5</f>
        <v>-21.98682984</v>
      </c>
    </row>
    <row r="84">
      <c r="A84" s="12" t="s">
        <v>27</v>
      </c>
      <c r="B84" s="45">
        <v>-6.9542882855</v>
      </c>
      <c r="C84" s="45">
        <v>-2.6110142604</v>
      </c>
      <c r="D84" s="45">
        <v>-7.4971863481</v>
      </c>
      <c r="E84" s="45">
        <v>-2.696644293</v>
      </c>
      <c r="H84" s="12" t="s">
        <v>27</v>
      </c>
      <c r="I84" s="17"/>
      <c r="J84">
        <f t="shared" si="84"/>
        <v>-10.43143243</v>
      </c>
      <c r="K84">
        <f t="shared" si="85"/>
        <v>-11.24577952</v>
      </c>
    </row>
    <row r="85">
      <c r="A85" s="12" t="s">
        <v>29</v>
      </c>
      <c r="B85" s="45">
        <v>-6.5570278418</v>
      </c>
      <c r="C85" s="45">
        <v>-2.6849834944</v>
      </c>
      <c r="D85" s="45">
        <v>-7.0343286905</v>
      </c>
      <c r="E85" s="45">
        <v>-2.7660455429</v>
      </c>
      <c r="H85" s="12" t="s">
        <v>29</v>
      </c>
      <c r="I85" s="17"/>
      <c r="J85">
        <f t="shared" si="84"/>
        <v>-9.835541763</v>
      </c>
      <c r="K85">
        <f t="shared" si="85"/>
        <v>-10.55149304</v>
      </c>
    </row>
    <row r="86">
      <c r="A86" s="12" t="s">
        <v>31</v>
      </c>
      <c r="B86" s="45">
        <v>-6.965454588</v>
      </c>
      <c r="C86" s="45">
        <v>-2.6145387036</v>
      </c>
      <c r="D86" s="45">
        <v>-7.5028232352</v>
      </c>
      <c r="E86" s="45">
        <v>-2.697989478</v>
      </c>
      <c r="H86" s="12" t="s">
        <v>31</v>
      </c>
      <c r="I86" s="17"/>
      <c r="J86">
        <f t="shared" si="84"/>
        <v>-10.44818188</v>
      </c>
      <c r="K86">
        <f t="shared" si="85"/>
        <v>-11.25423485</v>
      </c>
    </row>
    <row r="87">
      <c r="A87" s="12" t="s">
        <v>33</v>
      </c>
      <c r="B87" s="45">
        <v>-6.5647052715</v>
      </c>
      <c r="C87" s="45">
        <v>-2.6874675274</v>
      </c>
      <c r="D87" s="45">
        <v>-7.038476057</v>
      </c>
      <c r="E87" s="45">
        <v>-2.766988391</v>
      </c>
      <c r="H87" s="12" t="s">
        <v>33</v>
      </c>
      <c r="I87" s="17"/>
      <c r="J87">
        <f t="shared" si="84"/>
        <v>-9.847057907</v>
      </c>
      <c r="K87">
        <f t="shared" si="85"/>
        <v>-10.55771409</v>
      </c>
    </row>
    <row r="88">
      <c r="A88" s="12" t="s">
        <v>37</v>
      </c>
      <c r="B88" s="45">
        <v>-6.9499806378</v>
      </c>
      <c r="C88" s="45">
        <v>-2.6061874976</v>
      </c>
      <c r="D88" s="45">
        <v>-7.4928742991</v>
      </c>
      <c r="E88" s="45">
        <v>-2.6917167007</v>
      </c>
      <c r="H88" s="12" t="s">
        <v>37</v>
      </c>
      <c r="I88" s="15">
        <v>-5881.19468435197</v>
      </c>
      <c r="J88">
        <f t="shared" si="84"/>
        <v>-10.42497096</v>
      </c>
      <c r="K88">
        <f t="shared" si="85"/>
        <v>-11.23931145</v>
      </c>
    </row>
    <row r="89">
      <c r="A89" s="12" t="s">
        <v>48</v>
      </c>
      <c r="B89" s="45">
        <v>-6.5567133046</v>
      </c>
      <c r="C89" s="45">
        <v>-2.6849230174</v>
      </c>
      <c r="D89" s="45">
        <v>-7.0340421736</v>
      </c>
      <c r="E89" s="45">
        <v>-2.765990257</v>
      </c>
      <c r="H89" s="12" t="s">
        <v>48</v>
      </c>
      <c r="I89" s="15">
        <v>-2272.5560269177</v>
      </c>
      <c r="J89">
        <f t="shared" si="84"/>
        <v>-9.835069957</v>
      </c>
      <c r="K89">
        <f t="shared" si="85"/>
        <v>-10.55106326</v>
      </c>
    </row>
    <row r="90">
      <c r="A90" s="5">
        <v>12.0</v>
      </c>
      <c r="B90" s="59"/>
      <c r="C90" s="59"/>
      <c r="D90" s="59"/>
      <c r="E90" s="59"/>
      <c r="H90" s="5">
        <v>12.0</v>
      </c>
      <c r="I90" s="17"/>
    </row>
    <row r="91">
      <c r="A91" s="12" t="s">
        <v>25</v>
      </c>
      <c r="B91" s="45">
        <v>-14.740869878</v>
      </c>
      <c r="C91" s="45">
        <v>-5.8720578716</v>
      </c>
      <c r="D91" s="45">
        <v>-15.8353900192</v>
      </c>
      <c r="E91" s="45">
        <v>-6.0516458159</v>
      </c>
      <c r="H91" s="12" t="s">
        <v>25</v>
      </c>
      <c r="I91" s="15">
        <v>-8532.51996429418</v>
      </c>
      <c r="J91">
        <f t="shared" ref="J91:J97" si="86">B91*1.5</f>
        <v>-22.11130482</v>
      </c>
      <c r="K91">
        <f t="shared" ref="K91:K97" si="87">D91*1.5</f>
        <v>-23.75308503</v>
      </c>
    </row>
    <row r="92">
      <c r="A92" s="12" t="s">
        <v>27</v>
      </c>
      <c r="B92" s="45">
        <v>-6.9540648266</v>
      </c>
      <c r="C92" s="45">
        <v>-2.6107455478</v>
      </c>
      <c r="D92" s="45">
        <v>-7.4969268062</v>
      </c>
      <c r="E92" s="45">
        <v>-2.6963498996</v>
      </c>
      <c r="H92" s="12" t="s">
        <v>27</v>
      </c>
      <c r="I92" s="17"/>
      <c r="J92">
        <f t="shared" si="86"/>
        <v>-10.43109724</v>
      </c>
      <c r="K92">
        <f t="shared" si="87"/>
        <v>-11.24539021</v>
      </c>
    </row>
    <row r="93">
      <c r="A93" s="12" t="s">
        <v>29</v>
      </c>
      <c r="B93" s="45">
        <v>-7.6546881788</v>
      </c>
      <c r="C93" s="45">
        <v>-3.1485684006</v>
      </c>
      <c r="D93" s="45">
        <v>-8.2107956087</v>
      </c>
      <c r="E93" s="45">
        <v>-3.2427846327</v>
      </c>
      <c r="H93" s="12" t="s">
        <v>29</v>
      </c>
      <c r="I93" s="17"/>
      <c r="J93">
        <f t="shared" si="86"/>
        <v>-11.48203227</v>
      </c>
      <c r="K93">
        <f t="shared" si="87"/>
        <v>-12.31619341</v>
      </c>
    </row>
    <row r="94">
      <c r="A94" s="12" t="s">
        <v>31</v>
      </c>
      <c r="B94" s="45">
        <v>-6.9653346649</v>
      </c>
      <c r="C94" s="45">
        <v>-2.6142935712</v>
      </c>
      <c r="D94" s="45">
        <v>-7.5026343265</v>
      </c>
      <c r="E94" s="45">
        <v>-2.6977096731</v>
      </c>
      <c r="H94" s="12" t="s">
        <v>31</v>
      </c>
      <c r="I94" s="17"/>
      <c r="J94">
        <f t="shared" si="86"/>
        <v>-10.448002</v>
      </c>
      <c r="K94">
        <f t="shared" si="87"/>
        <v>-11.25395149</v>
      </c>
    </row>
    <row r="95">
      <c r="A95" s="12" t="s">
        <v>33</v>
      </c>
      <c r="B95" s="45">
        <v>-7.6623865268</v>
      </c>
      <c r="C95" s="45">
        <v>-3.1510569844</v>
      </c>
      <c r="D95" s="45">
        <v>-8.2148870891</v>
      </c>
      <c r="E95" s="45">
        <v>-3.2437045191</v>
      </c>
      <c r="H95" s="12" t="s">
        <v>33</v>
      </c>
      <c r="I95" s="17"/>
      <c r="J95">
        <f t="shared" si="86"/>
        <v>-11.49357979</v>
      </c>
      <c r="K95">
        <f t="shared" si="87"/>
        <v>-12.32233063</v>
      </c>
    </row>
    <row r="96">
      <c r="A96" s="12" t="s">
        <v>37</v>
      </c>
      <c r="B96" s="45">
        <v>-6.9499806378</v>
      </c>
      <c r="C96" s="45">
        <v>-2.6061874976</v>
      </c>
      <c r="D96" s="45">
        <v>-7.4928742991</v>
      </c>
      <c r="E96" s="45">
        <v>-2.6917167007</v>
      </c>
      <c r="H96" s="12" t="s">
        <v>37</v>
      </c>
      <c r="I96" s="15">
        <v>-5881.19468435197</v>
      </c>
      <c r="J96">
        <f t="shared" si="86"/>
        <v>-10.42497096</v>
      </c>
      <c r="K96">
        <f t="shared" si="87"/>
        <v>-11.23931145</v>
      </c>
    </row>
    <row r="97">
      <c r="A97" s="12" t="s">
        <v>48</v>
      </c>
      <c r="B97" s="45">
        <v>-7.6545728831</v>
      </c>
      <c r="C97" s="45">
        <v>-3.1485709579</v>
      </c>
      <c r="D97" s="45">
        <v>-8.2106922333</v>
      </c>
      <c r="E97" s="45">
        <v>-3.2427892877</v>
      </c>
      <c r="H97" s="12" t="s">
        <v>48</v>
      </c>
      <c r="I97" s="15">
        <v>-2651.409432319</v>
      </c>
      <c r="J97">
        <f t="shared" si="86"/>
        <v>-11.48185932</v>
      </c>
      <c r="K97">
        <f t="shared" si="87"/>
        <v>-12.31603835</v>
      </c>
    </row>
    <row r="98">
      <c r="A98" s="1">
        <v>13.0</v>
      </c>
      <c r="B98" s="59"/>
      <c r="C98" s="59"/>
      <c r="D98" s="59"/>
      <c r="E98" s="59"/>
      <c r="H98" s="1">
        <v>13.0</v>
      </c>
      <c r="I98" s="17"/>
    </row>
    <row r="99">
      <c r="A99" s="12" t="s">
        <v>25</v>
      </c>
      <c r="B99" s="45">
        <v>-14.90062459</v>
      </c>
      <c r="C99" s="45">
        <v>-5.2613125159</v>
      </c>
      <c r="D99" s="45">
        <v>-16.0131859178</v>
      </c>
      <c r="E99" s="45">
        <v>-5.4387728637</v>
      </c>
      <c r="H99" s="12" t="s">
        <v>25</v>
      </c>
      <c r="I99" s="15">
        <v>-5109.7865505162</v>
      </c>
      <c r="J99">
        <f t="shared" ref="J99:J105" si="88">B99*1.5</f>
        <v>-22.35093689</v>
      </c>
      <c r="K99">
        <f t="shared" ref="K99:K105" si="89">D99*1.5</f>
        <v>-24.01977888</v>
      </c>
    </row>
    <row r="100">
      <c r="A100" s="12" t="s">
        <v>27</v>
      </c>
      <c r="B100" s="45">
        <v>-14.0007587876</v>
      </c>
      <c r="C100" s="45">
        <v>-4.9580869394</v>
      </c>
      <c r="D100" s="45">
        <v>-15.0489038775</v>
      </c>
      <c r="E100" s="45">
        <v>-5.1252031699</v>
      </c>
      <c r="H100" s="12" t="s">
        <v>27</v>
      </c>
      <c r="I100" s="17"/>
      <c r="J100">
        <f t="shared" si="88"/>
        <v>-21.00113818</v>
      </c>
      <c r="K100">
        <f t="shared" si="89"/>
        <v>-22.57335582</v>
      </c>
    </row>
    <row r="101">
      <c r="A101" s="12" t="s">
        <v>29</v>
      </c>
      <c r="B101" s="45">
        <v>-0.8607890286</v>
      </c>
      <c r="C101" s="45">
        <v>-0.2690761888</v>
      </c>
      <c r="D101" s="45">
        <v>-0.9264313572</v>
      </c>
      <c r="E101" s="45">
        <v>-0.2793785131</v>
      </c>
      <c r="H101" s="12" t="s">
        <v>29</v>
      </c>
      <c r="I101" s="17"/>
      <c r="J101">
        <f t="shared" si="88"/>
        <v>-1.291183543</v>
      </c>
      <c r="K101">
        <f t="shared" si="89"/>
        <v>-1.389647036</v>
      </c>
    </row>
    <row r="102">
      <c r="A102" s="12" t="s">
        <v>31</v>
      </c>
      <c r="B102" s="45">
        <v>-14.0057163139</v>
      </c>
      <c r="C102" s="45">
        <v>-4.9597946056</v>
      </c>
      <c r="D102" s="45">
        <v>-15.0515768528</v>
      </c>
      <c r="E102" s="45">
        <v>-5.125849411</v>
      </c>
      <c r="H102" s="12" t="s">
        <v>31</v>
      </c>
      <c r="I102" s="17"/>
      <c r="J102">
        <f t="shared" si="88"/>
        <v>-21.00857447</v>
      </c>
      <c r="K102">
        <f t="shared" si="89"/>
        <v>-22.57736528</v>
      </c>
    </row>
    <row r="103">
      <c r="A103" s="12" t="s">
        <v>33</v>
      </c>
      <c r="B103" s="45">
        <v>-0.8634462996</v>
      </c>
      <c r="C103" s="45">
        <v>-0.2700991815</v>
      </c>
      <c r="D103" s="45">
        <v>-0.9278423517</v>
      </c>
      <c r="E103" s="45">
        <v>-0.2798040333</v>
      </c>
      <c r="H103" s="12" t="s">
        <v>33</v>
      </c>
      <c r="I103" s="17"/>
      <c r="J103">
        <f t="shared" si="88"/>
        <v>-1.295169449</v>
      </c>
      <c r="K103">
        <f t="shared" si="89"/>
        <v>-1.391763528</v>
      </c>
    </row>
    <row r="104">
      <c r="A104" s="12" t="s">
        <v>37</v>
      </c>
      <c r="B104" s="45">
        <v>-14.0007867436</v>
      </c>
      <c r="C104" s="45">
        <v>-4.9576819531</v>
      </c>
      <c r="D104" s="45">
        <v>-15.0488732763</v>
      </c>
      <c r="E104" s="45">
        <v>-5.1247778682</v>
      </c>
      <c r="H104" s="12" t="s">
        <v>37</v>
      </c>
      <c r="I104" s="15">
        <v>-4823.67572992465</v>
      </c>
      <c r="J104">
        <f t="shared" si="88"/>
        <v>-21.00118012</v>
      </c>
      <c r="K104">
        <f t="shared" si="89"/>
        <v>-22.57330991</v>
      </c>
    </row>
    <row r="105">
      <c r="A105" s="12" t="s">
        <v>48</v>
      </c>
      <c r="B105" s="45">
        <v>-0.8608612057</v>
      </c>
      <c r="C105" s="45">
        <v>-0.2691919377</v>
      </c>
      <c r="D105" s="45">
        <v>-0.9265011574</v>
      </c>
      <c r="E105" s="45">
        <v>-0.2794977112</v>
      </c>
      <c r="H105" s="12" t="s">
        <v>48</v>
      </c>
      <c r="I105" s="15">
        <v>-286.1240378529</v>
      </c>
      <c r="J105">
        <f t="shared" si="88"/>
        <v>-1.291291809</v>
      </c>
      <c r="K105">
        <f t="shared" si="89"/>
        <v>-1.389751736</v>
      </c>
    </row>
    <row r="106">
      <c r="A106" s="1">
        <v>14.0</v>
      </c>
      <c r="B106" s="59"/>
      <c r="C106" s="59"/>
      <c r="D106" s="59"/>
      <c r="E106" s="59"/>
      <c r="H106" s="1">
        <v>14.0</v>
      </c>
      <c r="I106" s="17"/>
    </row>
    <row r="107">
      <c r="A107" s="12" t="s">
        <v>25</v>
      </c>
      <c r="B107" s="45">
        <v>-14.8801174366</v>
      </c>
      <c r="C107" s="45">
        <v>-5.2601279138</v>
      </c>
      <c r="D107" s="45">
        <v>-15.9939484005</v>
      </c>
      <c r="E107" s="45">
        <v>-5.4376879702</v>
      </c>
      <c r="H107" s="12" t="s">
        <v>25</v>
      </c>
      <c r="I107" s="15">
        <v>-5452.28587977279</v>
      </c>
      <c r="J107">
        <f t="shared" ref="J107:J113" si="90">B107*1.5</f>
        <v>-22.32017615</v>
      </c>
      <c r="K107">
        <f t="shared" ref="K107:K113" si="91">D107*1.5</f>
        <v>-23.9909226</v>
      </c>
    </row>
    <row r="108">
      <c r="A108" s="12" t="s">
        <v>27</v>
      </c>
      <c r="B108" s="45">
        <v>-14.0008026983</v>
      </c>
      <c r="C108" s="45">
        <v>-4.9579740088</v>
      </c>
      <c r="D108" s="45">
        <v>-15.0489100135</v>
      </c>
      <c r="E108" s="45">
        <v>-5.1250779274</v>
      </c>
      <c r="H108" s="12" t="s">
        <v>27</v>
      </c>
      <c r="I108" s="17"/>
      <c r="J108">
        <f t="shared" si="90"/>
        <v>-21.00120405</v>
      </c>
      <c r="K108">
        <f t="shared" si="91"/>
        <v>-22.57336502</v>
      </c>
    </row>
    <row r="109">
      <c r="A109" s="12" t="s">
        <v>29</v>
      </c>
      <c r="B109" s="45">
        <v>-0.8323051035</v>
      </c>
      <c r="C109" s="45">
        <v>-0.260992842</v>
      </c>
      <c r="D109" s="45">
        <v>-0.8988647395</v>
      </c>
      <c r="E109" s="45">
        <v>-0.2709924093</v>
      </c>
      <c r="H109" s="12" t="s">
        <v>29</v>
      </c>
      <c r="I109" s="17"/>
      <c r="J109">
        <f t="shared" si="90"/>
        <v>-1.248457655</v>
      </c>
      <c r="K109">
        <f t="shared" si="91"/>
        <v>-1.348297109</v>
      </c>
    </row>
    <row r="110">
      <c r="A110" s="12" t="s">
        <v>31</v>
      </c>
      <c r="B110" s="45">
        <v>-14.0059870494</v>
      </c>
      <c r="C110" s="45">
        <v>-4.9597510529</v>
      </c>
      <c r="D110" s="45">
        <v>-15.0516886643</v>
      </c>
      <c r="E110" s="45">
        <v>-5.1257525342</v>
      </c>
      <c r="H110" s="12" t="s">
        <v>31</v>
      </c>
      <c r="I110" s="17"/>
      <c r="J110">
        <f t="shared" si="90"/>
        <v>-21.00898057</v>
      </c>
      <c r="K110">
        <f t="shared" si="91"/>
        <v>-22.577533</v>
      </c>
    </row>
    <row r="111">
      <c r="A111" s="12" t="s">
        <v>33</v>
      </c>
      <c r="B111" s="45">
        <v>-0.8354252862</v>
      </c>
      <c r="C111" s="45">
        <v>-0.262007032</v>
      </c>
      <c r="D111" s="45">
        <v>-0.9006091938</v>
      </c>
      <c r="E111" s="45">
        <v>-0.2714046752</v>
      </c>
      <c r="H111" s="12" t="s">
        <v>33</v>
      </c>
      <c r="I111" s="17"/>
      <c r="J111">
        <f t="shared" si="90"/>
        <v>-1.253137929</v>
      </c>
      <c r="K111">
        <f t="shared" si="91"/>
        <v>-1.350913791</v>
      </c>
    </row>
    <row r="112">
      <c r="A112" s="12" t="s">
        <v>37</v>
      </c>
      <c r="B112" s="45">
        <v>-14.0007867436</v>
      </c>
      <c r="C112" s="45">
        <v>-4.9576819531</v>
      </c>
      <c r="D112" s="45">
        <v>-15.0488732763</v>
      </c>
      <c r="E112" s="45">
        <v>-5.1247778682</v>
      </c>
      <c r="H112" s="12" t="s">
        <v>37</v>
      </c>
      <c r="I112" s="15">
        <v>-4823.67572992465</v>
      </c>
      <c r="J112">
        <f t="shared" si="90"/>
        <v>-21.00118012</v>
      </c>
      <c r="K112">
        <f t="shared" si="91"/>
        <v>-22.57330991</v>
      </c>
    </row>
    <row r="113">
      <c r="A113" s="12" t="s">
        <v>48</v>
      </c>
      <c r="B113" s="45">
        <v>-0.8326038387</v>
      </c>
      <c r="C113" s="45">
        <v>-0.2610513191</v>
      </c>
      <c r="D113" s="45">
        <v>-0.8991258823</v>
      </c>
      <c r="E113" s="45">
        <v>-0.2710438253</v>
      </c>
      <c r="H113" s="12" t="s">
        <v>48</v>
      </c>
      <c r="I113" s="15">
        <v>-628.6309672849</v>
      </c>
      <c r="J113">
        <f t="shared" si="90"/>
        <v>-1.248905758</v>
      </c>
      <c r="K113">
        <f t="shared" si="91"/>
        <v>-1.348688823</v>
      </c>
    </row>
    <row r="114">
      <c r="A114" s="5">
        <v>15.0</v>
      </c>
      <c r="B114" s="59"/>
      <c r="C114" s="59"/>
      <c r="D114" s="59"/>
      <c r="E114" s="59"/>
      <c r="H114" s="5">
        <v>15.0</v>
      </c>
      <c r="I114" s="17"/>
    </row>
    <row r="115">
      <c r="A115" s="12" t="s">
        <v>25</v>
      </c>
      <c r="B115" s="45">
        <v>-7.110065252</v>
      </c>
      <c r="C115" s="45">
        <v>-2.6134729147</v>
      </c>
      <c r="D115" s="45">
        <v>-7.8642095832</v>
      </c>
      <c r="E115" s="45">
        <v>-2.795697832</v>
      </c>
      <c r="H115" s="12" t="s">
        <v>25</v>
      </c>
      <c r="I115" s="15">
        <v>-3675.8388740153</v>
      </c>
      <c r="J115">
        <f t="shared" ref="J115:J121" si="92">B115*1.5</f>
        <v>-10.66509788</v>
      </c>
      <c r="K115">
        <f t="shared" ref="K115:K121" si="93">D115*1.5</f>
        <v>-11.79631437</v>
      </c>
    </row>
    <row r="116">
      <c r="A116" s="12" t="s">
        <v>27</v>
      </c>
      <c r="B116" s="45">
        <v>-5.8033192768</v>
      </c>
      <c r="C116" s="45">
        <v>-2.2147016539</v>
      </c>
      <c r="D116" s="45">
        <v>-6.464012677</v>
      </c>
      <c r="E116" s="45">
        <v>-2.3816634555</v>
      </c>
      <c r="H116" s="12" t="s">
        <v>27</v>
      </c>
      <c r="I116" s="17"/>
      <c r="J116">
        <f t="shared" si="92"/>
        <v>-8.704978915</v>
      </c>
      <c r="K116">
        <f t="shared" si="93"/>
        <v>-9.696019016</v>
      </c>
    </row>
    <row r="117">
      <c r="A117" s="12" t="s">
        <v>29</v>
      </c>
      <c r="B117" s="45">
        <v>-1.285017458</v>
      </c>
      <c r="C117" s="45">
        <v>-0.3790080991</v>
      </c>
      <c r="D117" s="45">
        <v>-1.3760187907</v>
      </c>
      <c r="E117" s="45">
        <v>-0.3923483837</v>
      </c>
      <c r="H117" s="12" t="s">
        <v>29</v>
      </c>
      <c r="I117" s="17"/>
      <c r="J117">
        <f t="shared" si="92"/>
        <v>-1.927526187</v>
      </c>
      <c r="K117">
        <f t="shared" si="93"/>
        <v>-2.064028186</v>
      </c>
    </row>
    <row r="118">
      <c r="A118" s="12" t="s">
        <v>31</v>
      </c>
      <c r="B118" s="45">
        <v>-5.8075176949</v>
      </c>
      <c r="C118" s="45">
        <v>-2.2165381798</v>
      </c>
      <c r="D118" s="45">
        <v>-6.4687865051</v>
      </c>
      <c r="E118" s="45">
        <v>-2.384068296</v>
      </c>
      <c r="H118" s="12" t="s">
        <v>31</v>
      </c>
      <c r="I118" s="17"/>
      <c r="J118">
        <f t="shared" si="92"/>
        <v>-8.711276542</v>
      </c>
      <c r="K118">
        <f t="shared" si="93"/>
        <v>-9.703179758</v>
      </c>
    </row>
    <row r="119">
      <c r="A119" s="12" t="s">
        <v>33</v>
      </c>
      <c r="B119" s="45">
        <v>-1.2864353296</v>
      </c>
      <c r="C119" s="45">
        <v>-0.3795602797</v>
      </c>
      <c r="D119" s="45">
        <v>-1.3766536896</v>
      </c>
      <c r="E119" s="45">
        <v>-0.392555952</v>
      </c>
      <c r="H119" s="12" t="s">
        <v>33</v>
      </c>
      <c r="I119" s="17"/>
      <c r="J119">
        <f t="shared" si="92"/>
        <v>-1.929652994</v>
      </c>
      <c r="K119">
        <f t="shared" si="93"/>
        <v>-2.064980534</v>
      </c>
    </row>
    <row r="120">
      <c r="A120" s="12" t="s">
        <v>37</v>
      </c>
      <c r="B120" s="45">
        <v>-5.8019618579</v>
      </c>
      <c r="C120" s="45">
        <v>-2.2150615941</v>
      </c>
      <c r="D120" s="45">
        <v>-6.4630868621</v>
      </c>
      <c r="E120" s="45">
        <v>-2.3822035396</v>
      </c>
      <c r="H120" s="12" t="s">
        <v>37</v>
      </c>
      <c r="I120" s="15">
        <v>-3291.26917980083</v>
      </c>
      <c r="J120">
        <f t="shared" si="92"/>
        <v>-8.702942787</v>
      </c>
      <c r="K120">
        <f t="shared" si="93"/>
        <v>-9.694630293</v>
      </c>
    </row>
    <row r="121">
      <c r="A121" s="12" t="s">
        <v>48</v>
      </c>
      <c r="B121" s="45">
        <v>-1.2847677673</v>
      </c>
      <c r="C121" s="45">
        <v>-0.3791511803</v>
      </c>
      <c r="D121" s="45">
        <v>-1.3757826666</v>
      </c>
      <c r="E121" s="45">
        <v>-0.3924931753</v>
      </c>
      <c r="H121" s="12" t="s">
        <v>48</v>
      </c>
      <c r="I121" s="15">
        <v>-384.5763851996</v>
      </c>
      <c r="J121">
        <f t="shared" si="92"/>
        <v>-1.927151651</v>
      </c>
      <c r="K121">
        <f t="shared" si="93"/>
        <v>-2.063674</v>
      </c>
    </row>
    <row r="122">
      <c r="A122" s="5">
        <v>16.0</v>
      </c>
      <c r="B122" s="59"/>
      <c r="C122" s="59"/>
      <c r="D122" s="59"/>
      <c r="E122" s="59"/>
      <c r="H122" s="5">
        <v>16.0</v>
      </c>
      <c r="I122" s="17"/>
    </row>
    <row r="123">
      <c r="A123" s="12" t="s">
        <v>25</v>
      </c>
      <c r="B123" s="45">
        <v>-7.6011281493</v>
      </c>
      <c r="C123" s="45">
        <v>-2.8065899626</v>
      </c>
      <c r="D123" s="45">
        <v>-8.3923258718</v>
      </c>
      <c r="E123" s="45">
        <v>-2.9957212702</v>
      </c>
      <c r="H123" s="12" t="s">
        <v>25</v>
      </c>
      <c r="I123" s="15">
        <v>-3844.5451981817</v>
      </c>
      <c r="J123">
        <f t="shared" ref="J123:J129" si="94">B123*1.5</f>
        <v>-11.40169222</v>
      </c>
      <c r="K123">
        <f t="shared" ref="K123:K129" si="95">D123*1.5</f>
        <v>-12.58848881</v>
      </c>
    </row>
    <row r="124">
      <c r="A124" s="12" t="s">
        <v>27</v>
      </c>
      <c r="B124" s="45">
        <v>-5.8062990338</v>
      </c>
      <c r="C124" s="45">
        <v>-2.2170668508</v>
      </c>
      <c r="D124" s="45">
        <v>-6.467554554</v>
      </c>
      <c r="E124" s="45">
        <v>-2.3843727909</v>
      </c>
      <c r="H124" s="12" t="s">
        <v>27</v>
      </c>
      <c r="I124" s="17"/>
      <c r="J124">
        <f t="shared" si="94"/>
        <v>-8.709448551</v>
      </c>
      <c r="K124">
        <f t="shared" si="95"/>
        <v>-9.701331831</v>
      </c>
    </row>
    <row r="125">
      <c r="A125" s="12" t="s">
        <v>29</v>
      </c>
      <c r="B125" s="45">
        <v>-1.7655052539</v>
      </c>
      <c r="C125" s="45">
        <v>-0.5629256829</v>
      </c>
      <c r="D125" s="45">
        <v>-1.8922793128</v>
      </c>
      <c r="E125" s="45">
        <v>-0.5823001792</v>
      </c>
      <c r="H125" s="12" t="s">
        <v>29</v>
      </c>
      <c r="I125" s="17"/>
      <c r="J125">
        <f t="shared" si="94"/>
        <v>-2.648257881</v>
      </c>
      <c r="K125">
        <f t="shared" si="95"/>
        <v>-2.838418969</v>
      </c>
    </row>
    <row r="126">
      <c r="A126" s="12" t="s">
        <v>31</v>
      </c>
      <c r="B126" s="45">
        <v>-5.8121989696</v>
      </c>
      <c r="C126" s="45">
        <v>-2.2196644061</v>
      </c>
      <c r="D126" s="45">
        <v>-6.4742146309</v>
      </c>
      <c r="E126" s="45">
        <v>-2.3877305719</v>
      </c>
      <c r="H126" s="12" t="s">
        <v>31</v>
      </c>
      <c r="I126" s="17"/>
      <c r="J126">
        <f t="shared" si="94"/>
        <v>-8.718298454</v>
      </c>
      <c r="K126">
        <f t="shared" si="95"/>
        <v>-9.711321946</v>
      </c>
    </row>
    <row r="127">
      <c r="A127" s="12" t="s">
        <v>33</v>
      </c>
      <c r="B127" s="45">
        <v>-1.7672294058</v>
      </c>
      <c r="C127" s="45">
        <v>-0.5635867583</v>
      </c>
      <c r="D127" s="45">
        <v>-1.893079161</v>
      </c>
      <c r="E127" s="45">
        <v>-0.5825430012</v>
      </c>
      <c r="H127" s="12" t="s">
        <v>33</v>
      </c>
      <c r="I127" s="17"/>
      <c r="J127">
        <f t="shared" si="94"/>
        <v>-2.650844109</v>
      </c>
      <c r="K127">
        <f t="shared" si="95"/>
        <v>-2.839618742</v>
      </c>
    </row>
    <row r="128">
      <c r="A128" s="12" t="s">
        <v>37</v>
      </c>
      <c r="B128" s="45">
        <v>-5.8019618579</v>
      </c>
      <c r="C128" s="45">
        <v>-2.2150615941</v>
      </c>
      <c r="D128" s="45">
        <v>-6.4630868621</v>
      </c>
      <c r="E128" s="45">
        <v>-2.3822035396</v>
      </c>
      <c r="H128" s="12" t="s">
        <v>37</v>
      </c>
      <c r="I128" s="15">
        <v>-3291.26917980083</v>
      </c>
      <c r="J128">
        <f t="shared" si="94"/>
        <v>-8.702942787</v>
      </c>
      <c r="K128">
        <f t="shared" si="95"/>
        <v>-9.694630293</v>
      </c>
    </row>
    <row r="129">
      <c r="A129" s="12" t="s">
        <v>48</v>
      </c>
      <c r="B129" s="45">
        <v>-1.7640786509</v>
      </c>
      <c r="C129" s="45">
        <v>-0.562698489</v>
      </c>
      <c r="D129" s="45">
        <v>-1.8909070362</v>
      </c>
      <c r="E129" s="45">
        <v>-0.5820691224</v>
      </c>
      <c r="H129" s="12" t="s">
        <v>48</v>
      </c>
      <c r="I129" s="15">
        <v>-553.2908560208</v>
      </c>
      <c r="J129">
        <f t="shared" si="94"/>
        <v>-2.646117976</v>
      </c>
      <c r="K129">
        <f t="shared" si="95"/>
        <v>-2.836360554</v>
      </c>
    </row>
    <row r="130">
      <c r="A130" s="1">
        <v>17.0</v>
      </c>
      <c r="B130" s="59"/>
      <c r="C130" s="59"/>
      <c r="D130" s="59"/>
      <c r="E130" s="59"/>
      <c r="H130" s="1">
        <v>17.0</v>
      </c>
      <c r="I130" s="17"/>
    </row>
    <row r="131">
      <c r="A131" s="12" t="s">
        <v>25</v>
      </c>
      <c r="B131" s="45">
        <v>-9.7559230474</v>
      </c>
      <c r="C131" s="45">
        <v>-3.3936905484</v>
      </c>
      <c r="D131" s="45">
        <v>-10.4786545059</v>
      </c>
      <c r="E131" s="45">
        <v>-3.5071400171</v>
      </c>
      <c r="H131" s="12" t="s">
        <v>25</v>
      </c>
      <c r="I131" s="15">
        <v>-3273.6667308813</v>
      </c>
      <c r="J131">
        <f t="shared" ref="J131:J137" si="96">B131*1.5</f>
        <v>-14.63388457</v>
      </c>
      <c r="K131">
        <f t="shared" ref="K131:K137" si="97">D131*1.5</f>
        <v>-15.71798176</v>
      </c>
    </row>
    <row r="132">
      <c r="A132" s="12" t="s">
        <v>27</v>
      </c>
      <c r="B132" s="45">
        <v>-8.6053514731</v>
      </c>
      <c r="C132" s="45">
        <v>-2.9756916037</v>
      </c>
      <c r="D132" s="45">
        <v>-9.2372282146</v>
      </c>
      <c r="E132" s="45">
        <v>-3.0739122546</v>
      </c>
      <c r="H132" s="12" t="s">
        <v>27</v>
      </c>
      <c r="I132" s="17"/>
      <c r="J132">
        <f t="shared" si="96"/>
        <v>-12.90802721</v>
      </c>
      <c r="K132">
        <f t="shared" si="97"/>
        <v>-13.85584232</v>
      </c>
    </row>
    <row r="133">
      <c r="A133" s="12" t="s">
        <v>29</v>
      </c>
      <c r="B133" s="45">
        <v>-1.1200972286</v>
      </c>
      <c r="C133" s="45">
        <v>-0.3858228389</v>
      </c>
      <c r="D133" s="45">
        <v>-1.2104310145</v>
      </c>
      <c r="E133" s="45">
        <v>-0.401542657</v>
      </c>
      <c r="H133" s="12" t="s">
        <v>29</v>
      </c>
      <c r="I133" s="17"/>
      <c r="J133">
        <f t="shared" si="96"/>
        <v>-1.680145843</v>
      </c>
      <c r="K133">
        <f t="shared" si="97"/>
        <v>-1.815646522</v>
      </c>
    </row>
    <row r="134">
      <c r="A134" s="12" t="s">
        <v>31</v>
      </c>
      <c r="B134" s="45">
        <v>-8.6090360522</v>
      </c>
      <c r="C134" s="45">
        <v>-2.9768886222</v>
      </c>
      <c r="D134" s="45">
        <v>-9.2390710571</v>
      </c>
      <c r="E134" s="45">
        <v>-3.0743503948</v>
      </c>
      <c r="H134" s="12" t="s">
        <v>31</v>
      </c>
      <c r="I134" s="17"/>
      <c r="J134">
        <f t="shared" si="96"/>
        <v>-12.91355408</v>
      </c>
      <c r="K134">
        <f t="shared" si="97"/>
        <v>-13.85860659</v>
      </c>
    </row>
    <row r="135">
      <c r="A135" s="12" t="s">
        <v>33</v>
      </c>
      <c r="B135" s="45">
        <v>-1.124261208</v>
      </c>
      <c r="C135" s="45">
        <v>-0.3874208134</v>
      </c>
      <c r="D135" s="45">
        <v>-1.2136322816</v>
      </c>
      <c r="E135" s="45">
        <v>-0.4014961476</v>
      </c>
      <c r="H135" s="12" t="s">
        <v>33</v>
      </c>
      <c r="I135" s="17"/>
      <c r="J135">
        <f t="shared" si="96"/>
        <v>-1.686391812</v>
      </c>
      <c r="K135">
        <f t="shared" si="97"/>
        <v>-1.820448422</v>
      </c>
    </row>
    <row r="136">
      <c r="A136" s="12" t="s">
        <v>37</v>
      </c>
      <c r="B136" s="45">
        <v>-8.6079455395</v>
      </c>
      <c r="C136" s="45">
        <v>-2.9788888159</v>
      </c>
      <c r="D136" s="45">
        <v>-9.2398805058</v>
      </c>
      <c r="E136" s="45">
        <v>-3.0771013023</v>
      </c>
      <c r="H136" s="12" t="s">
        <v>37</v>
      </c>
      <c r="I136" s="15">
        <v>-2859.85593267472</v>
      </c>
      <c r="J136">
        <f t="shared" si="96"/>
        <v>-12.91191831</v>
      </c>
      <c r="K136">
        <f t="shared" si="97"/>
        <v>-13.85982076</v>
      </c>
    </row>
    <row r="137">
      <c r="A137" s="12" t="s">
        <v>48</v>
      </c>
      <c r="B137" s="45">
        <v>-1.1193895172</v>
      </c>
      <c r="C137" s="45">
        <v>-0.3851912756</v>
      </c>
      <c r="D137" s="45">
        <v>-1.2105889144</v>
      </c>
      <c r="E137" s="45">
        <v>-0.400183884</v>
      </c>
      <c r="H137" s="12" t="s">
        <v>48</v>
      </c>
      <c r="I137" s="15">
        <v>-413.8019325152</v>
      </c>
      <c r="J137">
        <f t="shared" si="96"/>
        <v>-1.679084276</v>
      </c>
      <c r="K137">
        <f t="shared" si="97"/>
        <v>-1.815883372</v>
      </c>
    </row>
    <row r="138">
      <c r="A138" s="1">
        <v>18.0</v>
      </c>
      <c r="B138" s="59"/>
      <c r="C138" s="59"/>
      <c r="D138" s="59"/>
      <c r="E138" s="59"/>
      <c r="H138" s="1">
        <v>18.0</v>
      </c>
      <c r="I138" s="17"/>
    </row>
    <row r="139">
      <c r="A139" s="12" t="s">
        <v>25</v>
      </c>
      <c r="B139" s="45">
        <v>-9.6597049432</v>
      </c>
      <c r="C139" s="45">
        <v>-3.3577811723</v>
      </c>
      <c r="D139" s="45">
        <v>-10.3727296434</v>
      </c>
      <c r="E139" s="45">
        <v>-3.4694130868</v>
      </c>
      <c r="H139" s="12" t="s">
        <v>25</v>
      </c>
      <c r="I139" s="15">
        <v>-3239.241877774</v>
      </c>
      <c r="J139">
        <f t="shared" ref="J139:J145" si="98">B139*1.5</f>
        <v>-14.48955741</v>
      </c>
      <c r="K139">
        <f t="shared" ref="K139:K145" si="99">D139*1.5</f>
        <v>-15.55909447</v>
      </c>
    </row>
    <row r="140">
      <c r="A140" s="12" t="s">
        <v>27</v>
      </c>
      <c r="B140" s="45">
        <v>-8.6050806311</v>
      </c>
      <c r="C140" s="45">
        <v>-2.9757045395</v>
      </c>
      <c r="D140" s="45">
        <v>-9.236981641</v>
      </c>
      <c r="E140" s="45">
        <v>-3.0739055836</v>
      </c>
      <c r="H140" s="12" t="s">
        <v>27</v>
      </c>
      <c r="I140" s="17"/>
      <c r="J140">
        <f t="shared" si="98"/>
        <v>-12.90762095</v>
      </c>
      <c r="K140">
        <f t="shared" si="99"/>
        <v>-13.85547246</v>
      </c>
    </row>
    <row r="141">
      <c r="A141" s="12" t="s">
        <v>29</v>
      </c>
      <c r="B141" s="45">
        <v>-1.0259202879</v>
      </c>
      <c r="C141" s="45">
        <v>-0.3523595736</v>
      </c>
      <c r="D141" s="45">
        <v>-1.1043585165</v>
      </c>
      <c r="E141" s="45">
        <v>-0.3697740747</v>
      </c>
      <c r="H141" s="12" t="s">
        <v>29</v>
      </c>
      <c r="I141" s="17"/>
      <c r="J141">
        <f t="shared" si="98"/>
        <v>-1.538880432</v>
      </c>
      <c r="K141">
        <f t="shared" si="99"/>
        <v>-1.656537775</v>
      </c>
    </row>
    <row r="142">
      <c r="A142" s="12" t="s">
        <v>31</v>
      </c>
      <c r="B142" s="45">
        <v>-8.6080634415</v>
      </c>
      <c r="C142" s="45">
        <v>-2.9767038669</v>
      </c>
      <c r="D142" s="45">
        <v>-9.2385017941</v>
      </c>
      <c r="E142" s="45">
        <v>-3.0742778758</v>
      </c>
      <c r="H142" s="12" t="s">
        <v>31</v>
      </c>
      <c r="I142" s="17"/>
      <c r="J142">
        <f t="shared" si="98"/>
        <v>-12.91209516</v>
      </c>
      <c r="K142">
        <f t="shared" si="99"/>
        <v>-13.85775269</v>
      </c>
    </row>
    <row r="143">
      <c r="A143" s="12" t="s">
        <v>33</v>
      </c>
      <c r="B143" s="45">
        <v>-1.029278067</v>
      </c>
      <c r="C143" s="45">
        <v>-0.3536322363</v>
      </c>
      <c r="D143" s="45">
        <v>-1.1089551648</v>
      </c>
      <c r="E143" s="45">
        <v>-0.3658861157</v>
      </c>
      <c r="H143" s="12" t="s">
        <v>33</v>
      </c>
      <c r="I143" s="17"/>
      <c r="J143">
        <f t="shared" si="98"/>
        <v>-1.543917101</v>
      </c>
      <c r="K143">
        <f t="shared" si="99"/>
        <v>-1.663432747</v>
      </c>
    </row>
    <row r="144">
      <c r="A144" s="12" t="s">
        <v>37</v>
      </c>
      <c r="B144" s="45">
        <v>-8.6079455395</v>
      </c>
      <c r="C144" s="45">
        <v>-2.9788888159</v>
      </c>
      <c r="D144" s="45">
        <v>-9.2398805058</v>
      </c>
      <c r="E144" s="45">
        <v>-3.0771013023</v>
      </c>
      <c r="H144" s="12" t="s">
        <v>37</v>
      </c>
      <c r="I144" s="15">
        <v>-2859.85593267472</v>
      </c>
      <c r="J144">
        <f t="shared" si="98"/>
        <v>-12.91191831</v>
      </c>
      <c r="K144">
        <f t="shared" si="99"/>
        <v>-13.85982076</v>
      </c>
    </row>
    <row r="145">
      <c r="A145" s="12" t="s">
        <v>48</v>
      </c>
      <c r="B145" s="45">
        <v>-1.0246602159</v>
      </c>
      <c r="C145" s="45">
        <v>-0.3516106896</v>
      </c>
      <c r="D145" s="45">
        <v>-1.1058072849</v>
      </c>
      <c r="E145" s="45">
        <v>-0.3646161747</v>
      </c>
      <c r="H145" s="12" t="s">
        <v>48</v>
      </c>
      <c r="I145" s="14">
        <v>-379.39137532385</v>
      </c>
      <c r="J145">
        <f t="shared" si="98"/>
        <v>-1.536990324</v>
      </c>
      <c r="K145">
        <f t="shared" si="99"/>
        <v>-1.658710927</v>
      </c>
    </row>
    <row r="146">
      <c r="A146" s="1">
        <v>19.0</v>
      </c>
      <c r="B146" s="59"/>
      <c r="C146" s="59"/>
      <c r="D146" s="59"/>
      <c r="E146" s="59"/>
      <c r="H146" s="1">
        <v>19.0</v>
      </c>
      <c r="I146" s="17"/>
    </row>
    <row r="147">
      <c r="A147" s="12" t="s">
        <v>25</v>
      </c>
      <c r="B147" s="45">
        <v>-12.3228088867</v>
      </c>
      <c r="C147" s="45">
        <v>-4.2256746885</v>
      </c>
      <c r="D147" s="45">
        <v>-13.3276827581</v>
      </c>
      <c r="E147" s="45">
        <v>-4.3936088329</v>
      </c>
      <c r="H147" s="12" t="s">
        <v>25</v>
      </c>
      <c r="I147" s="15">
        <v>-4523.25749111021</v>
      </c>
      <c r="J147">
        <f t="shared" ref="J147:J153" si="100">B147*1.5</f>
        <v>-18.48421333</v>
      </c>
      <c r="K147">
        <f t="shared" ref="K147:K153" si="101">D147*1.5</f>
        <v>-19.99152414</v>
      </c>
    </row>
    <row r="148">
      <c r="A148" s="12" t="s">
        <v>27</v>
      </c>
      <c r="B148" s="45">
        <v>-11.4596339526</v>
      </c>
      <c r="C148" s="45">
        <v>-3.9486908468</v>
      </c>
      <c r="D148" s="45">
        <v>-12.4027905836</v>
      </c>
      <c r="E148" s="45">
        <v>-4.1075881601</v>
      </c>
      <c r="H148" s="12" t="s">
        <v>27</v>
      </c>
      <c r="I148" s="17"/>
      <c r="J148">
        <f t="shared" si="100"/>
        <v>-17.18945093</v>
      </c>
      <c r="K148">
        <f t="shared" si="101"/>
        <v>-18.60418588</v>
      </c>
    </row>
    <row r="149">
      <c r="A149" s="12" t="s">
        <v>29</v>
      </c>
      <c r="B149" s="45">
        <v>-0.8433745024</v>
      </c>
      <c r="C149" s="45">
        <v>-0.2592613625</v>
      </c>
      <c r="D149" s="45">
        <v>-0.9062283696</v>
      </c>
      <c r="E149" s="45">
        <v>-0.2686999754</v>
      </c>
      <c r="H149" s="12" t="s">
        <v>29</v>
      </c>
      <c r="I149" s="17"/>
      <c r="J149">
        <f t="shared" si="100"/>
        <v>-1.265061754</v>
      </c>
      <c r="K149">
        <f t="shared" si="101"/>
        <v>-1.359342554</v>
      </c>
    </row>
    <row r="150">
      <c r="A150" s="12" t="s">
        <v>31</v>
      </c>
      <c r="B150" s="45">
        <v>-11.4631320732</v>
      </c>
      <c r="C150" s="45">
        <v>-3.9503021786</v>
      </c>
      <c r="D150" s="45">
        <v>-12.4046368431</v>
      </c>
      <c r="E150" s="45">
        <v>-4.1082377266</v>
      </c>
      <c r="H150" s="12" t="s">
        <v>31</v>
      </c>
      <c r="I150" s="17"/>
      <c r="J150">
        <f t="shared" si="100"/>
        <v>-17.19469811</v>
      </c>
      <c r="K150">
        <f t="shared" si="101"/>
        <v>-18.60695526</v>
      </c>
    </row>
    <row r="151">
      <c r="A151" s="12" t="s">
        <v>33</v>
      </c>
      <c r="B151" s="45">
        <v>-0.8453256997</v>
      </c>
      <c r="C151" s="45">
        <v>-0.2600271498</v>
      </c>
      <c r="D151" s="45">
        <v>-0.9072029969</v>
      </c>
      <c r="E151" s="45">
        <v>-0.2689942194</v>
      </c>
      <c r="H151" s="12" t="s">
        <v>33</v>
      </c>
      <c r="I151" s="17"/>
      <c r="J151">
        <f t="shared" si="100"/>
        <v>-1.26798855</v>
      </c>
      <c r="K151">
        <f t="shared" si="101"/>
        <v>-1.360804495</v>
      </c>
    </row>
    <row r="152">
      <c r="A152" s="12" t="s">
        <v>37</v>
      </c>
      <c r="B152" s="45">
        <v>-11.4586431717</v>
      </c>
      <c r="C152" s="45">
        <v>-3.9479971704</v>
      </c>
      <c r="D152" s="45">
        <v>-12.4018145837</v>
      </c>
      <c r="E152" s="45">
        <v>-4.1069028738</v>
      </c>
      <c r="H152" s="12" t="s">
        <v>37</v>
      </c>
      <c r="I152" s="15">
        <v>-4253.12878237249</v>
      </c>
      <c r="J152">
        <f t="shared" si="100"/>
        <v>-17.18796476</v>
      </c>
      <c r="K152">
        <f t="shared" si="101"/>
        <v>-18.60272188</v>
      </c>
    </row>
    <row r="153">
      <c r="A153" s="12" t="s">
        <v>48</v>
      </c>
      <c r="B153" s="45">
        <v>-0.8434987267</v>
      </c>
      <c r="C153" s="45">
        <v>-0.2594068453</v>
      </c>
      <c r="D153" s="45">
        <v>-0.9063395025</v>
      </c>
      <c r="E153" s="45">
        <v>-0.2688196726</v>
      </c>
      <c r="H153" s="12" t="s">
        <v>48</v>
      </c>
      <c r="I153" s="15">
        <v>-270.1359383514</v>
      </c>
      <c r="J153">
        <f t="shared" si="100"/>
        <v>-1.26524809</v>
      </c>
      <c r="K153">
        <f t="shared" si="101"/>
        <v>-1.359509254</v>
      </c>
    </row>
    <row r="154">
      <c r="A154" s="1">
        <v>20.0</v>
      </c>
      <c r="B154" s="59"/>
      <c r="C154" s="59"/>
      <c r="D154" s="59"/>
      <c r="E154" s="59"/>
      <c r="H154" s="1">
        <v>20.0</v>
      </c>
      <c r="I154" s="17"/>
    </row>
    <row r="155">
      <c r="A155" s="12" t="s">
        <v>25</v>
      </c>
      <c r="B155" s="45">
        <v>-12.7424841194</v>
      </c>
      <c r="C155" s="45">
        <v>-4.355785055</v>
      </c>
      <c r="D155" s="45">
        <v>-13.7747477467</v>
      </c>
      <c r="E155" s="45">
        <v>-4.5274789004</v>
      </c>
      <c r="H155" s="12" t="s">
        <v>25</v>
      </c>
      <c r="I155" s="15">
        <v>-4640.3802164588</v>
      </c>
      <c r="J155">
        <f t="shared" ref="J155:J161" si="102">B155*1.5</f>
        <v>-19.11372618</v>
      </c>
      <c r="K155">
        <f t="shared" ref="K155:K161" si="103">D155*1.5</f>
        <v>-20.66212162</v>
      </c>
    </row>
    <row r="156">
      <c r="A156" s="12" t="s">
        <v>27</v>
      </c>
      <c r="B156" s="45">
        <v>-11.4596251411</v>
      </c>
      <c r="C156" s="45">
        <v>-3.9485483634</v>
      </c>
      <c r="D156" s="45">
        <v>-12.4027660101</v>
      </c>
      <c r="E156" s="45">
        <v>-4.1074424857</v>
      </c>
      <c r="H156" s="12" t="s">
        <v>27</v>
      </c>
      <c r="I156" s="17"/>
      <c r="J156">
        <f t="shared" si="102"/>
        <v>-17.18943771</v>
      </c>
      <c r="K156">
        <f t="shared" si="103"/>
        <v>-18.60414902</v>
      </c>
    </row>
    <row r="157">
      <c r="A157" s="12" t="s">
        <v>29</v>
      </c>
      <c r="B157" s="45">
        <v>-1.2532775512</v>
      </c>
      <c r="C157" s="45">
        <v>-0.3810919971</v>
      </c>
      <c r="D157" s="45">
        <v>-1.3439058766</v>
      </c>
      <c r="E157" s="45">
        <v>-0.3944079837</v>
      </c>
      <c r="H157" s="12" t="s">
        <v>29</v>
      </c>
      <c r="I157" s="17"/>
      <c r="J157">
        <f t="shared" si="102"/>
        <v>-1.879916327</v>
      </c>
      <c r="K157">
        <f t="shared" si="103"/>
        <v>-2.015858815</v>
      </c>
    </row>
    <row r="158">
      <c r="A158" s="12" t="s">
        <v>31</v>
      </c>
      <c r="B158" s="45">
        <v>-11.4645465134</v>
      </c>
      <c r="C158" s="45">
        <v>-3.9507218923</v>
      </c>
      <c r="D158" s="45">
        <v>-12.4053945088</v>
      </c>
      <c r="E158" s="45">
        <v>-4.1083093663</v>
      </c>
      <c r="H158" s="12" t="s">
        <v>31</v>
      </c>
      <c r="I158" s="17"/>
      <c r="J158">
        <f t="shared" si="102"/>
        <v>-17.19681977</v>
      </c>
      <c r="K158">
        <f t="shared" si="103"/>
        <v>-18.60809176</v>
      </c>
    </row>
    <row r="159">
      <c r="A159" s="12" t="s">
        <v>33</v>
      </c>
      <c r="B159" s="45">
        <v>-1.2557174393</v>
      </c>
      <c r="C159" s="45">
        <v>-0.3819639474</v>
      </c>
      <c r="D159" s="45">
        <v>-1.3451639483</v>
      </c>
      <c r="E159" s="45">
        <v>-0.3947399242</v>
      </c>
      <c r="H159" s="12" t="s">
        <v>33</v>
      </c>
      <c r="I159" s="17"/>
      <c r="J159">
        <f t="shared" si="102"/>
        <v>-1.883576159</v>
      </c>
      <c r="K159">
        <f t="shared" si="103"/>
        <v>-2.017745922</v>
      </c>
    </row>
    <row r="160">
      <c r="A160" s="12" t="s">
        <v>37</v>
      </c>
      <c r="B160" s="45">
        <v>-11.4586431717</v>
      </c>
      <c r="C160" s="45">
        <v>-3.9479971704</v>
      </c>
      <c r="D160" s="45">
        <v>-12.4018145837</v>
      </c>
      <c r="E160" s="45">
        <v>-4.1069028738</v>
      </c>
      <c r="H160" s="12" t="s">
        <v>37</v>
      </c>
      <c r="I160" s="15">
        <v>-4253.12878237249</v>
      </c>
      <c r="J160">
        <f t="shared" si="102"/>
        <v>-17.18796476</v>
      </c>
      <c r="K160">
        <f t="shared" si="103"/>
        <v>-18.60272188</v>
      </c>
    </row>
    <row r="161">
      <c r="A161" s="12" t="s">
        <v>48</v>
      </c>
      <c r="B161" s="45">
        <v>-1.2535036155</v>
      </c>
      <c r="C161" s="45">
        <v>-0.3811459792</v>
      </c>
      <c r="D161" s="45">
        <v>-1.3440731774</v>
      </c>
      <c r="E161" s="45">
        <v>-0.3944335272</v>
      </c>
      <c r="H161" s="12" t="s">
        <v>48</v>
      </c>
      <c r="I161" s="15">
        <v>-387.2693780496</v>
      </c>
      <c r="J161">
        <f t="shared" si="102"/>
        <v>-1.880255423</v>
      </c>
      <c r="K161">
        <f t="shared" si="103"/>
        <v>-2.016109766</v>
      </c>
    </row>
    <row r="162">
      <c r="A162" s="1">
        <v>21.0</v>
      </c>
      <c r="B162" s="59"/>
      <c r="C162" s="59"/>
      <c r="D162" s="59"/>
      <c r="E162" s="59"/>
      <c r="H162" s="1">
        <v>21.0</v>
      </c>
      <c r="I162" s="17"/>
    </row>
    <row r="163">
      <c r="A163" s="12" t="s">
        <v>25</v>
      </c>
      <c r="B163" s="45">
        <v>-12.8583934176</v>
      </c>
      <c r="C163" s="45">
        <v>-4.6233930943</v>
      </c>
      <c r="D163" s="45">
        <v>-13.8675748774</v>
      </c>
      <c r="E163" s="45">
        <v>-4.7907056494</v>
      </c>
      <c r="H163" s="12" t="s">
        <v>25</v>
      </c>
      <c r="I163" s="15">
        <v>-4652.744897123</v>
      </c>
      <c r="J163">
        <f t="shared" ref="J163:J169" si="104">B163*1.5</f>
        <v>-19.28759013</v>
      </c>
      <c r="K163">
        <f t="shared" ref="K163:K169" si="105">D163*1.5</f>
        <v>-20.80136232</v>
      </c>
    </row>
    <row r="164">
      <c r="A164" s="12" t="s">
        <v>27</v>
      </c>
      <c r="B164" s="45">
        <v>-11.3481155446</v>
      </c>
      <c r="C164" s="45">
        <v>-4.1191483304</v>
      </c>
      <c r="D164" s="45">
        <v>-12.2529130062</v>
      </c>
      <c r="E164" s="45">
        <v>-4.2707970653</v>
      </c>
      <c r="H164" s="12" t="s">
        <v>27</v>
      </c>
      <c r="I164" s="17"/>
      <c r="J164">
        <f t="shared" si="104"/>
        <v>-17.02217332</v>
      </c>
      <c r="K164">
        <f t="shared" si="105"/>
        <v>-18.37936951</v>
      </c>
    </row>
    <row r="165">
      <c r="A165" s="12" t="s">
        <v>29</v>
      </c>
      <c r="B165" s="45">
        <v>-1.4700235613</v>
      </c>
      <c r="C165" s="45">
        <v>-0.4694128088</v>
      </c>
      <c r="D165" s="45">
        <v>-1.576292306</v>
      </c>
      <c r="E165" s="45">
        <v>-0.4853128689</v>
      </c>
      <c r="H165" s="12" t="s">
        <v>29</v>
      </c>
      <c r="I165" s="17"/>
      <c r="J165">
        <f t="shared" si="104"/>
        <v>-2.205035342</v>
      </c>
      <c r="K165">
        <f t="shared" si="105"/>
        <v>-2.364438459</v>
      </c>
    </row>
    <row r="166">
      <c r="A166" s="12" t="s">
        <v>31</v>
      </c>
      <c r="B166" s="45">
        <v>-11.3544346119</v>
      </c>
      <c r="C166" s="45">
        <v>-4.1215007551</v>
      </c>
      <c r="D166" s="45">
        <v>-12.2563354075</v>
      </c>
      <c r="E166" s="45">
        <v>-4.2716863591</v>
      </c>
      <c r="H166" s="12" t="s">
        <v>31</v>
      </c>
      <c r="I166" s="17"/>
      <c r="J166">
        <f t="shared" si="104"/>
        <v>-17.03165192</v>
      </c>
      <c r="K166">
        <f t="shared" si="105"/>
        <v>-18.38450311</v>
      </c>
    </row>
    <row r="167">
      <c r="A167" s="12" t="s">
        <v>33</v>
      </c>
      <c r="B167" s="45">
        <v>-1.4724378635</v>
      </c>
      <c r="C167" s="45">
        <v>-0.4701176335</v>
      </c>
      <c r="D167" s="45">
        <v>-1.577611778</v>
      </c>
      <c r="E167" s="45">
        <v>-0.4856171897</v>
      </c>
      <c r="H167" s="12" t="s">
        <v>33</v>
      </c>
      <c r="I167" s="17"/>
      <c r="J167">
        <f t="shared" si="104"/>
        <v>-2.208656795</v>
      </c>
      <c r="K167">
        <f t="shared" si="105"/>
        <v>-2.366417667</v>
      </c>
    </row>
    <row r="168">
      <c r="A168" s="12" t="s">
        <v>37</v>
      </c>
      <c r="B168" s="45">
        <v>-11.3486948407</v>
      </c>
      <c r="C168" s="45">
        <v>-4.1189874872</v>
      </c>
      <c r="D168" s="45">
        <v>-12.2534178656</v>
      </c>
      <c r="E168" s="45">
        <v>-4.2706242968</v>
      </c>
      <c r="H168" s="12" t="s">
        <v>37</v>
      </c>
      <c r="I168" s="15">
        <v>-4189.69034397456</v>
      </c>
      <c r="J168">
        <f t="shared" si="104"/>
        <v>-17.02304226</v>
      </c>
      <c r="K168">
        <f t="shared" si="105"/>
        <v>-18.3801268</v>
      </c>
    </row>
    <row r="169">
      <c r="A169" s="12" t="s">
        <v>48</v>
      </c>
      <c r="B169" s="45">
        <v>-1.4703894672</v>
      </c>
      <c r="C169" s="45">
        <v>-0.4694187605</v>
      </c>
      <c r="D169" s="45">
        <v>-1.5766300641</v>
      </c>
      <c r="E169" s="45">
        <v>-0.485309058</v>
      </c>
      <c r="H169" s="12" t="s">
        <v>48</v>
      </c>
      <c r="I169" s="15">
        <v>-463.0703345859</v>
      </c>
      <c r="J169">
        <f t="shared" si="104"/>
        <v>-2.205584201</v>
      </c>
      <c r="K169">
        <f t="shared" si="105"/>
        <v>-2.364945096</v>
      </c>
    </row>
    <row r="170">
      <c r="A170" s="1">
        <v>22.0</v>
      </c>
      <c r="B170" s="59"/>
      <c r="C170" s="59"/>
      <c r="D170" s="59"/>
      <c r="E170" s="59"/>
      <c r="H170" s="1">
        <v>22.0</v>
      </c>
      <c r="I170" s="17"/>
    </row>
    <row r="171">
      <c r="A171" s="12" t="s">
        <v>25</v>
      </c>
      <c r="B171" s="45">
        <v>-8.5562025051</v>
      </c>
      <c r="C171" s="45">
        <v>-2.8693438423</v>
      </c>
      <c r="D171" s="45">
        <v>-9.2024786142</v>
      </c>
      <c r="E171" s="45">
        <v>-2.9711010009</v>
      </c>
      <c r="H171" s="12" t="s">
        <v>25</v>
      </c>
      <c r="I171" s="15">
        <v>-2889.5747743683</v>
      </c>
      <c r="J171">
        <f t="shared" ref="J171:J177" si="106">B171*1.5</f>
        <v>-12.83430376</v>
      </c>
      <c r="K171">
        <f t="shared" ref="K171:K177" si="107">D171*1.5</f>
        <v>-13.80371792</v>
      </c>
    </row>
    <row r="172">
      <c r="A172" s="12" t="s">
        <v>27</v>
      </c>
      <c r="B172" s="45">
        <v>-3.6833129953</v>
      </c>
      <c r="C172" s="45">
        <v>-1.2180721924</v>
      </c>
      <c r="D172" s="45">
        <v>-3.9567445054</v>
      </c>
      <c r="E172" s="45">
        <v>-1.2599924662</v>
      </c>
      <c r="H172" s="12" t="s">
        <v>27</v>
      </c>
      <c r="I172" s="17"/>
      <c r="J172">
        <f t="shared" si="106"/>
        <v>-5.524969493</v>
      </c>
      <c r="K172">
        <f t="shared" si="107"/>
        <v>-5.935116758</v>
      </c>
    </row>
    <row r="173">
      <c r="A173" s="12" t="s">
        <v>29</v>
      </c>
      <c r="B173" s="45">
        <v>-4.8586577094</v>
      </c>
      <c r="C173" s="45">
        <v>-1.6331933392</v>
      </c>
      <c r="D173" s="45">
        <v>-5.2313639401</v>
      </c>
      <c r="E173" s="45">
        <v>-1.692829143</v>
      </c>
      <c r="H173" s="12" t="s">
        <v>29</v>
      </c>
      <c r="I173" s="17"/>
      <c r="J173">
        <f t="shared" si="106"/>
        <v>-7.287986564</v>
      </c>
      <c r="K173">
        <f t="shared" si="107"/>
        <v>-7.84704591</v>
      </c>
    </row>
    <row r="174">
      <c r="A174" s="12" t="s">
        <v>31</v>
      </c>
      <c r="B174" s="45">
        <v>-3.6853815034</v>
      </c>
      <c r="C174" s="45">
        <v>-1.2186983109</v>
      </c>
      <c r="D174" s="45">
        <v>-3.9578699974</v>
      </c>
      <c r="E174" s="45">
        <v>-1.2602434092</v>
      </c>
      <c r="H174" s="12" t="s">
        <v>31</v>
      </c>
      <c r="I174" s="17"/>
      <c r="J174">
        <f t="shared" si="106"/>
        <v>-5.528072255</v>
      </c>
      <c r="K174">
        <f t="shared" si="107"/>
        <v>-5.936804996</v>
      </c>
    </row>
    <row r="175">
      <c r="A175" s="12" t="s">
        <v>33</v>
      </c>
      <c r="B175" s="45">
        <v>-4.8618260376</v>
      </c>
      <c r="C175" s="45">
        <v>-1.6343781325</v>
      </c>
      <c r="D175" s="45">
        <v>-5.2331145989</v>
      </c>
      <c r="E175" s="45">
        <v>-1.6933159314</v>
      </c>
      <c r="H175" s="12" t="s">
        <v>33</v>
      </c>
      <c r="I175" s="17"/>
      <c r="J175">
        <f t="shared" si="106"/>
        <v>-7.292739056</v>
      </c>
      <c r="K175">
        <f t="shared" si="107"/>
        <v>-7.849671898</v>
      </c>
    </row>
    <row r="176">
      <c r="A176" s="12" t="s">
        <v>37</v>
      </c>
      <c r="B176" s="45">
        <v>-3.6798924189</v>
      </c>
      <c r="C176" s="45">
        <v>-1.2163951108</v>
      </c>
      <c r="D176" s="45">
        <v>-3.9534646225</v>
      </c>
      <c r="E176" s="45">
        <v>-1.2583195844</v>
      </c>
      <c r="H176" s="12" t="s">
        <v>37</v>
      </c>
      <c r="I176" s="15">
        <v>-1219.84750300093</v>
      </c>
      <c r="J176">
        <f t="shared" si="106"/>
        <v>-5.519838628</v>
      </c>
      <c r="K176">
        <f t="shared" si="107"/>
        <v>-5.930196934</v>
      </c>
    </row>
    <row r="177">
      <c r="A177" s="12" t="s">
        <v>48</v>
      </c>
      <c r="B177" s="45">
        <v>-4.8572956601</v>
      </c>
      <c r="C177" s="45">
        <v>-1.6322490707</v>
      </c>
      <c r="D177" s="45">
        <v>-5.229930844</v>
      </c>
      <c r="E177" s="45">
        <v>-1.6918424627</v>
      </c>
      <c r="H177" s="12" t="s">
        <v>48</v>
      </c>
      <c r="I177" s="15">
        <v>-1669.7043190204</v>
      </c>
      <c r="J177">
        <f t="shared" si="106"/>
        <v>-7.28594349</v>
      </c>
      <c r="K177">
        <f t="shared" si="107"/>
        <v>-7.844896266</v>
      </c>
    </row>
    <row r="178">
      <c r="A178" s="1">
        <v>23.0</v>
      </c>
      <c r="B178" s="59"/>
      <c r="C178" s="59"/>
      <c r="D178" s="59"/>
      <c r="E178" s="59"/>
      <c r="H178" s="1">
        <v>23.0</v>
      </c>
      <c r="I178" s="17"/>
    </row>
    <row r="179">
      <c r="A179" s="12" t="s">
        <v>25</v>
      </c>
      <c r="B179" s="45">
        <v>-6.9164819838</v>
      </c>
      <c r="C179" s="45">
        <v>-2.4576041707</v>
      </c>
      <c r="D179" s="45">
        <v>-7.4246571439</v>
      </c>
      <c r="E179" s="45">
        <v>-2.5371105508</v>
      </c>
      <c r="H179" s="12" t="s">
        <v>25</v>
      </c>
      <c r="I179" s="15">
        <v>-2328.3562962912</v>
      </c>
      <c r="J179">
        <f t="shared" ref="J179:J185" si="108">B179*1.5</f>
        <v>-10.37472298</v>
      </c>
      <c r="K179">
        <f t="shared" ref="K179:K185" si="109">D179*1.5</f>
        <v>-11.13698572</v>
      </c>
    </row>
    <row r="180">
      <c r="A180" s="12" t="s">
        <v>27</v>
      </c>
      <c r="B180" s="45">
        <v>-4.1569287465</v>
      </c>
      <c r="C180" s="45">
        <v>-1.453726634</v>
      </c>
      <c r="D180" s="45">
        <v>-4.4571254156</v>
      </c>
      <c r="E180" s="45">
        <v>-1.4999380094</v>
      </c>
      <c r="H180" s="12" t="s">
        <v>27</v>
      </c>
      <c r="I180" s="17"/>
      <c r="J180">
        <f t="shared" si="108"/>
        <v>-6.23539312</v>
      </c>
      <c r="K180">
        <f t="shared" si="109"/>
        <v>-6.685688123</v>
      </c>
    </row>
    <row r="181">
      <c r="A181" s="12" t="s">
        <v>29</v>
      </c>
      <c r="B181" s="45">
        <v>-2.7516046151</v>
      </c>
      <c r="C181" s="45">
        <v>-0.9908399115</v>
      </c>
      <c r="D181" s="45">
        <v>-2.9572344866</v>
      </c>
      <c r="E181" s="45">
        <v>-1.0254400476</v>
      </c>
      <c r="H181" s="12" t="s">
        <v>29</v>
      </c>
      <c r="I181" s="17"/>
      <c r="J181">
        <f t="shared" si="108"/>
        <v>-4.127406923</v>
      </c>
      <c r="K181">
        <f t="shared" si="109"/>
        <v>-4.43585173</v>
      </c>
    </row>
    <row r="182">
      <c r="A182" s="12" t="s">
        <v>31</v>
      </c>
      <c r="B182" s="45">
        <v>-4.1596817119</v>
      </c>
      <c r="C182" s="45">
        <v>-1.4546228243</v>
      </c>
      <c r="D182" s="45">
        <v>-4.4586265954</v>
      </c>
      <c r="E182" s="45">
        <v>-1.5002786775</v>
      </c>
      <c r="H182" s="12" t="s">
        <v>31</v>
      </c>
      <c r="I182" s="17"/>
      <c r="J182">
        <f t="shared" si="108"/>
        <v>-6.239522568</v>
      </c>
      <c r="K182">
        <f t="shared" si="109"/>
        <v>-6.687939893</v>
      </c>
    </row>
    <row r="183">
      <c r="A183" s="12" t="s">
        <v>33</v>
      </c>
      <c r="B183" s="45">
        <v>-2.7526005153</v>
      </c>
      <c r="C183" s="45">
        <v>-0.9911190223</v>
      </c>
      <c r="D183" s="45">
        <v>-2.9599013889</v>
      </c>
      <c r="E183" s="45">
        <v>-1.0242346338</v>
      </c>
      <c r="H183" s="12" t="s">
        <v>33</v>
      </c>
      <c r="I183" s="17"/>
      <c r="J183">
        <f t="shared" si="108"/>
        <v>-4.128900773</v>
      </c>
      <c r="K183">
        <f t="shared" si="109"/>
        <v>-4.439852083</v>
      </c>
    </row>
    <row r="184">
      <c r="A184" s="12" t="s">
        <v>37</v>
      </c>
      <c r="B184" s="45">
        <v>-4.1559013214</v>
      </c>
      <c r="C184" s="45">
        <v>-1.4526025964</v>
      </c>
      <c r="D184" s="45">
        <v>-4.4560861761</v>
      </c>
      <c r="E184" s="45">
        <v>-1.4988173219</v>
      </c>
      <c r="H184" s="12" t="s">
        <v>37</v>
      </c>
      <c r="I184" s="15">
        <v>-1370.71510448749</v>
      </c>
      <c r="J184">
        <f t="shared" si="108"/>
        <v>-6.233851982</v>
      </c>
      <c r="K184">
        <f t="shared" si="109"/>
        <v>-6.684129264</v>
      </c>
    </row>
    <row r="185">
      <c r="A185" s="12" t="s">
        <v>48</v>
      </c>
      <c r="B185" s="45">
        <v>-2.7488667111</v>
      </c>
      <c r="C185" s="45">
        <v>-0.9891163183</v>
      </c>
      <c r="D185" s="45">
        <v>-2.9565851328</v>
      </c>
      <c r="E185" s="45">
        <v>-1.0223280671</v>
      </c>
      <c r="H185" s="12" t="s">
        <v>48</v>
      </c>
      <c r="I185" s="15">
        <v>-957.5638220545</v>
      </c>
      <c r="J185">
        <f t="shared" si="108"/>
        <v>-4.123300067</v>
      </c>
      <c r="K185">
        <f t="shared" si="109"/>
        <v>-4.434877699</v>
      </c>
    </row>
    <row r="186">
      <c r="A186" s="1">
        <v>24.0</v>
      </c>
      <c r="B186" s="59"/>
      <c r="C186" s="59"/>
      <c r="D186" s="59"/>
      <c r="E186" s="59"/>
      <c r="H186" s="1">
        <v>24.0</v>
      </c>
      <c r="I186" s="17"/>
    </row>
    <row r="187">
      <c r="A187" s="12" t="s">
        <v>25</v>
      </c>
      <c r="B187" s="45">
        <v>-14.3456325102</v>
      </c>
      <c r="C187" s="45">
        <v>-5.0989056486</v>
      </c>
      <c r="D187" s="45">
        <v>-15.4495232171</v>
      </c>
      <c r="E187" s="45">
        <v>-5.2793425625</v>
      </c>
      <c r="H187" s="12" t="s">
        <v>25</v>
      </c>
      <c r="I187" s="15">
        <v>-5076.89872141216</v>
      </c>
      <c r="J187">
        <f t="shared" ref="J187:J193" si="110">B187*1.5</f>
        <v>-21.51844877</v>
      </c>
      <c r="K187">
        <f t="shared" ref="K187:K193" si="111">D187*1.5</f>
        <v>-23.17428483</v>
      </c>
    </row>
    <row r="188">
      <c r="A188" s="12" t="s">
        <v>27</v>
      </c>
      <c r="B188" s="45">
        <v>-11.3508776361</v>
      </c>
      <c r="C188" s="45">
        <v>-4.118848251</v>
      </c>
      <c r="D188" s="45">
        <v>-12.2554113389</v>
      </c>
      <c r="E188" s="45">
        <v>-4.2704487917</v>
      </c>
      <c r="H188" s="12" t="s">
        <v>27</v>
      </c>
      <c r="I188" s="17"/>
      <c r="J188">
        <f t="shared" si="110"/>
        <v>-17.02631645</v>
      </c>
      <c r="K188">
        <f t="shared" si="111"/>
        <v>-18.38311701</v>
      </c>
    </row>
    <row r="189">
      <c r="A189" s="12" t="s">
        <v>29</v>
      </c>
      <c r="B189" s="45">
        <v>-2.9337475456</v>
      </c>
      <c r="C189" s="45">
        <v>-0.9223666757</v>
      </c>
      <c r="D189" s="45">
        <v>-3.128583599</v>
      </c>
      <c r="E189" s="45">
        <v>-0.9598123072</v>
      </c>
      <c r="H189" s="12" t="s">
        <v>29</v>
      </c>
      <c r="I189" s="17"/>
      <c r="J189">
        <f t="shared" si="110"/>
        <v>-4.400621318</v>
      </c>
      <c r="K189">
        <f t="shared" si="111"/>
        <v>-4.692875399</v>
      </c>
    </row>
    <row r="190">
      <c r="A190" s="12" t="s">
        <v>31</v>
      </c>
      <c r="B190" s="45">
        <v>-11.3632856865</v>
      </c>
      <c r="C190" s="45">
        <v>-4.1235346985</v>
      </c>
      <c r="D190" s="45">
        <v>-12.2619564481</v>
      </c>
      <c r="E190" s="45">
        <v>-4.2720995452</v>
      </c>
      <c r="H190" s="12" t="s">
        <v>31</v>
      </c>
      <c r="I190" s="17"/>
      <c r="J190">
        <f t="shared" si="110"/>
        <v>-17.04492853</v>
      </c>
      <c r="K190">
        <f t="shared" si="111"/>
        <v>-18.39293467</v>
      </c>
    </row>
    <row r="191">
      <c r="A191" s="12" t="s">
        <v>33</v>
      </c>
      <c r="B191" s="45">
        <v>-2.9374162635</v>
      </c>
      <c r="C191" s="45">
        <v>-0.9232874328</v>
      </c>
      <c r="D191" s="45">
        <v>-3.1375722535</v>
      </c>
      <c r="E191" s="45">
        <v>-0.9519983398</v>
      </c>
      <c r="H191" s="12" t="s">
        <v>33</v>
      </c>
      <c r="I191" s="17"/>
      <c r="J191">
        <f t="shared" si="110"/>
        <v>-4.406124395</v>
      </c>
      <c r="K191">
        <f t="shared" si="111"/>
        <v>-4.70635838</v>
      </c>
    </row>
    <row r="192">
      <c r="A192" s="12" t="s">
        <v>37</v>
      </c>
      <c r="B192" s="45">
        <v>-11.3486948406</v>
      </c>
      <c r="C192" s="45">
        <v>-4.1189874872</v>
      </c>
      <c r="D192" s="45">
        <v>-12.2534177438</v>
      </c>
      <c r="E192" s="45">
        <v>-4.2706241862</v>
      </c>
      <c r="H192" s="12" t="s">
        <v>37</v>
      </c>
      <c r="I192" s="15">
        <v>-4189.69034397417</v>
      </c>
      <c r="J192">
        <f t="shared" si="110"/>
        <v>-17.02304226</v>
      </c>
      <c r="K192">
        <f t="shared" si="111"/>
        <v>-18.38012662</v>
      </c>
    </row>
    <row r="193">
      <c r="A193" s="12" t="s">
        <v>48</v>
      </c>
      <c r="B193" s="45">
        <v>-2.9337851495</v>
      </c>
      <c r="C193" s="45">
        <v>-0.9210514243</v>
      </c>
      <c r="D193" s="45">
        <v>-3.1354927803</v>
      </c>
      <c r="E193" s="45">
        <v>-0.9502696048</v>
      </c>
      <c r="H193" s="12" t="s">
        <v>48</v>
      </c>
      <c r="I193" s="15">
        <v>-887.0850665655</v>
      </c>
      <c r="J193">
        <f t="shared" si="110"/>
        <v>-4.400677724</v>
      </c>
      <c r="K193">
        <f t="shared" si="111"/>
        <v>-4.70323917</v>
      </c>
    </row>
    <row r="194">
      <c r="A194" s="1">
        <v>25.0</v>
      </c>
      <c r="B194" s="59"/>
      <c r="C194" s="59"/>
      <c r="D194" s="59"/>
      <c r="E194" s="59"/>
      <c r="H194" s="1">
        <v>25.0</v>
      </c>
      <c r="I194" s="17"/>
    </row>
    <row r="195">
      <c r="A195" s="12" t="s">
        <v>25</v>
      </c>
      <c r="B195" s="45">
        <v>-9.6653465818</v>
      </c>
      <c r="C195" s="45">
        <v>-3.4390576504</v>
      </c>
      <c r="D195" s="45">
        <v>-10.3585506564</v>
      </c>
      <c r="E195" s="45">
        <v>-3.5454145273</v>
      </c>
      <c r="H195" s="12" t="s">
        <v>25</v>
      </c>
      <c r="I195" s="15">
        <v>-3206.65745375207</v>
      </c>
      <c r="J195">
        <f t="shared" ref="J195:J201" si="112">B195*1.5</f>
        <v>-14.49801987</v>
      </c>
      <c r="K195">
        <f t="shared" ref="K195:K201" si="113">D195*1.5</f>
        <v>-15.53782598</v>
      </c>
    </row>
    <row r="196">
      <c r="A196" s="12" t="s">
        <v>27</v>
      </c>
      <c r="B196" s="45">
        <v>-7.5344410122</v>
      </c>
      <c r="C196" s="45">
        <v>-2.6503297014</v>
      </c>
      <c r="D196" s="45">
        <v>-8.0781232467</v>
      </c>
      <c r="E196" s="45">
        <v>-2.7328468914</v>
      </c>
      <c r="H196" s="12" t="s">
        <v>27</v>
      </c>
      <c r="I196" s="17"/>
      <c r="J196">
        <f t="shared" si="112"/>
        <v>-11.30166152</v>
      </c>
      <c r="K196">
        <f t="shared" si="113"/>
        <v>-12.11718487</v>
      </c>
    </row>
    <row r="197">
      <c r="A197" s="12" t="s">
        <v>29</v>
      </c>
      <c r="B197" s="45">
        <v>-2.0736755755</v>
      </c>
      <c r="C197" s="45">
        <v>-0.7386861812</v>
      </c>
      <c r="D197" s="45">
        <v>-2.223557246</v>
      </c>
      <c r="E197" s="45">
        <v>-0.7616245355</v>
      </c>
      <c r="H197" s="12" t="s">
        <v>29</v>
      </c>
      <c r="I197" s="17"/>
      <c r="J197">
        <f t="shared" si="112"/>
        <v>-3.110513363</v>
      </c>
      <c r="K197">
        <f t="shared" si="113"/>
        <v>-3.335335869</v>
      </c>
    </row>
    <row r="198">
      <c r="A198" s="12" t="s">
        <v>31</v>
      </c>
      <c r="B198" s="45">
        <v>-7.5380675985</v>
      </c>
      <c r="C198" s="45">
        <v>-2.6515044366</v>
      </c>
      <c r="D198" s="45">
        <v>-8.0801716386</v>
      </c>
      <c r="E198" s="45">
        <v>-2.7333222738</v>
      </c>
      <c r="H198" s="12" t="s">
        <v>31</v>
      </c>
      <c r="I198" s="17"/>
      <c r="J198">
        <f t="shared" si="112"/>
        <v>-11.3071014</v>
      </c>
      <c r="K198">
        <f t="shared" si="113"/>
        <v>-12.12025746</v>
      </c>
    </row>
    <row r="199">
      <c r="A199" s="12" t="s">
        <v>33</v>
      </c>
      <c r="B199" s="45">
        <v>-2.0773939537</v>
      </c>
      <c r="C199" s="45">
        <v>-0.7399132616</v>
      </c>
      <c r="D199" s="45">
        <v>-2.225543536</v>
      </c>
      <c r="E199" s="45">
        <v>-0.7621113999</v>
      </c>
      <c r="H199" s="12" t="s">
        <v>33</v>
      </c>
      <c r="I199" s="17"/>
      <c r="J199">
        <f t="shared" si="112"/>
        <v>-3.116090931</v>
      </c>
      <c r="K199">
        <f t="shared" si="113"/>
        <v>-3.338315304</v>
      </c>
    </row>
    <row r="200">
      <c r="A200" s="12" t="s">
        <v>37</v>
      </c>
      <c r="B200" s="45">
        <v>-7.5326286774</v>
      </c>
      <c r="C200" s="45">
        <v>-2.6475399402</v>
      </c>
      <c r="D200" s="45">
        <v>-8.0761366985</v>
      </c>
      <c r="E200" s="45">
        <v>-2.7299362744</v>
      </c>
      <c r="H200" s="12" t="s">
        <v>37</v>
      </c>
      <c r="I200" s="15">
        <v>-2517.77597350435</v>
      </c>
      <c r="J200">
        <f t="shared" si="112"/>
        <v>-11.29894302</v>
      </c>
      <c r="K200">
        <f t="shared" si="113"/>
        <v>-12.11420505</v>
      </c>
    </row>
    <row r="201">
      <c r="A201" s="12" t="s">
        <v>48</v>
      </c>
      <c r="B201" s="45">
        <v>-2.0734689918</v>
      </c>
      <c r="C201" s="45">
        <v>-0.7386562093</v>
      </c>
      <c r="D201" s="45">
        <v>-2.223372023</v>
      </c>
      <c r="E201" s="45">
        <v>-0.7615969817</v>
      </c>
      <c r="H201" s="12" t="s">
        <v>48</v>
      </c>
      <c r="I201" s="15">
        <v>-688.9107577642</v>
      </c>
      <c r="J201">
        <f t="shared" si="112"/>
        <v>-3.110203488</v>
      </c>
      <c r="K201">
        <f t="shared" si="113"/>
        <v>-3.335058035</v>
      </c>
    </row>
    <row r="202">
      <c r="A202" s="1">
        <v>26.0</v>
      </c>
      <c r="B202" s="59"/>
      <c r="C202" s="59"/>
      <c r="D202" s="59"/>
      <c r="E202" s="59"/>
      <c r="H202" s="1">
        <v>26.0</v>
      </c>
      <c r="I202" s="17"/>
    </row>
    <row r="203">
      <c r="A203" s="12" t="s">
        <v>25</v>
      </c>
      <c r="B203" s="45">
        <v>-9.6654784799</v>
      </c>
      <c r="C203" s="45">
        <v>-3.4403617273</v>
      </c>
      <c r="D203" s="45">
        <v>-10.3586700179</v>
      </c>
      <c r="E203" s="45">
        <v>-3.5467491475</v>
      </c>
      <c r="H203" s="12" t="s">
        <v>25</v>
      </c>
      <c r="I203" s="15">
        <v>-3206.6614224221</v>
      </c>
      <c r="J203">
        <f t="shared" ref="J203:J209" si="114">B203*1.5</f>
        <v>-14.49821772</v>
      </c>
      <c r="K203">
        <f t="shared" ref="K203:K209" si="115">D203*1.5</f>
        <v>-15.53800503</v>
      </c>
    </row>
    <row r="204">
      <c r="A204" s="12" t="s">
        <v>27</v>
      </c>
      <c r="B204" s="45">
        <v>-7.5345040355</v>
      </c>
      <c r="C204" s="45">
        <v>-2.6504069898</v>
      </c>
      <c r="D204" s="45">
        <v>-8.0781952045</v>
      </c>
      <c r="E204" s="45">
        <v>-2.7329282961</v>
      </c>
      <c r="H204" s="12" t="s">
        <v>27</v>
      </c>
      <c r="I204" s="15"/>
      <c r="J204">
        <f t="shared" si="114"/>
        <v>-11.30175605</v>
      </c>
      <c r="K204">
        <f t="shared" si="115"/>
        <v>-12.11729281</v>
      </c>
    </row>
    <row r="205">
      <c r="A205" s="12" t="s">
        <v>29</v>
      </c>
      <c r="B205" s="45">
        <v>-2.0737675268</v>
      </c>
      <c r="C205" s="45">
        <v>-0.739988492</v>
      </c>
      <c r="D205" s="45">
        <v>-2.2236199904</v>
      </c>
      <c r="E205" s="45">
        <v>-0.7629334713</v>
      </c>
      <c r="H205" s="12" t="s">
        <v>29</v>
      </c>
      <c r="I205" s="17"/>
      <c r="J205">
        <f t="shared" si="114"/>
        <v>-3.11065129</v>
      </c>
      <c r="K205">
        <f t="shared" si="115"/>
        <v>-3.335429986</v>
      </c>
    </row>
    <row r="206">
      <c r="A206" s="12" t="s">
        <v>31</v>
      </c>
      <c r="B206" s="45">
        <v>-7.5381357753</v>
      </c>
      <c r="C206" s="45">
        <v>-2.6515735242</v>
      </c>
      <c r="D206" s="45">
        <v>-8.0802237018</v>
      </c>
      <c r="E206" s="45">
        <v>-2.7333964737</v>
      </c>
      <c r="H206" s="12" t="s">
        <v>31</v>
      </c>
      <c r="I206" s="17"/>
      <c r="J206">
        <f t="shared" si="114"/>
        <v>-11.30720366</v>
      </c>
      <c r="K206">
        <f t="shared" si="115"/>
        <v>-12.12033555</v>
      </c>
    </row>
    <row r="207">
      <c r="A207" s="12" t="s">
        <v>33</v>
      </c>
      <c r="B207" s="45">
        <v>-2.0774228415</v>
      </c>
      <c r="C207" s="45">
        <v>-0.7412051903</v>
      </c>
      <c r="D207" s="45">
        <v>-2.2255756724</v>
      </c>
      <c r="E207" s="45">
        <v>-0.7634281157</v>
      </c>
      <c r="H207" s="12" t="s">
        <v>33</v>
      </c>
      <c r="I207" s="17"/>
      <c r="J207">
        <f t="shared" si="114"/>
        <v>-3.116134262</v>
      </c>
      <c r="K207">
        <f t="shared" si="115"/>
        <v>-3.338363509</v>
      </c>
    </row>
    <row r="208">
      <c r="A208" s="12" t="s">
        <v>37</v>
      </c>
      <c r="B208" s="45">
        <v>-7.5326286774</v>
      </c>
      <c r="C208" s="45">
        <v>-2.6475399402</v>
      </c>
      <c r="D208" s="45">
        <v>-8.0761366985</v>
      </c>
      <c r="E208" s="45">
        <v>-2.7299362744</v>
      </c>
      <c r="H208" s="12" t="s">
        <v>37</v>
      </c>
      <c r="I208" s="15">
        <v>-2517.77597350435</v>
      </c>
      <c r="J208">
        <f t="shared" si="114"/>
        <v>-11.29894302</v>
      </c>
      <c r="K208">
        <f t="shared" si="115"/>
        <v>-12.11420505</v>
      </c>
    </row>
    <row r="209">
      <c r="A209" s="12" t="s">
        <v>48</v>
      </c>
      <c r="B209" s="45">
        <v>-2.0735977088</v>
      </c>
      <c r="C209" s="45">
        <v>-0.7399710567</v>
      </c>
      <c r="D209" s="45">
        <v>-2.2234683104</v>
      </c>
      <c r="E209" s="45">
        <v>-0.762918266</v>
      </c>
      <c r="H209" s="12" t="s">
        <v>48</v>
      </c>
      <c r="I209" s="15">
        <v>-688.9149187912</v>
      </c>
      <c r="J209">
        <f t="shared" si="114"/>
        <v>-3.110396563</v>
      </c>
      <c r="K209">
        <f t="shared" si="115"/>
        <v>-3.335202466</v>
      </c>
    </row>
    <row r="210">
      <c r="A210" s="1">
        <v>27.0</v>
      </c>
      <c r="B210" s="59"/>
      <c r="C210" s="59"/>
      <c r="D210" s="59"/>
      <c r="E210" s="59"/>
      <c r="H210" s="1">
        <v>27.0</v>
      </c>
      <c r="I210" s="17"/>
    </row>
    <row r="211">
      <c r="A211" s="12" t="s">
        <v>25</v>
      </c>
      <c r="B211" s="45">
        <v>-10.4712258568</v>
      </c>
      <c r="C211" s="45">
        <v>-3.7565736614</v>
      </c>
      <c r="D211" s="45">
        <v>-11.29628765</v>
      </c>
      <c r="E211" s="45">
        <v>-3.8933086887</v>
      </c>
      <c r="H211" s="12" t="s">
        <v>25</v>
      </c>
      <c r="I211" s="37">
        <v>-3804.03848032623</v>
      </c>
      <c r="J211">
        <f t="shared" ref="J211:J217" si="116">B211*1.5</f>
        <v>-15.70683879</v>
      </c>
      <c r="K211">
        <f t="shared" ref="K211:K217" si="117">D211*1.5</f>
        <v>-16.94443148</v>
      </c>
    </row>
    <row r="212">
      <c r="A212" s="12" t="s">
        <v>27</v>
      </c>
      <c r="B212" s="45">
        <v>-9.7318679447</v>
      </c>
      <c r="C212" s="45">
        <v>-3.5330215856</v>
      </c>
      <c r="D212" s="45">
        <v>-10.5069477457</v>
      </c>
      <c r="E212" s="45">
        <v>-3.6628547861</v>
      </c>
      <c r="H212" s="12" t="s">
        <v>27</v>
      </c>
      <c r="I212" s="17"/>
      <c r="J212">
        <f t="shared" si="116"/>
        <v>-14.59780192</v>
      </c>
      <c r="K212">
        <f t="shared" si="117"/>
        <v>-15.76042162</v>
      </c>
    </row>
    <row r="213">
      <c r="A213" s="12" t="s">
        <v>29</v>
      </c>
      <c r="B213" s="45">
        <v>-0.7182559543</v>
      </c>
      <c r="C213" s="45">
        <v>-0.2013400426</v>
      </c>
      <c r="D213" s="45">
        <v>-0.7681113091</v>
      </c>
      <c r="E213" s="45">
        <v>-0.2082981624</v>
      </c>
      <c r="H213" s="12" t="s">
        <v>29</v>
      </c>
      <c r="I213" s="17"/>
      <c r="J213">
        <f t="shared" si="116"/>
        <v>-1.077383931</v>
      </c>
      <c r="K213">
        <f t="shared" si="117"/>
        <v>-1.152166964</v>
      </c>
    </row>
    <row r="214">
      <c r="A214" s="12" t="s">
        <v>31</v>
      </c>
      <c r="B214" s="45">
        <v>-9.7367898238</v>
      </c>
      <c r="C214" s="45">
        <v>-3.5348702017</v>
      </c>
      <c r="D214" s="45">
        <v>-10.5095951271</v>
      </c>
      <c r="E214" s="45">
        <v>-3.6635379968</v>
      </c>
      <c r="H214" s="12" t="s">
        <v>31</v>
      </c>
      <c r="I214" s="17"/>
      <c r="J214">
        <f t="shared" si="116"/>
        <v>-14.60518474</v>
      </c>
      <c r="K214">
        <f t="shared" si="117"/>
        <v>-15.76439269</v>
      </c>
    </row>
    <row r="215">
      <c r="A215" s="12" t="s">
        <v>33</v>
      </c>
      <c r="B215" s="45">
        <v>-0.7193766978</v>
      </c>
      <c r="C215" s="45">
        <v>-0.2016021088</v>
      </c>
      <c r="D215" s="45">
        <v>-0.7691844041</v>
      </c>
      <c r="E215" s="45">
        <v>-0.2081829453</v>
      </c>
      <c r="H215" s="12" t="s">
        <v>33</v>
      </c>
      <c r="I215" s="17"/>
      <c r="J215">
        <f t="shared" si="116"/>
        <v>-1.079065047</v>
      </c>
      <c r="K215">
        <f t="shared" si="117"/>
        <v>-1.153776606</v>
      </c>
    </row>
    <row r="216">
      <c r="A216" s="12" t="s">
        <v>37</v>
      </c>
      <c r="B216" s="45">
        <v>-9.7309630707</v>
      </c>
      <c r="C216" s="45">
        <v>-3.5323373517</v>
      </c>
      <c r="D216" s="45">
        <v>-10.5062332431</v>
      </c>
      <c r="E216" s="45">
        <v>-3.6622414439</v>
      </c>
      <c r="H216" s="12" t="s">
        <v>37</v>
      </c>
      <c r="I216" s="37">
        <v>-3591.15555289818</v>
      </c>
      <c r="J216">
        <f t="shared" si="116"/>
        <v>-14.59644461</v>
      </c>
      <c r="K216">
        <f t="shared" si="117"/>
        <v>-15.75934986</v>
      </c>
    </row>
    <row r="217">
      <c r="A217" s="12" t="s">
        <v>48</v>
      </c>
      <c r="B217" s="45">
        <v>-0.7181754082</v>
      </c>
      <c r="C217" s="45">
        <v>-0.2011155312</v>
      </c>
      <c r="D217" s="45">
        <v>-0.7679992496</v>
      </c>
      <c r="E217" s="45">
        <v>-0.2080595234</v>
      </c>
      <c r="H217" s="12" t="s">
        <v>48</v>
      </c>
      <c r="I217" s="15">
        <v>-212.7875449771</v>
      </c>
      <c r="J217">
        <f t="shared" si="116"/>
        <v>-1.077263112</v>
      </c>
      <c r="K217">
        <f t="shared" si="117"/>
        <v>-1.151998874</v>
      </c>
    </row>
    <row r="218">
      <c r="A218" s="1">
        <v>28.0</v>
      </c>
      <c r="B218" s="59"/>
      <c r="C218" s="59"/>
      <c r="D218" s="59"/>
      <c r="E218" s="59"/>
      <c r="H218" s="1">
        <v>28.0</v>
      </c>
      <c r="I218" s="17"/>
    </row>
    <row r="219">
      <c r="A219" s="12" t="s">
        <v>25</v>
      </c>
      <c r="B219" s="45">
        <v>-10.3319913442</v>
      </c>
      <c r="C219" s="45">
        <v>-3.7131410496</v>
      </c>
      <c r="D219" s="45">
        <v>-11.1479304108</v>
      </c>
      <c r="E219" s="45">
        <v>-3.8486073843</v>
      </c>
      <c r="H219" s="12" t="s">
        <v>25</v>
      </c>
      <c r="I219" s="15">
        <v>-3764.98832824493</v>
      </c>
      <c r="J219">
        <f t="shared" ref="J219:J225" si="118">B219*1.5</f>
        <v>-15.49798702</v>
      </c>
      <c r="K219">
        <f t="shared" ref="K219:K225" si="119">D219*1.5</f>
        <v>-16.72189562</v>
      </c>
    </row>
    <row r="220">
      <c r="A220" s="12" t="s">
        <v>27</v>
      </c>
      <c r="B220" s="45">
        <v>-9.7325097023</v>
      </c>
      <c r="C220" s="45">
        <v>-3.5333537584</v>
      </c>
      <c r="D220" s="45">
        <v>-10.5075367481</v>
      </c>
      <c r="E220" s="45">
        <v>-3.6631745247</v>
      </c>
      <c r="H220" s="12" t="s">
        <v>27</v>
      </c>
      <c r="I220" s="17"/>
      <c r="J220">
        <f t="shared" si="118"/>
        <v>-14.59876455</v>
      </c>
      <c r="K220">
        <f t="shared" si="119"/>
        <v>-15.76130512</v>
      </c>
    </row>
    <row r="221">
      <c r="A221" s="12" t="s">
        <v>29</v>
      </c>
      <c r="B221" s="45">
        <v>-0.5833482166</v>
      </c>
      <c r="C221" s="45">
        <v>-0.1619896127</v>
      </c>
      <c r="D221" s="45">
        <v>-0.6243591614</v>
      </c>
      <c r="E221" s="45">
        <v>-0.1674308393</v>
      </c>
      <c r="H221" s="12" t="s">
        <v>29</v>
      </c>
      <c r="I221" s="17"/>
      <c r="J221">
        <f t="shared" si="118"/>
        <v>-0.8750223249</v>
      </c>
      <c r="K221">
        <f t="shared" si="119"/>
        <v>-0.9365387421</v>
      </c>
    </row>
    <row r="222">
      <c r="A222" s="12" t="s">
        <v>31</v>
      </c>
      <c r="B222" s="45">
        <v>-9.7365324178</v>
      </c>
      <c r="C222" s="45">
        <v>-3.5348547036</v>
      </c>
      <c r="D222" s="45">
        <v>-10.5097236793</v>
      </c>
      <c r="E222" s="45">
        <v>-3.6637352801</v>
      </c>
      <c r="H222" s="12" t="s">
        <v>31</v>
      </c>
      <c r="I222" s="17"/>
      <c r="J222">
        <f t="shared" si="118"/>
        <v>-14.60479863</v>
      </c>
      <c r="K222">
        <f t="shared" si="119"/>
        <v>-15.76458552</v>
      </c>
    </row>
    <row r="223">
      <c r="A223" s="12" t="s">
        <v>33</v>
      </c>
      <c r="B223" s="45">
        <v>-0.5842367679</v>
      </c>
      <c r="C223" s="45">
        <v>-0.162190904</v>
      </c>
      <c r="D223" s="45">
        <v>-0.6248579035</v>
      </c>
      <c r="E223" s="45">
        <v>-0.1675202474</v>
      </c>
      <c r="H223" s="12" t="s">
        <v>33</v>
      </c>
      <c r="I223" s="17"/>
      <c r="J223">
        <f t="shared" si="118"/>
        <v>-0.8763551519</v>
      </c>
      <c r="K223">
        <f t="shared" si="119"/>
        <v>-0.9372868553</v>
      </c>
    </row>
    <row r="224">
      <c r="A224" s="12" t="s">
        <v>37</v>
      </c>
      <c r="B224" s="45">
        <v>-9.7309630707</v>
      </c>
      <c r="C224" s="45">
        <v>-3.5323373517</v>
      </c>
      <c r="D224" s="45">
        <v>-10.5062332431</v>
      </c>
      <c r="E224" s="45">
        <v>-3.6622414439</v>
      </c>
      <c r="H224" s="12" t="s">
        <v>37</v>
      </c>
      <c r="I224" s="15">
        <v>-3591.15555289818</v>
      </c>
      <c r="J224">
        <f t="shared" si="118"/>
        <v>-14.59644461</v>
      </c>
      <c r="K224">
        <f t="shared" si="119"/>
        <v>-15.75934986</v>
      </c>
    </row>
    <row r="225">
      <c r="A225" s="12" t="s">
        <v>48</v>
      </c>
      <c r="B225" s="45">
        <v>-0.5832231585</v>
      </c>
      <c r="C225" s="45">
        <v>-0.1617713064</v>
      </c>
      <c r="D225" s="45">
        <v>-0.6238352854</v>
      </c>
      <c r="E225" s="45">
        <v>-0.1673874681</v>
      </c>
      <c r="H225" s="12" t="s">
        <v>48</v>
      </c>
      <c r="I225" s="15">
        <v>-173.7360601312</v>
      </c>
      <c r="J225">
        <f t="shared" si="118"/>
        <v>-0.8748347378</v>
      </c>
      <c r="K225">
        <f t="shared" si="119"/>
        <v>-0.9357529281</v>
      </c>
    </row>
    <row r="226">
      <c r="A226" s="1">
        <v>29.0</v>
      </c>
      <c r="B226" s="59"/>
      <c r="C226" s="59"/>
      <c r="D226" s="59"/>
      <c r="E226" s="59"/>
      <c r="H226" s="1">
        <v>29.0</v>
      </c>
      <c r="I226" s="17"/>
    </row>
    <row r="227">
      <c r="A227" s="12" t="s">
        <v>25</v>
      </c>
      <c r="B227" s="45">
        <v>-7.9508795161</v>
      </c>
      <c r="C227" s="45">
        <v>-2.7382262236</v>
      </c>
      <c r="D227" s="45">
        <v>-8.5369508901</v>
      </c>
      <c r="E227" s="45">
        <v>-2.8308157521</v>
      </c>
      <c r="H227" s="12" t="s">
        <v>25</v>
      </c>
      <c r="I227" s="15">
        <v>-2630.2120701955</v>
      </c>
      <c r="J227">
        <f t="shared" ref="J227:J233" si="120">B227*1.5</f>
        <v>-11.92631927</v>
      </c>
      <c r="K227">
        <f t="shared" ref="K227:K233" si="121">D227*1.5</f>
        <v>-12.80542634</v>
      </c>
    </row>
    <row r="228">
      <c r="A228" s="12" t="s">
        <v>27</v>
      </c>
      <c r="B228" s="45">
        <v>-7.3189890567</v>
      </c>
      <c r="C228" s="45">
        <v>-2.5032734617</v>
      </c>
      <c r="D228" s="45">
        <v>-7.8538967805</v>
      </c>
      <c r="E228" s="45">
        <v>-2.5868838566</v>
      </c>
      <c r="H228" s="12" t="s">
        <v>27</v>
      </c>
      <c r="I228" s="17"/>
      <c r="J228">
        <f t="shared" si="120"/>
        <v>-10.97848359</v>
      </c>
      <c r="K228">
        <f t="shared" si="121"/>
        <v>-11.78084517</v>
      </c>
    </row>
    <row r="229">
      <c r="A229" s="12" t="s">
        <v>29</v>
      </c>
      <c r="B229" s="45">
        <v>-0.6045949329</v>
      </c>
      <c r="C229" s="45">
        <v>-0.2069111629</v>
      </c>
      <c r="D229" s="45">
        <v>-0.6575395286</v>
      </c>
      <c r="E229" s="45">
        <v>-0.21634611</v>
      </c>
      <c r="H229" s="12" t="s">
        <v>29</v>
      </c>
      <c r="I229" s="17"/>
      <c r="J229">
        <f t="shared" si="120"/>
        <v>-0.9068923994</v>
      </c>
      <c r="K229">
        <f t="shared" si="121"/>
        <v>-0.9863092929</v>
      </c>
    </row>
    <row r="230">
      <c r="A230" s="12" t="s">
        <v>31</v>
      </c>
      <c r="B230" s="45">
        <v>-7.3214585068</v>
      </c>
      <c r="C230" s="45">
        <v>-2.5041312166</v>
      </c>
      <c r="D230" s="45">
        <v>-7.8551621304</v>
      </c>
      <c r="E230" s="45">
        <v>-2.5871936335</v>
      </c>
      <c r="H230" s="12" t="s">
        <v>31</v>
      </c>
      <c r="I230" s="17"/>
      <c r="J230">
        <f t="shared" si="120"/>
        <v>-10.98218776</v>
      </c>
      <c r="K230">
        <f t="shared" si="121"/>
        <v>-11.7827432</v>
      </c>
    </row>
    <row r="231">
      <c r="A231" s="12" t="s">
        <v>33</v>
      </c>
      <c r="B231" s="45">
        <v>-0.6112830247</v>
      </c>
      <c r="C231" s="45">
        <v>-0.2109713837</v>
      </c>
      <c r="D231" s="45">
        <v>-0.6615158666</v>
      </c>
      <c r="E231" s="45">
        <v>-0.2177231147</v>
      </c>
      <c r="H231" s="12" t="s">
        <v>33</v>
      </c>
      <c r="I231" s="17"/>
      <c r="J231">
        <f t="shared" si="120"/>
        <v>-0.9169245371</v>
      </c>
      <c r="K231">
        <f t="shared" si="121"/>
        <v>-0.9922737999</v>
      </c>
    </row>
    <row r="232">
      <c r="A232" s="12" t="s">
        <v>37</v>
      </c>
      <c r="B232" s="45">
        <v>-7.3227132399</v>
      </c>
      <c r="C232" s="45">
        <v>-2.5098611294</v>
      </c>
      <c r="D232" s="45">
        <v>-7.8576429013</v>
      </c>
      <c r="E232" s="45">
        <v>-2.593374058</v>
      </c>
      <c r="H232" s="12" t="s">
        <v>37</v>
      </c>
      <c r="I232" s="15">
        <v>-2402.81701541496</v>
      </c>
      <c r="J232">
        <f t="shared" si="120"/>
        <v>-10.98406986</v>
      </c>
      <c r="K232">
        <f t="shared" si="121"/>
        <v>-11.78646435</v>
      </c>
    </row>
    <row r="233">
      <c r="A233" s="12" t="s">
        <v>48</v>
      </c>
      <c r="B233" s="45">
        <v>-0.6046559231</v>
      </c>
      <c r="C233" s="45">
        <v>-0.2067602752</v>
      </c>
      <c r="D233" s="45">
        <v>-0.6574329899</v>
      </c>
      <c r="E233" s="45">
        <v>-0.2161236742</v>
      </c>
      <c r="H233" s="12" t="s">
        <v>48</v>
      </c>
      <c r="I233" s="15">
        <v>-227.3430354339</v>
      </c>
      <c r="J233">
        <f t="shared" si="120"/>
        <v>-0.9069838847</v>
      </c>
      <c r="K233">
        <f t="shared" si="121"/>
        <v>-0.9861494849</v>
      </c>
    </row>
    <row r="234">
      <c r="A234" s="1">
        <v>30.0</v>
      </c>
      <c r="B234" s="59"/>
      <c r="C234" s="59"/>
      <c r="D234" s="59"/>
      <c r="E234" s="59"/>
      <c r="H234" s="1">
        <v>30.0</v>
      </c>
      <c r="I234" s="17"/>
    </row>
    <row r="235">
      <c r="A235" s="12" t="s">
        <v>25</v>
      </c>
      <c r="B235" s="45">
        <v>-8.511375543</v>
      </c>
      <c r="C235" s="45">
        <v>-2.9486147202</v>
      </c>
      <c r="D235" s="45">
        <v>-9.1322718695</v>
      </c>
      <c r="E235" s="45">
        <v>-3.0516088068</v>
      </c>
      <c r="H235" s="12" t="s">
        <v>25</v>
      </c>
      <c r="I235" s="15">
        <v>-2820.7915886165</v>
      </c>
      <c r="J235">
        <f t="shared" ref="J235:J241" si="122">B235*1.5</f>
        <v>-12.76706331</v>
      </c>
      <c r="K235">
        <f t="shared" ref="K235:K241" si="123">D235*1.5</f>
        <v>-13.6984078</v>
      </c>
    </row>
    <row r="236">
      <c r="A236" s="12" t="s">
        <v>27</v>
      </c>
      <c r="B236" s="45">
        <v>-7.3172699111</v>
      </c>
      <c r="C236" s="45">
        <v>-2.5014277087</v>
      </c>
      <c r="D236" s="45">
        <v>-7.8521209026</v>
      </c>
      <c r="E236" s="45">
        <v>-2.5849844576</v>
      </c>
      <c r="H236" s="12" t="s">
        <v>27</v>
      </c>
      <c r="I236" s="17"/>
      <c r="J236">
        <f t="shared" si="122"/>
        <v>-10.97590487</v>
      </c>
      <c r="K236">
        <f t="shared" si="123"/>
        <v>-11.77818135</v>
      </c>
    </row>
    <row r="237">
      <c r="A237" s="12" t="s">
        <v>29</v>
      </c>
      <c r="B237" s="45">
        <v>-1.1596561329</v>
      </c>
      <c r="C237" s="45">
        <v>-0.4125200783</v>
      </c>
      <c r="D237" s="45">
        <v>-1.2529730859</v>
      </c>
      <c r="E237" s="45">
        <v>-0.428157488</v>
      </c>
      <c r="H237" s="12" t="s">
        <v>29</v>
      </c>
      <c r="I237" s="17"/>
      <c r="J237">
        <f t="shared" si="122"/>
        <v>-1.739484199</v>
      </c>
      <c r="K237">
        <f t="shared" si="123"/>
        <v>-1.879459629</v>
      </c>
    </row>
    <row r="238">
      <c r="A238" s="12" t="s">
        <v>31</v>
      </c>
      <c r="B238" s="45">
        <v>-7.3200531426</v>
      </c>
      <c r="C238" s="45">
        <v>-2.5023625432</v>
      </c>
      <c r="D238" s="45">
        <v>-7.8535910227</v>
      </c>
      <c r="E238" s="45">
        <v>-2.5853412025</v>
      </c>
      <c r="H238" s="12" t="s">
        <v>31</v>
      </c>
      <c r="I238" s="17"/>
      <c r="J238">
        <f t="shared" si="122"/>
        <v>-10.98007971</v>
      </c>
      <c r="K238">
        <f t="shared" si="123"/>
        <v>-11.78038653</v>
      </c>
    </row>
    <row r="239">
      <c r="A239" s="12" t="s">
        <v>33</v>
      </c>
      <c r="B239" s="45">
        <v>-1.1654656745</v>
      </c>
      <c r="C239" s="45">
        <v>-0.4169730212</v>
      </c>
      <c r="D239" s="45">
        <v>-1.2568172566</v>
      </c>
      <c r="E239" s="45">
        <v>-0.4293307002</v>
      </c>
      <c r="H239" s="12" t="s">
        <v>33</v>
      </c>
      <c r="I239" s="17"/>
      <c r="J239">
        <f t="shared" si="122"/>
        <v>-1.748198512</v>
      </c>
      <c r="K239">
        <f t="shared" si="123"/>
        <v>-1.885225885</v>
      </c>
    </row>
    <row r="240">
      <c r="A240" s="12" t="s">
        <v>37</v>
      </c>
      <c r="B240" s="45">
        <v>-7.3227132399</v>
      </c>
      <c r="C240" s="45">
        <v>-2.5098611294</v>
      </c>
      <c r="D240" s="45">
        <v>-7.8576429013</v>
      </c>
      <c r="E240" s="45">
        <v>-2.593374058</v>
      </c>
      <c r="H240" s="12" t="s">
        <v>37</v>
      </c>
      <c r="I240" s="15">
        <v>-2402.81701541496</v>
      </c>
      <c r="J240">
        <f t="shared" si="122"/>
        <v>-10.98406986</v>
      </c>
      <c r="K240">
        <f t="shared" si="123"/>
        <v>-11.78646435</v>
      </c>
    </row>
    <row r="241">
      <c r="A241" s="12" t="s">
        <v>48</v>
      </c>
      <c r="B241" s="45">
        <v>-1.1597709792</v>
      </c>
      <c r="C241" s="45">
        <v>-0.41240707</v>
      </c>
      <c r="D241" s="45">
        <v>-1.252949007</v>
      </c>
      <c r="E241" s="45">
        <v>-0.4280015214</v>
      </c>
      <c r="H241" s="12" t="s">
        <v>48</v>
      </c>
      <c r="I241" s="15">
        <v>-417.9363815504</v>
      </c>
      <c r="J241">
        <f t="shared" si="122"/>
        <v>-1.739656469</v>
      </c>
      <c r="K241">
        <f t="shared" si="123"/>
        <v>-1.879423511</v>
      </c>
    </row>
    <row r="242">
      <c r="A242" s="1" t="s">
        <v>83</v>
      </c>
      <c r="B242" s="66"/>
      <c r="C242" s="66"/>
      <c r="D242" s="66"/>
      <c r="E242" s="66"/>
      <c r="H242" s="1" t="s">
        <v>83</v>
      </c>
      <c r="I242" s="17"/>
    </row>
    <row r="243">
      <c r="A243" s="12" t="s">
        <v>25</v>
      </c>
      <c r="B243" s="45">
        <v>-7.077030129</v>
      </c>
      <c r="C243" s="45">
        <v>-2.5167710731</v>
      </c>
      <c r="D243" s="45">
        <v>-7.6059561629</v>
      </c>
      <c r="E243" s="45">
        <v>-2.600048438</v>
      </c>
      <c r="H243" s="12" t="s">
        <v>25</v>
      </c>
      <c r="I243" s="15">
        <v>-2788.0238318272</v>
      </c>
      <c r="J243">
        <f t="shared" ref="J243:J249" si="124">B243*1.5</f>
        <v>-10.61554519</v>
      </c>
      <c r="K243">
        <f t="shared" ref="K243:K249" si="125">D243*1.5</f>
        <v>-11.40893424</v>
      </c>
    </row>
    <row r="244">
      <c r="A244" s="12" t="s">
        <v>27</v>
      </c>
      <c r="B244" s="45">
        <v>-4.1567781313</v>
      </c>
      <c r="C244" s="45">
        <v>-1.4536962729</v>
      </c>
      <c r="D244" s="45">
        <v>-4.4569985332</v>
      </c>
      <c r="E244" s="45">
        <v>-1.4999155167</v>
      </c>
      <c r="H244" s="12" t="s">
        <v>27</v>
      </c>
      <c r="I244" s="17"/>
      <c r="J244">
        <f t="shared" si="124"/>
        <v>-6.235167197</v>
      </c>
      <c r="K244">
        <f t="shared" si="125"/>
        <v>-6.6854978</v>
      </c>
    </row>
    <row r="245">
      <c r="A245" s="12" t="s">
        <v>29</v>
      </c>
      <c r="B245" s="45">
        <v>-2.9014222107</v>
      </c>
      <c r="C245" s="45">
        <v>-1.0426314728</v>
      </c>
      <c r="D245" s="45">
        <v>-3.1298964567</v>
      </c>
      <c r="E245" s="45">
        <v>-1.0792913782</v>
      </c>
      <c r="H245" s="12" t="s">
        <v>29</v>
      </c>
      <c r="I245" s="17"/>
      <c r="J245">
        <f t="shared" si="124"/>
        <v>-4.352133316</v>
      </c>
      <c r="K245">
        <f t="shared" si="125"/>
        <v>-4.694844685</v>
      </c>
    </row>
    <row r="246">
      <c r="A246" s="12" t="s">
        <v>31</v>
      </c>
      <c r="B246" s="45">
        <v>-4.1599137678</v>
      </c>
      <c r="C246" s="45">
        <v>-1.4546727084</v>
      </c>
      <c r="D246" s="45">
        <v>-4.4587739469</v>
      </c>
      <c r="E246" s="45">
        <v>-1.5003047863</v>
      </c>
      <c r="H246" s="12" t="s">
        <v>31</v>
      </c>
      <c r="I246" s="17"/>
      <c r="J246">
        <f t="shared" si="124"/>
        <v>-6.239870652</v>
      </c>
      <c r="K246">
        <f t="shared" si="125"/>
        <v>-6.68816092</v>
      </c>
    </row>
    <row r="247">
      <c r="A247" s="12" t="s">
        <v>33</v>
      </c>
      <c r="B247" s="45">
        <v>-2.9037993554</v>
      </c>
      <c r="C247" s="45">
        <v>-1.0434958143</v>
      </c>
      <c r="D247" s="45">
        <v>-3.1312558589</v>
      </c>
      <c r="E247" s="45">
        <v>-1.0797183228</v>
      </c>
      <c r="H247" s="12" t="s">
        <v>33</v>
      </c>
      <c r="I247" s="17"/>
      <c r="J247">
        <f t="shared" si="124"/>
        <v>-4.355699033</v>
      </c>
      <c r="K247">
        <f t="shared" si="125"/>
        <v>-4.696883788</v>
      </c>
    </row>
    <row r="248">
      <c r="A248" s="12" t="s">
        <v>37</v>
      </c>
      <c r="B248" s="45">
        <v>-4.1569543202</v>
      </c>
      <c r="C248" s="45">
        <v>-1.4532182338</v>
      </c>
      <c r="D248" s="45">
        <v>-4.4571050631</v>
      </c>
      <c r="E248" s="45">
        <v>-1.4994264267</v>
      </c>
      <c r="H248" s="12" t="s">
        <v>37</v>
      </c>
      <c r="I248" s="15">
        <v>-1370.71333666108</v>
      </c>
      <c r="J248">
        <f t="shared" si="124"/>
        <v>-6.23543148</v>
      </c>
      <c r="K248">
        <f t="shared" si="125"/>
        <v>-6.685657595</v>
      </c>
    </row>
    <row r="249">
      <c r="A249" s="12" t="s">
        <v>48</v>
      </c>
      <c r="B249" s="45">
        <v>-2.8997784894</v>
      </c>
      <c r="C249" s="45">
        <v>-1.0408600105</v>
      </c>
      <c r="D249" s="45">
        <v>-3.1283626825</v>
      </c>
      <c r="E249" s="45">
        <v>-1.0775218875</v>
      </c>
      <c r="H249" s="12" t="s">
        <v>48</v>
      </c>
      <c r="I249" s="15">
        <v>-1417.2429078492</v>
      </c>
      <c r="J249">
        <f t="shared" si="124"/>
        <v>-4.349667734</v>
      </c>
      <c r="K249">
        <f t="shared" si="125"/>
        <v>-4.692544024</v>
      </c>
    </row>
    <row r="250">
      <c r="A250" s="1" t="s">
        <v>85</v>
      </c>
      <c r="B250" s="59"/>
      <c r="C250" s="59"/>
      <c r="D250" s="59"/>
      <c r="E250" s="59"/>
      <c r="H250" s="1" t="s">
        <v>85</v>
      </c>
      <c r="I250" s="17"/>
    </row>
    <row r="251">
      <c r="A251" s="12" t="s">
        <v>25</v>
      </c>
      <c r="B251" s="45">
        <v>-14.6604622671</v>
      </c>
      <c r="C251" s="45">
        <v>-5.2097693206</v>
      </c>
      <c r="D251" s="45">
        <v>-15.805528247</v>
      </c>
      <c r="E251" s="45">
        <v>-5.3968202678</v>
      </c>
      <c r="H251" s="12" t="s">
        <v>25</v>
      </c>
      <c r="I251" s="15">
        <v>-5996.2540385305</v>
      </c>
      <c r="J251">
        <f t="shared" ref="J251:J257" si="126">B251*1.5</f>
        <v>-21.9906934</v>
      </c>
      <c r="K251">
        <f t="shared" ref="K251:K257" si="127">D251*1.5</f>
        <v>-23.70829237</v>
      </c>
    </row>
    <row r="252">
      <c r="A252" s="12" t="s">
        <v>27</v>
      </c>
      <c r="B252" s="45">
        <v>-11.3525089746</v>
      </c>
      <c r="C252" s="45">
        <v>-4.118762405</v>
      </c>
      <c r="D252" s="45">
        <v>-12.2571891222</v>
      </c>
      <c r="E252" s="45">
        <v>-4.2704504021</v>
      </c>
      <c r="H252" s="12" t="s">
        <v>27</v>
      </c>
      <c r="I252" s="17"/>
      <c r="J252">
        <f t="shared" si="126"/>
        <v>-17.02876346</v>
      </c>
      <c r="K252">
        <f t="shared" si="127"/>
        <v>-18.38578368</v>
      </c>
    </row>
    <row r="253">
      <c r="A253" s="12" t="s">
        <v>29</v>
      </c>
      <c r="B253" s="45">
        <v>-3.2418922255</v>
      </c>
      <c r="C253" s="45">
        <v>-1.0319572581</v>
      </c>
      <c r="D253" s="45">
        <v>-3.4851389911</v>
      </c>
      <c r="E253" s="45">
        <v>-1.0678067186</v>
      </c>
      <c r="H253" s="12" t="s">
        <v>29</v>
      </c>
      <c r="I253" s="17"/>
      <c r="J253">
        <f t="shared" si="126"/>
        <v>-4.862838338</v>
      </c>
      <c r="K253">
        <f t="shared" si="127"/>
        <v>-5.227708487</v>
      </c>
    </row>
    <row r="254">
      <c r="A254" s="12" t="s">
        <v>31</v>
      </c>
      <c r="B254" s="45">
        <v>-11.3646690512</v>
      </c>
      <c r="C254" s="45">
        <v>-4.1233951841</v>
      </c>
      <c r="D254" s="45">
        <v>-12.2636086891</v>
      </c>
      <c r="E254" s="45">
        <v>-4.2720974381</v>
      </c>
      <c r="H254" s="12" t="s">
        <v>31</v>
      </c>
      <c r="I254" s="17"/>
      <c r="J254">
        <f t="shared" si="126"/>
        <v>-17.04700358</v>
      </c>
      <c r="K254">
        <f t="shared" si="127"/>
        <v>-18.39541303</v>
      </c>
    </row>
    <row r="255">
      <c r="A255" s="12" t="s">
        <v>33</v>
      </c>
      <c r="B255" s="45">
        <v>-3.2456205693</v>
      </c>
      <c r="C255" s="45">
        <v>-1.0329397354</v>
      </c>
      <c r="D255" s="45">
        <v>-3.4871697323</v>
      </c>
      <c r="E255" s="45">
        <v>-1.068215839</v>
      </c>
      <c r="H255" s="12" t="s">
        <v>33</v>
      </c>
      <c r="I255" s="17"/>
      <c r="J255">
        <f t="shared" si="126"/>
        <v>-4.868430854</v>
      </c>
      <c r="K255">
        <f t="shared" si="127"/>
        <v>-5.230754598</v>
      </c>
    </row>
    <row r="256">
      <c r="A256" s="12" t="s">
        <v>37</v>
      </c>
      <c r="B256" s="45">
        <v>-11.3486948407</v>
      </c>
      <c r="C256" s="45">
        <v>-4.1189874872</v>
      </c>
      <c r="D256" s="45">
        <v>-12.2534178384</v>
      </c>
      <c r="E256" s="45">
        <v>-4.2706242863</v>
      </c>
      <c r="H256" s="12" t="s">
        <v>37</v>
      </c>
      <c r="I256" s="15">
        <v>-4189.69034397458</v>
      </c>
      <c r="J256">
        <f t="shared" si="126"/>
        <v>-17.02304226</v>
      </c>
      <c r="K256">
        <f t="shared" si="127"/>
        <v>-18.38012676</v>
      </c>
    </row>
    <row r="257">
      <c r="A257" s="12" t="s">
        <v>48</v>
      </c>
      <c r="B257" s="45">
        <v>-3.2427212254</v>
      </c>
      <c r="C257" s="45">
        <v>-1.0319606708</v>
      </c>
      <c r="D257" s="45">
        <v>-3.4858497214</v>
      </c>
      <c r="E257" s="45">
        <v>-1.0677755276</v>
      </c>
      <c r="H257" s="12" t="s">
        <v>48</v>
      </c>
      <c r="I257" s="15">
        <v>-1806.56203801</v>
      </c>
      <c r="J257">
        <f t="shared" si="126"/>
        <v>-4.864081838</v>
      </c>
      <c r="K257">
        <f t="shared" si="127"/>
        <v>-5.228774582</v>
      </c>
    </row>
    <row r="258">
      <c r="A258" s="1" t="s">
        <v>87</v>
      </c>
      <c r="B258" s="59"/>
      <c r="C258" s="59"/>
      <c r="D258" s="59"/>
      <c r="E258" s="59"/>
      <c r="H258" s="1" t="s">
        <v>87</v>
      </c>
      <c r="I258" s="17"/>
    </row>
    <row r="259">
      <c r="A259" s="12" t="s">
        <v>25</v>
      </c>
      <c r="B259" s="45">
        <v>-10.2949614872</v>
      </c>
      <c r="C259" s="45">
        <v>-3.6730122743</v>
      </c>
      <c r="D259" s="45">
        <v>-11.0703333021</v>
      </c>
      <c r="E259" s="45">
        <v>-3.7924606635</v>
      </c>
      <c r="H259" s="12" t="s">
        <v>25</v>
      </c>
      <c r="I259" s="15">
        <v>-5045.74129741113</v>
      </c>
      <c r="J259">
        <f t="shared" ref="J259:J265" si="128">B259*1.5</f>
        <v>-15.44244223</v>
      </c>
      <c r="K259">
        <f t="shared" ref="K259:K265" si="129">D259*1.5</f>
        <v>-16.60549995</v>
      </c>
    </row>
    <row r="260">
      <c r="A260" s="12" t="s">
        <v>27</v>
      </c>
      <c r="B260" s="45">
        <v>-8.1539097151</v>
      </c>
      <c r="C260" s="45">
        <v>-2.8757341874</v>
      </c>
      <c r="D260" s="45">
        <v>-8.7800688236</v>
      </c>
      <c r="E260" s="45">
        <v>-2.9713204591</v>
      </c>
      <c r="H260" s="12" t="s">
        <v>27</v>
      </c>
      <c r="I260" s="17"/>
      <c r="J260">
        <f t="shared" si="128"/>
        <v>-12.23086457</v>
      </c>
      <c r="K260">
        <f t="shared" si="129"/>
        <v>-13.17010324</v>
      </c>
    </row>
    <row r="261">
      <c r="A261" s="12" t="s">
        <v>29</v>
      </c>
      <c r="B261" s="45">
        <v>-2.0736630269</v>
      </c>
      <c r="C261" s="45">
        <v>-0.7387215828</v>
      </c>
      <c r="D261" s="45">
        <v>-2.2235497916</v>
      </c>
      <c r="E261" s="45">
        <v>-0.7616608416</v>
      </c>
      <c r="H261" s="12" t="s">
        <v>29</v>
      </c>
      <c r="I261" s="17"/>
      <c r="J261">
        <f t="shared" si="128"/>
        <v>-3.11049454</v>
      </c>
      <c r="K261">
        <f t="shared" si="129"/>
        <v>-3.335324687</v>
      </c>
    </row>
    <row r="262">
      <c r="A262" s="12" t="s">
        <v>31</v>
      </c>
      <c r="B262" s="45">
        <v>-8.1583970745</v>
      </c>
      <c r="C262" s="45">
        <v>-2.8771843007</v>
      </c>
      <c r="D262" s="45">
        <v>-8.7825478472</v>
      </c>
      <c r="E262" s="45">
        <v>-2.9719096399</v>
      </c>
      <c r="H262" s="12" t="s">
        <v>31</v>
      </c>
      <c r="I262" s="17"/>
      <c r="J262">
        <f t="shared" si="128"/>
        <v>-12.23759561</v>
      </c>
      <c r="K262">
        <f t="shared" si="129"/>
        <v>-13.17382177</v>
      </c>
    </row>
    <row r="263">
      <c r="A263" s="12" t="s">
        <v>33</v>
      </c>
      <c r="B263" s="45">
        <v>-2.078054187</v>
      </c>
      <c r="C263" s="45">
        <v>-0.7401312963</v>
      </c>
      <c r="D263" s="45">
        <v>-2.2258240123</v>
      </c>
      <c r="E263" s="45">
        <v>-0.7622040505</v>
      </c>
      <c r="H263" s="12" t="s">
        <v>33</v>
      </c>
      <c r="I263" s="17"/>
      <c r="J263">
        <f t="shared" si="128"/>
        <v>-3.117081281</v>
      </c>
      <c r="K263">
        <f t="shared" si="129"/>
        <v>-3.338736018</v>
      </c>
    </row>
    <row r="264">
      <c r="A264" s="12" t="s">
        <v>37</v>
      </c>
      <c r="B264" s="45">
        <v>-8.1529935267</v>
      </c>
      <c r="C264" s="45">
        <v>-2.8741062412</v>
      </c>
      <c r="D264" s="45">
        <v>-8.7789645255</v>
      </c>
      <c r="E264" s="45">
        <v>-2.9695957254</v>
      </c>
      <c r="H264" s="12" t="s">
        <v>37</v>
      </c>
      <c r="I264" s="15">
        <v>-4356.86880185529</v>
      </c>
      <c r="J264">
        <f t="shared" si="128"/>
        <v>-12.22949029</v>
      </c>
      <c r="K264">
        <f t="shared" si="129"/>
        <v>-13.16844679</v>
      </c>
    </row>
    <row r="265">
      <c r="A265" s="12" t="s">
        <v>48</v>
      </c>
      <c r="B265" s="45">
        <v>-2.0739604394</v>
      </c>
      <c r="C265" s="45">
        <v>-0.7386800227</v>
      </c>
      <c r="D265" s="45">
        <v>-2.2238062566</v>
      </c>
      <c r="E265" s="45">
        <v>-0.7616110187</v>
      </c>
      <c r="H265" s="12" t="s">
        <v>48</v>
      </c>
      <c r="I265" s="15">
        <v>-688.9100958418</v>
      </c>
      <c r="J265">
        <f t="shared" si="128"/>
        <v>-3.110940659</v>
      </c>
      <c r="K265">
        <f t="shared" si="129"/>
        <v>-3.335709385</v>
      </c>
    </row>
    <row r="266">
      <c r="A266" s="1" t="s">
        <v>88</v>
      </c>
      <c r="B266" s="59"/>
      <c r="C266" s="59"/>
      <c r="D266" s="59"/>
      <c r="E266" s="59"/>
      <c r="H266" s="1" t="s">
        <v>88</v>
      </c>
      <c r="I266" s="17"/>
    </row>
    <row r="267">
      <c r="A267" s="12" t="s">
        <v>25</v>
      </c>
      <c r="B267" s="45">
        <v>-10.2952032343</v>
      </c>
      <c r="C267" s="45">
        <v>-3.6743804642</v>
      </c>
      <c r="D267" s="45">
        <v>-11.0706053188</v>
      </c>
      <c r="E267" s="45">
        <v>-3.7938800868</v>
      </c>
      <c r="H267" s="12" t="s">
        <v>25</v>
      </c>
      <c r="I267" s="15">
        <v>-5045.7448316162</v>
      </c>
      <c r="J267">
        <f t="shared" ref="J267:J273" si="130">B267*1.5</f>
        <v>-15.44280485</v>
      </c>
      <c r="K267">
        <f t="shared" ref="K267:K273" si="131">D267*1.5</f>
        <v>-16.60590798</v>
      </c>
    </row>
    <row r="268">
      <c r="A268" s="12" t="s">
        <v>27</v>
      </c>
      <c r="B268" s="45">
        <v>-8.1538650325</v>
      </c>
      <c r="C268" s="45">
        <v>-2.8757360487</v>
      </c>
      <c r="D268" s="45">
        <v>-8.7800499872</v>
      </c>
      <c r="E268" s="45">
        <v>-2.971331875</v>
      </c>
      <c r="H268" s="12" t="s">
        <v>27</v>
      </c>
      <c r="I268" s="17"/>
      <c r="J268">
        <f t="shared" si="130"/>
        <v>-12.23079755</v>
      </c>
      <c r="K268">
        <f t="shared" si="131"/>
        <v>-13.17007498</v>
      </c>
    </row>
    <row r="269">
      <c r="A269" s="12" t="s">
        <v>29</v>
      </c>
      <c r="B269" s="45">
        <v>-2.0737745114</v>
      </c>
      <c r="C269" s="45">
        <v>-0.7400085492</v>
      </c>
      <c r="D269" s="45">
        <v>-2.2236279691</v>
      </c>
      <c r="E269" s="45">
        <v>-0.7629536875</v>
      </c>
      <c r="H269" s="12" t="s">
        <v>29</v>
      </c>
      <c r="I269" s="17"/>
      <c r="J269">
        <f t="shared" si="130"/>
        <v>-3.110661767</v>
      </c>
      <c r="K269">
        <f t="shared" si="131"/>
        <v>-3.335441954</v>
      </c>
    </row>
    <row r="270">
      <c r="A270" s="12" t="s">
        <v>31</v>
      </c>
      <c r="B270" s="45">
        <v>-8.1583598379</v>
      </c>
      <c r="C270" s="45">
        <v>-2.8771764353</v>
      </c>
      <c r="D270" s="45">
        <v>-8.782511804</v>
      </c>
      <c r="E270" s="45">
        <v>-2.9719115706</v>
      </c>
      <c r="H270" s="12" t="s">
        <v>31</v>
      </c>
      <c r="I270" s="17"/>
      <c r="J270">
        <f t="shared" si="130"/>
        <v>-12.23753976</v>
      </c>
      <c r="K270">
        <f t="shared" si="131"/>
        <v>-13.17376771</v>
      </c>
    </row>
    <row r="271">
      <c r="A271" s="12" t="s">
        <v>33</v>
      </c>
      <c r="B271" s="45">
        <v>-2.0781022416</v>
      </c>
      <c r="C271" s="45">
        <v>-0.7414077138</v>
      </c>
      <c r="D271" s="45">
        <v>-2.2258775659</v>
      </c>
      <c r="E271" s="45">
        <v>-0.7635046272</v>
      </c>
      <c r="H271" s="12" t="s">
        <v>33</v>
      </c>
      <c r="I271" s="17"/>
      <c r="J271">
        <f t="shared" si="130"/>
        <v>-3.117153362</v>
      </c>
      <c r="K271">
        <f t="shared" si="131"/>
        <v>-3.338816349</v>
      </c>
    </row>
    <row r="272">
      <c r="A272" s="12" t="s">
        <v>37</v>
      </c>
      <c r="B272" s="45">
        <v>-8.1529935267</v>
      </c>
      <c r="C272" s="45">
        <v>-2.8741062412</v>
      </c>
      <c r="D272" s="45">
        <v>-8.7789645255</v>
      </c>
      <c r="E272" s="45">
        <v>-2.9695957254</v>
      </c>
      <c r="H272" s="12" t="s">
        <v>37</v>
      </c>
      <c r="I272" s="15">
        <v>-4356.86880185529</v>
      </c>
      <c r="J272">
        <f t="shared" si="130"/>
        <v>-12.22949029</v>
      </c>
      <c r="K272">
        <f t="shared" si="131"/>
        <v>-13.16844679</v>
      </c>
    </row>
    <row r="273">
      <c r="A273" s="12" t="s">
        <v>48</v>
      </c>
      <c r="B273" s="45">
        <v>-2.0740863953</v>
      </c>
      <c r="C273" s="45">
        <v>-0.7399973066</v>
      </c>
      <c r="D273" s="45">
        <v>-2.2239003685</v>
      </c>
      <c r="E273" s="45">
        <v>-0.7629350044</v>
      </c>
      <c r="H273" s="12" t="s">
        <v>48</v>
      </c>
      <c r="I273" s="15">
        <v>-688.914257961</v>
      </c>
      <c r="J273">
        <f t="shared" si="130"/>
        <v>-3.111129593</v>
      </c>
      <c r="K273">
        <f t="shared" si="131"/>
        <v>-3.335850553</v>
      </c>
    </row>
    <row r="274">
      <c r="A274" s="1" t="s">
        <v>89</v>
      </c>
      <c r="B274" s="59"/>
      <c r="C274" s="59"/>
      <c r="D274" s="59"/>
      <c r="E274" s="59"/>
      <c r="H274" s="1" t="s">
        <v>89</v>
      </c>
      <c r="I274" s="17"/>
    </row>
    <row r="275">
      <c r="A275" s="12" t="s">
        <v>25</v>
      </c>
      <c r="B275" s="45">
        <v>-10.6312851189</v>
      </c>
      <c r="C275" s="45">
        <v>-3.8125141072</v>
      </c>
      <c r="D275" s="45">
        <v>-11.4766107669</v>
      </c>
      <c r="E275" s="45">
        <v>-3.9524906046</v>
      </c>
      <c r="H275" s="12" t="s">
        <v>25</v>
      </c>
      <c r="I275" s="15">
        <v>-4263.6900945807</v>
      </c>
      <c r="J275">
        <f t="shared" ref="J275:J281" si="132">B275*1.5</f>
        <v>-15.94692768</v>
      </c>
      <c r="K275">
        <f t="shared" ref="K275:K281" si="133">D275*1.5</f>
        <v>-17.21491615</v>
      </c>
    </row>
    <row r="276">
      <c r="A276" s="12" t="s">
        <v>27</v>
      </c>
      <c r="B276" s="45">
        <v>-9.7331403383</v>
      </c>
      <c r="C276" s="45">
        <v>-3.5324696399</v>
      </c>
      <c r="D276" s="45">
        <v>-10.5082787704</v>
      </c>
      <c r="E276" s="45">
        <v>-3.6623620176</v>
      </c>
      <c r="H276" s="12" t="s">
        <v>27</v>
      </c>
      <c r="I276" s="17"/>
      <c r="J276">
        <f t="shared" si="132"/>
        <v>-14.59971051</v>
      </c>
      <c r="K276">
        <f t="shared" si="133"/>
        <v>-15.76241816</v>
      </c>
    </row>
    <row r="277">
      <c r="A277" s="12" t="s">
        <v>29</v>
      </c>
      <c r="B277" s="45">
        <v>-0.8726824156</v>
      </c>
      <c r="C277" s="45">
        <v>-0.2557908765</v>
      </c>
      <c r="D277" s="45">
        <v>-0.9433844964</v>
      </c>
      <c r="E277" s="45">
        <v>-0.265672653</v>
      </c>
      <c r="H277" s="12" t="s">
        <v>29</v>
      </c>
      <c r="I277" s="17"/>
      <c r="J277">
        <f t="shared" si="132"/>
        <v>-1.309023623</v>
      </c>
      <c r="K277">
        <f t="shared" si="133"/>
        <v>-1.415076745</v>
      </c>
    </row>
    <row r="278">
      <c r="A278" s="12" t="s">
        <v>31</v>
      </c>
      <c r="B278" s="45">
        <v>-9.73796379</v>
      </c>
      <c r="C278" s="45">
        <v>-3.5342877347</v>
      </c>
      <c r="D278" s="45">
        <v>-10.5108793624</v>
      </c>
      <c r="E278" s="45">
        <v>-3.663042185</v>
      </c>
      <c r="H278" s="12" t="s">
        <v>31</v>
      </c>
      <c r="I278" s="17"/>
      <c r="J278">
        <f t="shared" si="132"/>
        <v>-14.60694569</v>
      </c>
      <c r="K278">
        <f t="shared" si="133"/>
        <v>-15.76631904</v>
      </c>
    </row>
    <row r="279">
      <c r="A279" s="12" t="s">
        <v>33</v>
      </c>
      <c r="B279" s="45">
        <v>-0.8740001071</v>
      </c>
      <c r="C279" s="45">
        <v>-0.2561670425</v>
      </c>
      <c r="D279" s="45">
        <v>-0.9441767139</v>
      </c>
      <c r="E279" s="45">
        <v>-0.2658776981</v>
      </c>
      <c r="H279" s="12" t="s">
        <v>33</v>
      </c>
      <c r="I279" s="17"/>
      <c r="J279">
        <f t="shared" si="132"/>
        <v>-1.311000161</v>
      </c>
      <c r="K279">
        <f t="shared" si="133"/>
        <v>-1.416265071</v>
      </c>
    </row>
    <row r="280">
      <c r="A280" s="12" t="s">
        <v>37</v>
      </c>
      <c r="B280" s="45">
        <v>-9.7334443902</v>
      </c>
      <c r="C280" s="45">
        <v>-3.5321734245</v>
      </c>
      <c r="D280" s="45">
        <v>-10.5085004373</v>
      </c>
      <c r="E280" s="45">
        <v>-3.66204332</v>
      </c>
      <c r="H280" s="12" t="s">
        <v>37</v>
      </c>
      <c r="I280" s="15">
        <v>-3591.1411985318</v>
      </c>
      <c r="J280">
        <f t="shared" si="132"/>
        <v>-14.60016659</v>
      </c>
      <c r="K280">
        <f t="shared" si="133"/>
        <v>-15.76275066</v>
      </c>
    </row>
    <row r="281">
      <c r="A281" s="12" t="s">
        <v>48</v>
      </c>
      <c r="B281" s="45">
        <v>-0.8730948647</v>
      </c>
      <c r="C281" s="45">
        <v>-0.2561848749</v>
      </c>
      <c r="D281" s="45">
        <v>-0.9437488398</v>
      </c>
      <c r="E281" s="45">
        <v>-0.2660430278</v>
      </c>
      <c r="H281" s="12" t="s">
        <v>48</v>
      </c>
      <c r="I281" s="15">
        <v>-672.532948591</v>
      </c>
      <c r="J281">
        <f t="shared" si="132"/>
        <v>-1.309642297</v>
      </c>
      <c r="K281">
        <f t="shared" si="133"/>
        <v>-1.41562326</v>
      </c>
    </row>
    <row r="282">
      <c r="A282" s="1" t="s">
        <v>91</v>
      </c>
      <c r="B282" s="59"/>
      <c r="C282" s="59"/>
      <c r="D282" s="59"/>
      <c r="E282" s="59"/>
      <c r="H282" s="1" t="s">
        <v>91</v>
      </c>
      <c r="I282" s="17"/>
    </row>
    <row r="283">
      <c r="A283" s="12" t="s">
        <v>25</v>
      </c>
      <c r="B283" s="45">
        <v>-10.4933619651</v>
      </c>
      <c r="C283" s="45">
        <v>-3.7700748563</v>
      </c>
      <c r="D283" s="45">
        <v>-11.3295587498</v>
      </c>
      <c r="E283" s="45">
        <v>-3.9088115769</v>
      </c>
      <c r="H283" s="12" t="s">
        <v>25</v>
      </c>
      <c r="I283" s="15">
        <v>-4224.63694352614</v>
      </c>
      <c r="J283">
        <f t="shared" ref="J283:J289" si="134">B283*1.5</f>
        <v>-15.74004295</v>
      </c>
      <c r="K283">
        <f t="shared" ref="K283:K289" si="135">D283*1.5</f>
        <v>-16.99433812</v>
      </c>
    </row>
    <row r="284">
      <c r="A284" s="12" t="s">
        <v>27</v>
      </c>
      <c r="B284" s="45">
        <v>-9.7339028873</v>
      </c>
      <c r="C284" s="45">
        <v>-3.5328242969</v>
      </c>
      <c r="D284" s="45">
        <v>-10.5089857074</v>
      </c>
      <c r="E284" s="45">
        <v>-3.6627045726</v>
      </c>
      <c r="H284" s="12" t="s">
        <v>27</v>
      </c>
      <c r="I284" s="17"/>
      <c r="J284">
        <f t="shared" si="134"/>
        <v>-14.60085433</v>
      </c>
      <c r="K284">
        <f t="shared" si="135"/>
        <v>-15.76347856</v>
      </c>
    </row>
    <row r="285">
      <c r="A285" s="12" t="s">
        <v>29</v>
      </c>
      <c r="B285" s="45">
        <v>-0.7378546063</v>
      </c>
      <c r="C285" s="45">
        <v>-0.2165072817</v>
      </c>
      <c r="D285" s="45">
        <v>-0.7992533421</v>
      </c>
      <c r="E285" s="45">
        <v>-0.2250977061</v>
      </c>
      <c r="H285" s="12" t="s">
        <v>29</v>
      </c>
      <c r="I285" s="17"/>
      <c r="J285">
        <f t="shared" si="134"/>
        <v>-1.106781909</v>
      </c>
      <c r="K285">
        <f t="shared" si="135"/>
        <v>-1.198880013</v>
      </c>
    </row>
    <row r="286">
      <c r="A286" s="12" t="s">
        <v>31</v>
      </c>
      <c r="B286" s="45">
        <v>-9.7379440809</v>
      </c>
      <c r="C286" s="45">
        <v>-3.5343231311</v>
      </c>
      <c r="D286" s="45">
        <v>-10.5111962948</v>
      </c>
      <c r="E286" s="45">
        <v>-3.6632747318</v>
      </c>
      <c r="H286" s="12" t="s">
        <v>31</v>
      </c>
      <c r="I286" s="17"/>
      <c r="J286">
        <f t="shared" si="134"/>
        <v>-14.60691612</v>
      </c>
      <c r="K286">
        <f t="shared" si="135"/>
        <v>-15.76679444</v>
      </c>
    </row>
    <row r="287">
      <c r="A287" s="12" t="s">
        <v>33</v>
      </c>
      <c r="B287" s="45">
        <v>-0.7389973822</v>
      </c>
      <c r="C287" s="45">
        <v>-0.216842353</v>
      </c>
      <c r="D287" s="45">
        <v>-0.7999554955</v>
      </c>
      <c r="E287" s="45">
        <v>-0.2252872999</v>
      </c>
      <c r="H287" s="12" t="s">
        <v>33</v>
      </c>
      <c r="I287" s="17"/>
      <c r="J287">
        <f t="shared" si="134"/>
        <v>-1.108496073</v>
      </c>
      <c r="K287">
        <f t="shared" si="135"/>
        <v>-1.199933243</v>
      </c>
    </row>
    <row r="288">
      <c r="A288" s="12" t="s">
        <v>37</v>
      </c>
      <c r="B288" s="45">
        <v>-9.7334443902</v>
      </c>
      <c r="C288" s="45">
        <v>-3.5321734245</v>
      </c>
      <c r="D288" s="45">
        <v>-10.5085004373</v>
      </c>
      <c r="E288" s="45">
        <v>-3.66204332</v>
      </c>
      <c r="H288" s="12" t="s">
        <v>37</v>
      </c>
      <c r="I288" s="15">
        <v>-3591.1411985318</v>
      </c>
      <c r="J288">
        <f t="shared" si="134"/>
        <v>-14.60016659</v>
      </c>
      <c r="K288">
        <f t="shared" si="135"/>
        <v>-15.76275066</v>
      </c>
    </row>
    <row r="289">
      <c r="A289" s="12" t="s">
        <v>48</v>
      </c>
      <c r="B289" s="45">
        <v>-0.7381578409</v>
      </c>
      <c r="C289" s="45">
        <v>-0.2168643645</v>
      </c>
      <c r="D289" s="45">
        <v>-0.7995180101</v>
      </c>
      <c r="E289" s="45">
        <v>-0.2254358212</v>
      </c>
      <c r="H289" s="12" t="s">
        <v>48</v>
      </c>
      <c r="I289" s="15">
        <v>-633.4823573948</v>
      </c>
      <c r="J289">
        <f t="shared" si="134"/>
        <v>-1.107236761</v>
      </c>
      <c r="K289">
        <f t="shared" si="135"/>
        <v>-1.199277015</v>
      </c>
    </row>
    <row r="290">
      <c r="A290" s="1" t="s">
        <v>92</v>
      </c>
      <c r="B290" s="59"/>
      <c r="C290" s="59"/>
      <c r="D290" s="59"/>
      <c r="E290" s="59"/>
      <c r="H290" s="1" t="s">
        <v>92</v>
      </c>
      <c r="I290" s="17"/>
    </row>
    <row r="291">
      <c r="A291" s="12" t="s">
        <v>25</v>
      </c>
      <c r="B291" s="45">
        <v>-7.9638271692</v>
      </c>
      <c r="C291" s="45">
        <v>-2.7393036993</v>
      </c>
      <c r="D291" s="45">
        <v>-8.6027589119</v>
      </c>
      <c r="E291" s="45">
        <v>-2.8527040313</v>
      </c>
      <c r="H291" s="12" t="s">
        <v>25</v>
      </c>
      <c r="I291" s="15">
        <v>-2792.0695327642</v>
      </c>
      <c r="J291">
        <f t="shared" ref="J291:J297" si="136">B291*1.5</f>
        <v>-11.94574075</v>
      </c>
      <c r="K291">
        <f t="shared" ref="K291:K297" si="137">D291*1.5</f>
        <v>-12.90413837</v>
      </c>
    </row>
    <row r="292">
      <c r="A292" s="12" t="s">
        <v>27</v>
      </c>
      <c r="B292" s="45">
        <v>-7.3180469972</v>
      </c>
      <c r="C292" s="45">
        <v>-2.5011651759</v>
      </c>
      <c r="D292" s="45">
        <v>-7.8529162695</v>
      </c>
      <c r="E292" s="45">
        <v>-2.5847176898</v>
      </c>
      <c r="H292" s="12" t="s">
        <v>27</v>
      </c>
      <c r="I292" s="17"/>
      <c r="J292">
        <f t="shared" si="136"/>
        <v>-10.9770705</v>
      </c>
      <c r="K292">
        <f t="shared" si="137"/>
        <v>-11.7793744</v>
      </c>
    </row>
    <row r="293">
      <c r="A293" s="12" t="s">
        <v>29</v>
      </c>
      <c r="B293" s="45">
        <v>-0.6132549154</v>
      </c>
      <c r="C293" s="45">
        <v>-0.2094124965</v>
      </c>
      <c r="D293" s="45">
        <v>-0.6667055767</v>
      </c>
      <c r="E293" s="45">
        <v>-0.2186711775</v>
      </c>
      <c r="H293" s="12" t="s">
        <v>29</v>
      </c>
      <c r="I293" s="17"/>
      <c r="J293">
        <f t="shared" si="136"/>
        <v>-0.9198823731</v>
      </c>
      <c r="K293">
        <f t="shared" si="137"/>
        <v>-1.000058365</v>
      </c>
    </row>
    <row r="294">
      <c r="A294" s="12" t="s">
        <v>31</v>
      </c>
      <c r="B294" s="45">
        <v>-7.3224502272</v>
      </c>
      <c r="C294" s="45">
        <v>-2.5026322629</v>
      </c>
      <c r="D294" s="45">
        <v>-7.8550250082</v>
      </c>
      <c r="E294" s="45">
        <v>-2.5852363844</v>
      </c>
      <c r="H294" s="12" t="s">
        <v>31</v>
      </c>
      <c r="I294" s="17"/>
      <c r="J294">
        <f t="shared" si="136"/>
        <v>-10.98367534</v>
      </c>
      <c r="K294">
        <f t="shared" si="137"/>
        <v>-11.78253751</v>
      </c>
    </row>
    <row r="295">
      <c r="A295" s="12" t="s">
        <v>33</v>
      </c>
      <c r="B295" s="45">
        <v>-0.6245897975</v>
      </c>
      <c r="C295" s="45">
        <v>-0.2135688595</v>
      </c>
      <c r="D295" s="45">
        <v>-0.7280569745</v>
      </c>
      <c r="E295" s="45">
        <v>-0.2426382647</v>
      </c>
      <c r="H295" s="12" t="s">
        <v>33</v>
      </c>
      <c r="I295" s="17"/>
      <c r="J295">
        <f t="shared" si="136"/>
        <v>-0.9368846963</v>
      </c>
      <c r="K295">
        <f t="shared" si="137"/>
        <v>-1.092085462</v>
      </c>
    </row>
    <row r="296">
      <c r="A296" s="12" t="s">
        <v>37</v>
      </c>
      <c r="B296" s="45">
        <v>-7.3230072493</v>
      </c>
      <c r="C296" s="45">
        <v>-2.5097515998</v>
      </c>
      <c r="D296" s="45">
        <v>-7.8579162631</v>
      </c>
      <c r="E296" s="45">
        <v>-2.5932619405</v>
      </c>
      <c r="H296" s="12" t="s">
        <v>37</v>
      </c>
      <c r="I296" s="15">
        <v>-2402.81585499718</v>
      </c>
      <c r="J296">
        <f t="shared" si="136"/>
        <v>-10.98451087</v>
      </c>
      <c r="K296">
        <f t="shared" si="137"/>
        <v>-11.78687439</v>
      </c>
    </row>
    <row r="297">
      <c r="A297" s="12" t="s">
        <v>48</v>
      </c>
      <c r="B297" s="45">
        <v>-0.6129571687</v>
      </c>
      <c r="C297" s="45">
        <v>-0.2089909589</v>
      </c>
      <c r="D297" s="45">
        <v>-0.6662403533</v>
      </c>
      <c r="E297" s="45">
        <v>-0.2182240719</v>
      </c>
      <c r="H297" s="12" t="s">
        <v>48</v>
      </c>
      <c r="I297" s="15">
        <v>-389.2207033045</v>
      </c>
      <c r="J297">
        <f t="shared" si="136"/>
        <v>-0.9194357531</v>
      </c>
      <c r="K297">
        <f t="shared" si="137"/>
        <v>-0.99936053</v>
      </c>
    </row>
    <row r="298">
      <c r="A298" s="5" t="s">
        <v>94</v>
      </c>
      <c r="B298" s="59"/>
      <c r="C298" s="59"/>
      <c r="D298" s="59"/>
      <c r="E298" s="59"/>
      <c r="H298" s="5" t="s">
        <v>94</v>
      </c>
      <c r="I298" s="17"/>
    </row>
    <row r="299">
      <c r="A299" s="10" t="s">
        <v>25</v>
      </c>
      <c r="B299" s="45">
        <v>-8.5285613751</v>
      </c>
      <c r="C299" s="45">
        <v>-2.9526495726</v>
      </c>
      <c r="D299" s="45">
        <v>-9.2104615872</v>
      </c>
      <c r="E299" s="45">
        <v>-3.0734851613</v>
      </c>
      <c r="H299" s="10" t="s">
        <v>25</v>
      </c>
      <c r="I299" s="37">
        <v>-2982.6432574072</v>
      </c>
      <c r="J299">
        <f t="shared" ref="J299:J305" si="138">B299*1.5</f>
        <v>-12.79284206</v>
      </c>
      <c r="K299">
        <f t="shared" ref="K299:K305" si="139">D299*1.5</f>
        <v>-13.81569238</v>
      </c>
    </row>
    <row r="300">
      <c r="A300" s="10" t="s">
        <v>27</v>
      </c>
      <c r="B300" s="45">
        <v>-7.3197535188</v>
      </c>
      <c r="C300" s="45">
        <v>-2.5026616721</v>
      </c>
      <c r="D300" s="45">
        <v>-7.8545346051</v>
      </c>
      <c r="E300" s="45">
        <v>-2.5861650434</v>
      </c>
      <c r="H300" s="10" t="s">
        <v>27</v>
      </c>
      <c r="I300" s="17"/>
      <c r="J300">
        <f t="shared" si="138"/>
        <v>-10.97963028</v>
      </c>
      <c r="K300">
        <f t="shared" si="139"/>
        <v>-11.78180191</v>
      </c>
    </row>
    <row r="301">
      <c r="A301" s="10" t="s">
        <v>29</v>
      </c>
      <c r="B301" s="45">
        <v>-1.1687592483</v>
      </c>
      <c r="C301" s="45">
        <v>-0.4148287608</v>
      </c>
      <c r="D301" s="45">
        <v>-1.2631800511</v>
      </c>
      <c r="E301" s="45">
        <v>-0.4306257535</v>
      </c>
      <c r="H301" s="10" t="s">
        <v>29</v>
      </c>
      <c r="I301" s="17"/>
      <c r="J301">
        <f t="shared" si="138"/>
        <v>-1.753138872</v>
      </c>
      <c r="K301">
        <f t="shared" si="139"/>
        <v>-1.894770077</v>
      </c>
    </row>
    <row r="302">
      <c r="A302" s="10" t="s">
        <v>31</v>
      </c>
      <c r="B302" s="45">
        <v>-7.3251944705</v>
      </c>
      <c r="C302" s="45">
        <v>-2.5045696143</v>
      </c>
      <c r="D302" s="45">
        <v>-7.857163309</v>
      </c>
      <c r="E302" s="45">
        <v>-2.5868366123</v>
      </c>
      <c r="H302" s="10" t="s">
        <v>31</v>
      </c>
      <c r="I302" s="17"/>
      <c r="J302">
        <f t="shared" si="138"/>
        <v>-10.98779171</v>
      </c>
      <c r="K302">
        <f t="shared" si="139"/>
        <v>-11.78574496</v>
      </c>
    </row>
    <row r="303">
      <c r="A303" s="10" t="s">
        <v>33</v>
      </c>
      <c r="B303" s="45">
        <v>-1.1802045645</v>
      </c>
      <c r="C303" s="45">
        <v>-0.4189883105</v>
      </c>
      <c r="D303" s="45">
        <v>-1.3268586684</v>
      </c>
      <c r="E303" s="45">
        <v>-0.4554422832</v>
      </c>
      <c r="H303" s="10" t="s">
        <v>33</v>
      </c>
      <c r="I303" s="17"/>
      <c r="J303">
        <f t="shared" si="138"/>
        <v>-1.770306847</v>
      </c>
      <c r="K303">
        <f t="shared" si="139"/>
        <v>-1.990288003</v>
      </c>
    </row>
    <row r="304">
      <c r="A304" s="10" t="s">
        <v>37</v>
      </c>
      <c r="B304" s="45">
        <v>-7.3230072493</v>
      </c>
      <c r="C304" s="45">
        <v>-2.5097515998</v>
      </c>
      <c r="D304" s="45">
        <v>-7.8579162631</v>
      </c>
      <c r="E304" s="45">
        <v>-2.5932619405</v>
      </c>
      <c r="H304" s="10" t="s">
        <v>37</v>
      </c>
      <c r="I304" s="37">
        <v>-2402.81585499718</v>
      </c>
      <c r="J304">
        <f t="shared" si="138"/>
        <v>-10.98451087</v>
      </c>
      <c r="K304">
        <f t="shared" si="139"/>
        <v>-11.78687439</v>
      </c>
    </row>
    <row r="305">
      <c r="A305" s="10" t="s">
        <v>48</v>
      </c>
      <c r="B305" s="45">
        <v>-1.1676256477</v>
      </c>
      <c r="C305" s="45">
        <v>-0.4140858707</v>
      </c>
      <c r="D305" s="45">
        <v>-1.2622777834</v>
      </c>
      <c r="E305" s="45">
        <v>-0.4299590588</v>
      </c>
      <c r="H305" s="10" t="s">
        <v>48</v>
      </c>
      <c r="I305" s="37">
        <v>-579.8054948161</v>
      </c>
      <c r="J305">
        <f t="shared" si="138"/>
        <v>-1.751438472</v>
      </c>
      <c r="K305">
        <f t="shared" si="139"/>
        <v>-1.893416675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1">
        <v>1.0</v>
      </c>
      <c r="B2" s="7"/>
    </row>
    <row r="3">
      <c r="A3" s="12" t="s">
        <v>25</v>
      </c>
      <c r="B3" s="15">
        <v>-2283.17317310116</v>
      </c>
      <c r="C3" s="14">
        <v>-6.8785688</v>
      </c>
      <c r="D3" s="14">
        <v>-2.4832808413</v>
      </c>
      <c r="E3" s="14">
        <v>-7.3681586937</v>
      </c>
      <c r="F3" s="14">
        <v>-2.5593008287</v>
      </c>
    </row>
    <row r="4">
      <c r="A4" s="12" t="s">
        <v>27</v>
      </c>
      <c r="B4" s="17"/>
      <c r="C4" s="14">
        <v>-4.923136611</v>
      </c>
      <c r="D4" s="14">
        <v>-1.7555874233</v>
      </c>
      <c r="E4" s="14">
        <v>-5.2733500469</v>
      </c>
      <c r="F4" s="14">
        <v>-1.8091489761</v>
      </c>
    </row>
    <row r="5">
      <c r="A5" s="12" t="s">
        <v>29</v>
      </c>
      <c r="B5" s="17"/>
      <c r="C5" s="14">
        <v>-1.9047564625</v>
      </c>
      <c r="D5" s="14">
        <v>-0.6801571852</v>
      </c>
      <c r="E5" s="50">
        <v>-2.0448252879</v>
      </c>
      <c r="F5" s="50">
        <v>-0.7020543983</v>
      </c>
      <c r="G5">
        <f>1.3*E5</f>
        <v>-2.658272874</v>
      </c>
      <c r="H5">
        <f>1.2*E5+0.3333333*F5</f>
        <v>-2.687808455</v>
      </c>
    </row>
    <row r="6">
      <c r="A6" s="12" t="s">
        <v>31</v>
      </c>
      <c r="B6" s="17"/>
      <c r="C6" s="14">
        <v>-4.927723217</v>
      </c>
      <c r="D6" s="14">
        <v>-1.757043985</v>
      </c>
      <c r="E6" s="14">
        <v>-5.2755756489</v>
      </c>
      <c r="F6" s="14">
        <v>-1.8096773138</v>
      </c>
    </row>
    <row r="7">
      <c r="A7" s="12" t="s">
        <v>33</v>
      </c>
      <c r="B7" s="17"/>
      <c r="C7" s="14">
        <v>-1.9084777449</v>
      </c>
      <c r="D7" s="14">
        <v>-0.6813428236</v>
      </c>
      <c r="E7" s="14">
        <v>-2.0468078366</v>
      </c>
      <c r="F7" s="14">
        <v>-0.7024953258</v>
      </c>
    </row>
    <row r="8">
      <c r="A8" s="12" t="s">
        <v>37</v>
      </c>
      <c r="B8" s="15">
        <v>-1608.48221719522</v>
      </c>
      <c r="C8" s="14">
        <v>-4.9229889219</v>
      </c>
      <c r="D8" s="14">
        <v>-1.7561696041</v>
      </c>
      <c r="E8" s="14">
        <v>-5.2732319951</v>
      </c>
      <c r="F8" s="14">
        <v>-1.8097343811</v>
      </c>
    </row>
    <row r="9">
      <c r="A9" s="12" t="s">
        <v>48</v>
      </c>
      <c r="B9" s="15">
        <v>-674.71174277215</v>
      </c>
      <c r="C9" s="14">
        <v>-1.8977621179</v>
      </c>
      <c r="D9" s="14">
        <v>-0.6854167786</v>
      </c>
      <c r="E9" s="14">
        <v>-2.0449433911</v>
      </c>
      <c r="F9" s="14">
        <v>-0.7017470937</v>
      </c>
    </row>
    <row r="10">
      <c r="A10" s="1">
        <v>2.0</v>
      </c>
      <c r="B10" s="17"/>
      <c r="C10" s="32"/>
      <c r="D10" s="32"/>
      <c r="E10" s="32"/>
      <c r="F10" s="32"/>
    </row>
    <row r="11">
      <c r="A11" s="12" t="s">
        <v>25</v>
      </c>
      <c r="B11" s="15">
        <v>-2022.78566143633</v>
      </c>
      <c r="C11" s="14">
        <v>-6.143754473</v>
      </c>
      <c r="D11" s="14">
        <v>-2.2089502866</v>
      </c>
      <c r="E11" s="14">
        <v>-6.5806984081</v>
      </c>
      <c r="F11" s="14">
        <v>-2.2764005258</v>
      </c>
    </row>
    <row r="12">
      <c r="A12" s="12" t="s">
        <v>27</v>
      </c>
      <c r="B12" s="17"/>
      <c r="C12" s="14">
        <v>-4.9226892058</v>
      </c>
      <c r="D12" s="14">
        <v>-1.7555168067</v>
      </c>
      <c r="E12" s="14">
        <v>-5.2729080593</v>
      </c>
      <c r="F12" s="14">
        <v>-1.8090732771</v>
      </c>
    </row>
    <row r="13">
      <c r="A13" s="12" t="s">
        <v>29</v>
      </c>
      <c r="B13" s="17"/>
      <c r="C13" s="14">
        <v>-1.1822979551</v>
      </c>
      <c r="D13" s="14">
        <v>-0.4186147932</v>
      </c>
      <c r="E13" s="14">
        <v>-1.2695011589</v>
      </c>
      <c r="F13" s="14">
        <v>-0.4320232201</v>
      </c>
    </row>
    <row r="14">
      <c r="A14" s="12" t="s">
        <v>31</v>
      </c>
      <c r="B14" s="17"/>
      <c r="C14" s="14">
        <v>-4.9262779169</v>
      </c>
      <c r="D14" s="14">
        <v>-1.756668922</v>
      </c>
      <c r="E14" s="14">
        <v>-5.2746465255</v>
      </c>
      <c r="F14" s="14">
        <v>-1.8094916132</v>
      </c>
    </row>
    <row r="15">
      <c r="A15" s="12" t="s">
        <v>33</v>
      </c>
      <c r="B15" s="17"/>
      <c r="C15" s="14">
        <v>-1.1846752337</v>
      </c>
      <c r="D15" s="14">
        <v>-0.4192893811</v>
      </c>
      <c r="E15" s="14">
        <v>-1.2708349883</v>
      </c>
      <c r="F15" s="14">
        <v>-0.4322949611</v>
      </c>
    </row>
    <row r="16">
      <c r="A16" s="12" t="s">
        <v>37</v>
      </c>
      <c r="B16" s="15">
        <v>-1608.48221719522</v>
      </c>
      <c r="C16" s="14">
        <v>-4.9229889219</v>
      </c>
      <c r="D16" s="14">
        <v>-1.7561696041</v>
      </c>
      <c r="E16" s="14">
        <v>-5.2732319951</v>
      </c>
      <c r="F16" s="14">
        <v>-1.8097343811</v>
      </c>
    </row>
    <row r="17">
      <c r="A17" s="12" t="s">
        <v>48</v>
      </c>
      <c r="B17" s="15">
        <v>-414.3233014196</v>
      </c>
      <c r="C17" s="14">
        <v>-1.1826206594</v>
      </c>
      <c r="D17" s="14">
        <v>-0.4186119252</v>
      </c>
      <c r="E17" s="14">
        <v>-1.2697805206</v>
      </c>
      <c r="F17" s="14">
        <v>-0.4320136613</v>
      </c>
    </row>
    <row r="18">
      <c r="A18" s="1">
        <v>3.0</v>
      </c>
      <c r="B18" s="17"/>
      <c r="C18" s="32"/>
      <c r="D18" s="32"/>
      <c r="E18" s="32"/>
      <c r="F18" s="32"/>
    </row>
    <row r="19">
      <c r="A19" s="12" t="s">
        <v>25</v>
      </c>
      <c r="B19" s="15">
        <v>-3805.930855884</v>
      </c>
      <c r="C19" s="14">
        <v>-10.5963546212</v>
      </c>
      <c r="D19" s="14">
        <v>-3.833251715</v>
      </c>
      <c r="E19" s="14">
        <v>-11.4162750877</v>
      </c>
      <c r="F19" s="14">
        <v>-3.9689934081</v>
      </c>
    </row>
    <row r="20">
      <c r="A20" s="12" t="s">
        <v>27</v>
      </c>
      <c r="B20" s="17"/>
      <c r="C20" s="14">
        <v>-7.4030112896</v>
      </c>
      <c r="D20" s="14">
        <v>-2.6047918859</v>
      </c>
      <c r="E20" s="14">
        <v>-7.9758264382</v>
      </c>
      <c r="F20" s="14">
        <v>-2.6968646271</v>
      </c>
    </row>
    <row r="21">
      <c r="A21" s="12" t="s">
        <v>29</v>
      </c>
      <c r="B21" s="17"/>
      <c r="C21" s="14">
        <v>-3.1169118206</v>
      </c>
      <c r="D21" s="14">
        <v>-1.1628722276</v>
      </c>
      <c r="E21" s="60">
        <v>-3.363182237</v>
      </c>
      <c r="F21" s="60">
        <v>-1.2078966702</v>
      </c>
      <c r="G21">
        <f>1.3*E21</f>
        <v>-4.372136908</v>
      </c>
      <c r="H21">
        <f>1.2*E21+0.3333333*F21</f>
        <v>-4.438450868</v>
      </c>
    </row>
    <row r="22">
      <c r="A22" s="12" t="s">
        <v>31</v>
      </c>
      <c r="B22" s="17"/>
      <c r="C22" s="14">
        <v>-7.4097784352</v>
      </c>
      <c r="D22" s="14">
        <v>-2.6070593809</v>
      </c>
      <c r="E22" s="14">
        <v>-7.9794143612</v>
      </c>
      <c r="F22" s="14">
        <v>-2.6977902644</v>
      </c>
    </row>
    <row r="23">
      <c r="A23" s="12" t="s">
        <v>33</v>
      </c>
      <c r="B23" s="17"/>
      <c r="C23" s="14">
        <v>-3.1240408956</v>
      </c>
      <c r="D23" s="14">
        <v>-1.1653384813</v>
      </c>
      <c r="E23" s="14">
        <v>-3.369872936</v>
      </c>
      <c r="F23" s="14">
        <v>-1.2069450388</v>
      </c>
    </row>
    <row r="24">
      <c r="A24" s="12" t="s">
        <v>37</v>
      </c>
      <c r="B24" s="15">
        <v>-2623.26078931872</v>
      </c>
      <c r="C24" s="14">
        <v>-7.4277287285</v>
      </c>
      <c r="D24" s="14">
        <v>-2.6259723677</v>
      </c>
      <c r="E24" s="14">
        <v>-7.9997129844</v>
      </c>
      <c r="F24" s="14">
        <v>-2.7181496546</v>
      </c>
    </row>
    <row r="25">
      <c r="A25" s="12" t="s">
        <v>48</v>
      </c>
      <c r="B25" s="15">
        <v>-1182.7041128337</v>
      </c>
      <c r="C25" s="14">
        <v>-3.1175320252</v>
      </c>
      <c r="D25" s="14">
        <v>-1.1625156342</v>
      </c>
      <c r="E25" s="14">
        <v>-3.3666304958</v>
      </c>
      <c r="F25" s="14">
        <v>-1.2055515894</v>
      </c>
    </row>
    <row r="26">
      <c r="A26" s="1">
        <v>4.0</v>
      </c>
      <c r="B26" s="15"/>
      <c r="C26" s="32"/>
      <c r="D26" s="32"/>
      <c r="E26" s="32"/>
      <c r="F26" s="32"/>
    </row>
    <row r="27">
      <c r="A27" s="12" t="s">
        <v>25</v>
      </c>
      <c r="B27" s="15">
        <v>-3699.07818724618</v>
      </c>
      <c r="C27" s="14">
        <v>-9.2389511306</v>
      </c>
      <c r="D27" s="14">
        <v>-3.3133035372</v>
      </c>
      <c r="E27" s="14">
        <v>-9.9569844674</v>
      </c>
      <c r="F27" s="14">
        <v>-3.4310803212</v>
      </c>
    </row>
    <row r="28">
      <c r="A28" s="12" t="s">
        <v>27</v>
      </c>
      <c r="B28" s="17"/>
      <c r="C28" s="14">
        <v>-7.4044395486</v>
      </c>
      <c r="D28" s="14">
        <v>-2.6060151307</v>
      </c>
      <c r="E28" s="14">
        <v>-7.9771653664</v>
      </c>
      <c r="F28" s="14">
        <v>-2.6980575974</v>
      </c>
    </row>
    <row r="29">
      <c r="A29" s="12" t="s">
        <v>29</v>
      </c>
      <c r="B29" s="17"/>
      <c r="C29" s="14">
        <v>-1.786319007</v>
      </c>
      <c r="D29" s="14">
        <v>-0.6647192694</v>
      </c>
      <c r="E29" s="60">
        <v>-1.932393672</v>
      </c>
      <c r="F29" s="60">
        <v>-0.6896601737</v>
      </c>
      <c r="G29">
        <f>1.3*E29</f>
        <v>-2.512111774</v>
      </c>
      <c r="H29">
        <f>1.2*E29+0.3333333*F29</f>
        <v>-2.548759108</v>
      </c>
    </row>
    <row r="30">
      <c r="A30" s="12" t="s">
        <v>31</v>
      </c>
      <c r="B30" s="17"/>
      <c r="C30" s="14">
        <v>-7.4085431195</v>
      </c>
      <c r="D30" s="14">
        <v>-2.6073951886</v>
      </c>
      <c r="E30" s="14">
        <v>-7.9793566791</v>
      </c>
      <c r="F30" s="14">
        <v>-2.6986415022</v>
      </c>
    </row>
    <row r="31">
      <c r="A31" s="12" t="s">
        <v>33</v>
      </c>
      <c r="B31" s="17"/>
      <c r="C31" s="14">
        <v>-1.7913589702</v>
      </c>
      <c r="D31" s="14">
        <v>-0.6665828439</v>
      </c>
      <c r="E31" s="14">
        <v>-1.9351624957</v>
      </c>
      <c r="F31" s="14">
        <v>-0.6904308723</v>
      </c>
    </row>
    <row r="32">
      <c r="A32" s="12" t="s">
        <v>37</v>
      </c>
      <c r="B32" s="15">
        <v>-2623.26078931872</v>
      </c>
      <c r="C32" s="14">
        <v>-7.4277287285</v>
      </c>
      <c r="D32" s="14">
        <v>-2.6259723677</v>
      </c>
      <c r="E32" s="14">
        <v>-7.9997129844</v>
      </c>
      <c r="F32" s="14">
        <v>-2.7181496546</v>
      </c>
    </row>
    <row r="33">
      <c r="A33" s="12" t="s">
        <v>48</v>
      </c>
      <c r="B33" s="15">
        <v>-1075.8176922142</v>
      </c>
      <c r="C33" s="14">
        <v>-1.7860721331</v>
      </c>
      <c r="D33" s="14">
        <v>-0.6645537784</v>
      </c>
      <c r="E33" s="14">
        <v>-1.9321227783</v>
      </c>
      <c r="F33" s="14">
        <v>-0.6894825005</v>
      </c>
    </row>
    <row r="34">
      <c r="A34" s="1">
        <v>5.0</v>
      </c>
      <c r="B34" s="17"/>
      <c r="C34" s="32"/>
      <c r="D34" s="32"/>
      <c r="E34" s="32"/>
      <c r="F34" s="32"/>
    </row>
    <row r="35">
      <c r="A35" s="12" t="s">
        <v>25</v>
      </c>
      <c r="B35" s="15">
        <v>-3006.81284514687</v>
      </c>
      <c r="C35" s="14">
        <v>-8.5741637021</v>
      </c>
      <c r="D35" s="14">
        <v>-3.1759749913</v>
      </c>
      <c r="E35" s="14">
        <v>-9.2155074892</v>
      </c>
      <c r="F35" s="14">
        <v>-3.28141032</v>
      </c>
    </row>
    <row r="36">
      <c r="A36" s="12" t="s">
        <v>27</v>
      </c>
      <c r="B36" s="17"/>
      <c r="C36" s="14">
        <v>-5.3878554297</v>
      </c>
      <c r="D36" s="14">
        <v>-1.9518345009</v>
      </c>
      <c r="E36" s="14">
        <v>-5.7808824077</v>
      </c>
      <c r="F36" s="14">
        <v>-2.0131835669</v>
      </c>
    </row>
    <row r="37">
      <c r="A37" s="12" t="s">
        <v>29</v>
      </c>
      <c r="B37" s="17"/>
      <c r="C37" s="14">
        <v>-3.1187338396</v>
      </c>
      <c r="D37" s="14">
        <v>-1.163115684</v>
      </c>
      <c r="E37" s="14">
        <v>-3.3678464246</v>
      </c>
      <c r="F37" s="14">
        <v>-1.2061532328</v>
      </c>
    </row>
    <row r="38">
      <c r="A38" s="12" t="s">
        <v>31</v>
      </c>
      <c r="B38" s="17"/>
      <c r="C38" s="14">
        <v>-5.393117873</v>
      </c>
      <c r="D38" s="14">
        <v>-1.953601504</v>
      </c>
      <c r="E38" s="14">
        <v>-5.7835944882</v>
      </c>
      <c r="F38" s="14">
        <v>-2.0138859148</v>
      </c>
    </row>
    <row r="39">
      <c r="A39" s="12" t="s">
        <v>33</v>
      </c>
      <c r="B39" s="17"/>
      <c r="C39" s="14">
        <v>-3.1245633622</v>
      </c>
      <c r="D39" s="14">
        <v>-1.165065769</v>
      </c>
      <c r="E39" s="14">
        <v>-3.370976108</v>
      </c>
      <c r="F39" s="14">
        <v>-1.206965902</v>
      </c>
    </row>
    <row r="40">
      <c r="A40" s="12" t="s">
        <v>37</v>
      </c>
      <c r="B40" s="15">
        <v>-1824.00941965913</v>
      </c>
      <c r="C40" s="14">
        <v>-5.3951675004</v>
      </c>
      <c r="D40" s="14">
        <v>-1.9586872849</v>
      </c>
      <c r="E40" s="14">
        <v>-5.7881931767</v>
      </c>
      <c r="F40" s="14">
        <v>-2.0201378185</v>
      </c>
    </row>
    <row r="41">
      <c r="A41" s="12" t="s">
        <v>48</v>
      </c>
      <c r="B41" s="15">
        <v>-1182.7040599079</v>
      </c>
      <c r="C41" s="14">
        <v>-3.1175667069</v>
      </c>
      <c r="D41" s="14">
        <v>-1.1625226481</v>
      </c>
      <c r="E41" s="14">
        <v>-3.366662757</v>
      </c>
      <c r="F41" s="14">
        <v>-1.2055580362</v>
      </c>
    </row>
    <row r="42">
      <c r="A42" s="1">
        <v>6.0</v>
      </c>
      <c r="B42" s="17"/>
      <c r="C42" s="32"/>
      <c r="D42" s="32"/>
      <c r="E42" s="32"/>
      <c r="F42" s="32"/>
    </row>
    <row r="43">
      <c r="A43" s="12" t="s">
        <v>25</v>
      </c>
      <c r="B43" s="15">
        <v>-2498.80716889285</v>
      </c>
      <c r="C43" s="14">
        <v>-7.3594696688</v>
      </c>
      <c r="D43" s="14">
        <v>-2.6922600662</v>
      </c>
      <c r="E43" s="14">
        <v>-7.8919820393</v>
      </c>
      <c r="F43" s="14">
        <v>-2.7765096154</v>
      </c>
    </row>
    <row r="44">
      <c r="A44" s="12" t="s">
        <v>27</v>
      </c>
      <c r="B44" s="15"/>
      <c r="C44" s="14">
        <v>-5.3894827964</v>
      </c>
      <c r="D44" s="14">
        <v>-1.9537689962</v>
      </c>
      <c r="E44" s="14">
        <v>-5.7825645262</v>
      </c>
      <c r="F44" s="14">
        <v>-2.0151410587</v>
      </c>
    </row>
    <row r="45">
      <c r="A45" s="12" t="s">
        <v>29</v>
      </c>
      <c r="B45" s="17"/>
      <c r="C45" s="14">
        <v>-1.9057940726</v>
      </c>
      <c r="D45" s="14">
        <v>-0.6806607725</v>
      </c>
      <c r="E45" s="14">
        <v>-2.0458185312</v>
      </c>
      <c r="F45" s="14">
        <v>-0.702554822</v>
      </c>
    </row>
    <row r="46">
      <c r="A46" s="12" t="s">
        <v>31</v>
      </c>
      <c r="B46" s="17"/>
      <c r="C46" s="14">
        <v>-5.3946527661</v>
      </c>
      <c r="D46" s="14">
        <v>-1.9554772839</v>
      </c>
      <c r="E46" s="14">
        <v>-5.7851845818</v>
      </c>
      <c r="F46" s="14">
        <v>-2.0158068253</v>
      </c>
    </row>
    <row r="47">
      <c r="A47" s="12" t="s">
        <v>33</v>
      </c>
      <c r="B47" s="17"/>
      <c r="C47" s="14">
        <v>-1.9102600255</v>
      </c>
      <c r="D47" s="14">
        <v>-0.6819638415</v>
      </c>
      <c r="E47" s="14">
        <v>-2.0481751374</v>
      </c>
      <c r="F47" s="14">
        <v>-0.7030501824</v>
      </c>
    </row>
    <row r="48">
      <c r="A48" s="12" t="s">
        <v>37</v>
      </c>
      <c r="B48" s="15">
        <v>-1824.00941965913</v>
      </c>
      <c r="C48" s="14">
        <v>-5.3951675004</v>
      </c>
      <c r="D48" s="14">
        <v>-1.9586872849</v>
      </c>
      <c r="E48" s="14">
        <v>-5.7881931767</v>
      </c>
      <c r="F48" s="14">
        <v>-2.0201378185</v>
      </c>
    </row>
    <row r="49">
      <c r="A49" s="12" t="s">
        <v>48</v>
      </c>
      <c r="B49" s="15">
        <v>-674.7117672891</v>
      </c>
      <c r="C49" s="14">
        <v>-1.9049224662</v>
      </c>
      <c r="D49" s="14">
        <v>-0.6798547632</v>
      </c>
      <c r="E49" s="14">
        <v>-2.0449304914</v>
      </c>
      <c r="F49" s="14">
        <v>-0.7017415609</v>
      </c>
    </row>
    <row r="50">
      <c r="A50" s="1">
        <v>7.0</v>
      </c>
      <c r="B50" s="17"/>
      <c r="C50" s="32"/>
      <c r="D50" s="32"/>
      <c r="E50" s="32"/>
      <c r="F50" s="32"/>
    </row>
    <row r="51">
      <c r="A51" s="12" t="s">
        <v>25</v>
      </c>
      <c r="B51" s="15">
        <v>-3969.2616502047</v>
      </c>
      <c r="C51" s="14">
        <v>-11.8661603878</v>
      </c>
      <c r="D51" s="14">
        <v>-4.3149859942</v>
      </c>
      <c r="E51" s="14">
        <v>-12.7158253878</v>
      </c>
      <c r="F51" s="14">
        <v>-4.4475546761</v>
      </c>
    </row>
    <row r="52">
      <c r="A52" s="12" t="s">
        <v>27</v>
      </c>
      <c r="B52" s="17"/>
      <c r="C52" s="14">
        <v>-7.2391695241</v>
      </c>
      <c r="D52" s="14">
        <v>-2.6027511069</v>
      </c>
      <c r="E52" s="14">
        <v>-7.7622307086</v>
      </c>
      <c r="F52" s="14">
        <v>-2.6830611486</v>
      </c>
    </row>
    <row r="53">
      <c r="A53" s="12" t="s">
        <v>29</v>
      </c>
      <c r="B53" s="17"/>
      <c r="C53" s="14">
        <v>-4.5338494646</v>
      </c>
      <c r="D53" s="14">
        <v>-1.6327291</v>
      </c>
      <c r="E53" s="14">
        <v>-4.8612434851</v>
      </c>
      <c r="F53" s="14">
        <v>-1.6831731555</v>
      </c>
    </row>
    <row r="54">
      <c r="A54" s="12" t="s">
        <v>31</v>
      </c>
      <c r="B54" s="17"/>
      <c r="C54" s="14">
        <v>-7.2456396648</v>
      </c>
      <c r="D54" s="14">
        <v>-2.6048180265</v>
      </c>
      <c r="E54" s="14">
        <v>-7.7653703788</v>
      </c>
      <c r="F54" s="14">
        <v>-2.6838423507</v>
      </c>
    </row>
    <row r="55">
      <c r="A55" s="12" t="s">
        <v>33</v>
      </c>
      <c r="B55" s="17"/>
      <c r="C55" s="14">
        <v>-4.5394404326</v>
      </c>
      <c r="D55" s="14">
        <v>-1.6345317043</v>
      </c>
      <c r="E55" s="14">
        <v>-4.8641568413</v>
      </c>
      <c r="F55" s="14">
        <v>-1.683888576</v>
      </c>
    </row>
    <row r="56">
      <c r="A56" s="12" t="s">
        <v>37</v>
      </c>
      <c r="B56" s="15">
        <v>-2442.70016755918</v>
      </c>
      <c r="C56" s="14">
        <v>-7.2391297619</v>
      </c>
      <c r="D56" s="14">
        <v>-2.6028972007</v>
      </c>
      <c r="E56" s="14">
        <v>-7.7621901635</v>
      </c>
      <c r="F56" s="14">
        <v>-2.6832055043</v>
      </c>
    </row>
    <row r="57">
      <c r="A57" s="12" t="s">
        <v>48</v>
      </c>
      <c r="B57" s="15">
        <v>-1526.6255390588</v>
      </c>
      <c r="C57" s="14">
        <v>-4.5345618416</v>
      </c>
      <c r="D57" s="14">
        <v>-1.6324389021</v>
      </c>
      <c r="E57" s="14">
        <v>-4.8618059043</v>
      </c>
      <c r="F57" s="14">
        <v>-1.6828514101</v>
      </c>
    </row>
    <row r="58">
      <c r="A58" s="5">
        <v>8.0</v>
      </c>
      <c r="B58" s="17"/>
      <c r="C58" s="32"/>
      <c r="D58" s="32"/>
      <c r="E58" s="32"/>
      <c r="F58" s="32"/>
    </row>
    <row r="59">
      <c r="A59" s="12" t="s">
        <v>25</v>
      </c>
      <c r="B59" s="15">
        <v>-4579.97169659344</v>
      </c>
      <c r="C59" s="14">
        <v>-13.6793521721</v>
      </c>
      <c r="D59" s="14">
        <v>-4.9707797858</v>
      </c>
      <c r="E59" s="14">
        <v>-14.6595799994</v>
      </c>
      <c r="F59" s="14">
        <v>-5.1235173298</v>
      </c>
    </row>
    <row r="60">
      <c r="A60" s="12" t="s">
        <v>27</v>
      </c>
      <c r="B60" s="17"/>
      <c r="C60" s="14">
        <v>-8.1417364897</v>
      </c>
      <c r="D60" s="14">
        <v>-2.9270087417</v>
      </c>
      <c r="E60" s="14">
        <v>-8.7300858133</v>
      </c>
      <c r="F60" s="14">
        <v>-3.0173023099</v>
      </c>
    </row>
    <row r="61">
      <c r="A61" s="12" t="s">
        <v>29</v>
      </c>
      <c r="B61" s="17"/>
      <c r="C61" s="14">
        <v>-5.4340657969</v>
      </c>
      <c r="D61" s="14">
        <v>-1.9552841612</v>
      </c>
      <c r="E61" s="14">
        <v>-5.826756749</v>
      </c>
      <c r="F61" s="14">
        <v>-2.015683914</v>
      </c>
    </row>
    <row r="62">
      <c r="A62" s="12" t="s">
        <v>31</v>
      </c>
      <c r="B62" s="17"/>
      <c r="C62" s="14">
        <v>-8.1488358291</v>
      </c>
      <c r="D62" s="14">
        <v>-2.9292944583</v>
      </c>
      <c r="E62" s="14">
        <v>-8.7335569143</v>
      </c>
      <c r="F62" s="14">
        <v>-3.0181697729</v>
      </c>
    </row>
    <row r="63">
      <c r="A63" s="12" t="s">
        <v>33</v>
      </c>
      <c r="B63" s="17"/>
      <c r="C63" s="14">
        <v>-5.4402167779</v>
      </c>
      <c r="D63" s="14">
        <v>-1.9572836413</v>
      </c>
      <c r="E63" s="14">
        <v>-5.8299890113</v>
      </c>
      <c r="F63" s="14">
        <v>-2.0164819058</v>
      </c>
    </row>
    <row r="64">
      <c r="A64" s="12" t="s">
        <v>37</v>
      </c>
      <c r="B64" s="15">
        <v>-2748.05238635381</v>
      </c>
      <c r="C64" s="14">
        <v>-8.1418137705</v>
      </c>
      <c r="D64" s="14">
        <v>-2.9271366694</v>
      </c>
      <c r="E64" s="14">
        <v>-8.7301399774</v>
      </c>
      <c r="F64" s="14">
        <v>-3.0174240276</v>
      </c>
    </row>
    <row r="65">
      <c r="A65" s="12" t="s">
        <v>48</v>
      </c>
      <c r="B65" s="15">
        <v>-1831.9887867247</v>
      </c>
      <c r="C65" s="14">
        <v>-5.4349119294</v>
      </c>
      <c r="D65" s="14">
        <v>-1.9550044028</v>
      </c>
      <c r="E65" s="14">
        <v>-5.8274372219</v>
      </c>
      <c r="F65" s="14">
        <v>-2.0153697434</v>
      </c>
    </row>
    <row r="66">
      <c r="A66" s="1">
        <v>9.0</v>
      </c>
      <c r="B66" s="17"/>
      <c r="C66" s="32"/>
      <c r="D66" s="32"/>
      <c r="E66" s="32"/>
      <c r="F66" s="32"/>
      <c r="G66" s="61" t="s">
        <v>104</v>
      </c>
      <c r="H66" s="61" t="s">
        <v>105</v>
      </c>
    </row>
    <row r="67">
      <c r="A67" s="12" t="s">
        <v>25</v>
      </c>
      <c r="B67" s="37">
        <v>-4561.78740951424</v>
      </c>
      <c r="C67" s="14">
        <v>-13.4604341866</v>
      </c>
      <c r="D67" s="14">
        <v>-5.3010538198</v>
      </c>
      <c r="E67" s="14">
        <v>-14.4254122532</v>
      </c>
      <c r="F67" s="14">
        <v>-5.4591399219</v>
      </c>
    </row>
    <row r="68">
      <c r="A68" s="12" t="s">
        <v>27</v>
      </c>
      <c r="B68" s="37"/>
      <c r="C68" s="14">
        <v>-6.8006286379</v>
      </c>
      <c r="D68" s="14">
        <v>-2.5276409885</v>
      </c>
      <c r="E68" s="14">
        <v>-7.2915029263</v>
      </c>
      <c r="F68" s="14">
        <v>-2.6045863423</v>
      </c>
    </row>
    <row r="69">
      <c r="A69" s="12" t="s">
        <v>29</v>
      </c>
      <c r="B69" s="37"/>
      <c r="C69" s="14">
        <v>-6.5568137541</v>
      </c>
      <c r="D69" s="14">
        <v>-2.6850251093</v>
      </c>
      <c r="E69" s="14">
        <v>-7.0341429745</v>
      </c>
      <c r="F69" s="14">
        <v>-2.76609269</v>
      </c>
      <c r="G69">
        <f>1.3*E69</f>
        <v>-9.144385867</v>
      </c>
      <c r="H69">
        <f>1.2*E69+0.3333333*F69</f>
        <v>-9.363002374</v>
      </c>
    </row>
    <row r="70">
      <c r="A70" s="12" t="s">
        <v>31</v>
      </c>
      <c r="B70" s="37"/>
      <c r="C70" s="14">
        <v>-6.8086197544</v>
      </c>
      <c r="D70" s="14">
        <v>-2.5300493299</v>
      </c>
      <c r="E70" s="14">
        <v>-7.2951997469</v>
      </c>
      <c r="F70" s="14">
        <v>-2.6054508791</v>
      </c>
    </row>
    <row r="71">
      <c r="A71" s="12" t="s">
        <v>33</v>
      </c>
      <c r="B71" s="37"/>
      <c r="C71" s="14">
        <v>-6.5631155558</v>
      </c>
      <c r="D71" s="14">
        <v>-2.6870882052</v>
      </c>
      <c r="E71" s="14">
        <v>-7.0376615487</v>
      </c>
      <c r="F71" s="14">
        <v>-2.7669010725</v>
      </c>
    </row>
    <row r="72">
      <c r="A72" s="12" t="s">
        <v>37</v>
      </c>
      <c r="B72" s="37">
        <v>-2289.28764241948</v>
      </c>
      <c r="C72" s="14">
        <v>-6.8008288987</v>
      </c>
      <c r="D72" s="14">
        <v>-2.5278530508</v>
      </c>
      <c r="E72" s="14">
        <v>-7.2917245722</v>
      </c>
      <c r="F72" s="14">
        <v>-2.6048172728</v>
      </c>
    </row>
    <row r="73">
      <c r="A73" s="12" t="s">
        <v>48</v>
      </c>
      <c r="B73" s="15">
        <v>-2272.5560343688</v>
      </c>
      <c r="C73" s="14">
        <v>-6.5567071894</v>
      </c>
      <c r="D73" s="14">
        <v>-2.6849187147</v>
      </c>
      <c r="E73" s="14">
        <v>-7.0340362495</v>
      </c>
      <c r="F73" s="14">
        <v>-2.7659859515</v>
      </c>
    </row>
    <row r="74">
      <c r="A74" s="1">
        <v>10.0</v>
      </c>
      <c r="B74" s="17"/>
      <c r="C74" s="32"/>
      <c r="D74" s="32"/>
      <c r="E74" s="32"/>
      <c r="F74" s="32"/>
    </row>
    <row r="75">
      <c r="A75" s="12" t="s">
        <v>25</v>
      </c>
      <c r="B75" s="15">
        <v>-4940.635228266</v>
      </c>
      <c r="C75" s="14">
        <v>-14.5653902928</v>
      </c>
      <c r="D75" s="14">
        <v>-5.770764373</v>
      </c>
      <c r="E75" s="14">
        <v>-15.6087204117</v>
      </c>
      <c r="F75" s="14">
        <v>-5.9418538639</v>
      </c>
      <c r="G75">
        <f t="shared" ref="G75:G81" si="1">1.3*E75</f>
        <v>-20.29133654</v>
      </c>
      <c r="H75">
        <f t="shared" ref="H75:H81" si="2">1.2*E75+0.3333333*F75</f>
        <v>-20.71108225</v>
      </c>
    </row>
    <row r="76">
      <c r="A76" s="12" t="s">
        <v>27</v>
      </c>
      <c r="B76" s="17"/>
      <c r="C76" s="14">
        <v>-6.801083621</v>
      </c>
      <c r="D76" s="14">
        <v>-2.5280580905</v>
      </c>
      <c r="E76" s="14">
        <v>-7.291955074</v>
      </c>
      <c r="F76" s="14">
        <v>-2.6050020976</v>
      </c>
      <c r="G76">
        <f t="shared" si="1"/>
        <v>-9.479541596</v>
      </c>
      <c r="H76">
        <f t="shared" si="2"/>
        <v>-9.618680034</v>
      </c>
    </row>
    <row r="77">
      <c r="A77" s="12" t="s">
        <v>29</v>
      </c>
      <c r="B77" s="17"/>
      <c r="C77" s="14">
        <v>-7.6544437047</v>
      </c>
      <c r="D77" s="14">
        <v>-3.1483592537</v>
      </c>
      <c r="E77" s="14">
        <v>-8.2105536062</v>
      </c>
      <c r="F77" s="14">
        <v>-3.2425737446</v>
      </c>
      <c r="G77">
        <f t="shared" si="1"/>
        <v>-10.67371969</v>
      </c>
      <c r="H77">
        <f t="shared" si="2"/>
        <v>-10.93352213</v>
      </c>
    </row>
    <row r="78">
      <c r="A78" s="12" t="s">
        <v>31</v>
      </c>
      <c r="B78" s="17"/>
      <c r="C78" s="14">
        <v>-6.8094409648</v>
      </c>
      <c r="D78" s="14">
        <v>-2.5306066179</v>
      </c>
      <c r="E78" s="14">
        <v>-7.295874787</v>
      </c>
      <c r="F78" s="14">
        <v>-2.6059238934</v>
      </c>
      <c r="G78">
        <f t="shared" si="1"/>
        <v>-9.484637223</v>
      </c>
      <c r="H78">
        <f t="shared" si="2"/>
        <v>-9.623690955</v>
      </c>
    </row>
    <row r="79">
      <c r="A79" s="12" t="s">
        <v>33</v>
      </c>
      <c r="B79" s="17"/>
      <c r="C79" s="14">
        <v>-7.6613990737</v>
      </c>
      <c r="D79" s="14">
        <v>-3.1506321752</v>
      </c>
      <c r="E79" s="14">
        <v>-8.2143081704</v>
      </c>
      <c r="F79" s="14">
        <v>-3.2434261705</v>
      </c>
      <c r="G79">
        <f t="shared" si="1"/>
        <v>-10.67860062</v>
      </c>
      <c r="H79">
        <f t="shared" si="2"/>
        <v>-10.93831175</v>
      </c>
    </row>
    <row r="80">
      <c r="A80" s="12" t="s">
        <v>37</v>
      </c>
      <c r="B80" s="15">
        <v>-2289.28764241948</v>
      </c>
      <c r="C80" s="14">
        <v>-6.8008288987</v>
      </c>
      <c r="D80" s="14">
        <v>-2.5278530508</v>
      </c>
      <c r="E80" s="14">
        <v>-7.2917245722</v>
      </c>
      <c r="F80" s="14">
        <v>-2.6048172728</v>
      </c>
      <c r="G80">
        <f t="shared" si="1"/>
        <v>-9.479241944</v>
      </c>
      <c r="H80">
        <f t="shared" si="2"/>
        <v>-9.618341824</v>
      </c>
    </row>
    <row r="81">
      <c r="A81" s="12" t="s">
        <v>48</v>
      </c>
      <c r="B81" s="15">
        <v>-2651.4094382393</v>
      </c>
      <c r="C81" s="14">
        <v>-7.6545666017</v>
      </c>
      <c r="D81" s="14">
        <v>-3.1485580446</v>
      </c>
      <c r="E81" s="14">
        <v>-8.2106851975</v>
      </c>
      <c r="F81" s="14">
        <v>-3.2427761577</v>
      </c>
      <c r="G81">
        <f t="shared" si="1"/>
        <v>-10.67389076</v>
      </c>
      <c r="H81">
        <f t="shared" si="2"/>
        <v>-10.93374751</v>
      </c>
    </row>
    <row r="82">
      <c r="A82" s="5">
        <v>11.0</v>
      </c>
      <c r="B82" s="17"/>
      <c r="C82" s="32"/>
      <c r="D82" s="32"/>
      <c r="E82" s="32"/>
      <c r="F82" s="32"/>
    </row>
    <row r="83">
      <c r="A83" s="12" t="s">
        <v>25</v>
      </c>
      <c r="B83" s="15">
        <v>-8153.66630802263</v>
      </c>
      <c r="C83" s="14">
        <v>-13.641990188</v>
      </c>
      <c r="D83" s="14">
        <v>-5.4078119048</v>
      </c>
      <c r="E83" s="14">
        <v>-14.6578865577</v>
      </c>
      <c r="F83" s="14">
        <v>-5.5743333173</v>
      </c>
    </row>
    <row r="84">
      <c r="A84" s="12" t="s">
        <v>27</v>
      </c>
      <c r="B84" s="17"/>
      <c r="C84" s="14">
        <v>-6.9542882855</v>
      </c>
      <c r="D84" s="14">
        <v>-2.6110142604</v>
      </c>
      <c r="E84" s="14">
        <v>-7.4971863481</v>
      </c>
      <c r="F84" s="14">
        <v>-2.696644293</v>
      </c>
    </row>
    <row r="85">
      <c r="A85" s="12" t="s">
        <v>29</v>
      </c>
      <c r="B85" s="17"/>
      <c r="C85" s="14">
        <v>-6.5570278418</v>
      </c>
      <c r="D85" s="14">
        <v>-2.6849834944</v>
      </c>
      <c r="E85" s="14">
        <v>-7.0343286905</v>
      </c>
      <c r="F85" s="14">
        <v>-2.7660455429</v>
      </c>
    </row>
    <row r="86">
      <c r="A86" s="12" t="s">
        <v>31</v>
      </c>
      <c r="B86" s="17"/>
      <c r="C86" s="14">
        <v>-6.965454588</v>
      </c>
      <c r="D86" s="14">
        <v>-2.6145387036</v>
      </c>
      <c r="E86" s="14">
        <v>-7.5028232352</v>
      </c>
      <c r="F86" s="14">
        <v>-2.697989478</v>
      </c>
    </row>
    <row r="87">
      <c r="A87" s="12" t="s">
        <v>33</v>
      </c>
      <c r="B87" s="17"/>
      <c r="C87" s="14">
        <v>-6.5647052715</v>
      </c>
      <c r="D87" s="14">
        <v>-2.6874675274</v>
      </c>
      <c r="E87" s="14">
        <v>-7.038476057</v>
      </c>
      <c r="F87" s="14">
        <v>-2.766988391</v>
      </c>
    </row>
    <row r="88">
      <c r="A88" s="12" t="s">
        <v>37</v>
      </c>
      <c r="B88" s="15">
        <v>-5881.19468435197</v>
      </c>
      <c r="C88" s="14">
        <v>-6.9499806378</v>
      </c>
      <c r="D88" s="14">
        <v>-2.6061874976</v>
      </c>
      <c r="E88" s="14">
        <v>-7.4928742991</v>
      </c>
      <c r="F88" s="14">
        <v>-2.6917167007</v>
      </c>
    </row>
    <row r="89">
      <c r="A89" s="12" t="s">
        <v>48</v>
      </c>
      <c r="B89" s="15">
        <v>-2272.5560269177</v>
      </c>
      <c r="C89" s="14">
        <v>-6.5567133046</v>
      </c>
      <c r="D89" s="14">
        <v>-2.6849230174</v>
      </c>
      <c r="E89" s="14">
        <v>-7.0340421736</v>
      </c>
      <c r="F89" s="14">
        <v>-2.765990257</v>
      </c>
    </row>
    <row r="90">
      <c r="A90" s="5">
        <v>12.0</v>
      </c>
      <c r="B90" s="17"/>
      <c r="C90" s="32"/>
      <c r="D90" s="32"/>
      <c r="E90" s="32"/>
      <c r="F90" s="32"/>
    </row>
    <row r="91">
      <c r="A91" s="12" t="s">
        <v>25</v>
      </c>
      <c r="B91" s="15">
        <v>-8532.51996429418</v>
      </c>
      <c r="C91" s="14">
        <v>-14.740869878</v>
      </c>
      <c r="D91" s="14">
        <v>-5.8720578716</v>
      </c>
      <c r="E91" s="14">
        <v>-15.8353900192</v>
      </c>
      <c r="F91" s="14">
        <v>-6.0516458159</v>
      </c>
    </row>
    <row r="92">
      <c r="A92" s="12" t="s">
        <v>27</v>
      </c>
      <c r="B92" s="17"/>
      <c r="C92" s="14">
        <v>-6.9540648266</v>
      </c>
      <c r="D92" s="14">
        <v>-2.6107455478</v>
      </c>
      <c r="E92" s="14">
        <v>-7.4969268062</v>
      </c>
      <c r="F92" s="14">
        <v>-2.6963498996</v>
      </c>
    </row>
    <row r="93">
      <c r="A93" s="12" t="s">
        <v>29</v>
      </c>
      <c r="B93" s="17"/>
      <c r="C93" s="14">
        <v>-7.6546881788</v>
      </c>
      <c r="D93" s="14">
        <v>-3.1485684006</v>
      </c>
      <c r="E93" s="14">
        <v>-8.2107956087</v>
      </c>
      <c r="F93" s="14">
        <v>-3.2427846327</v>
      </c>
    </row>
    <row r="94">
      <c r="A94" s="12" t="s">
        <v>31</v>
      </c>
      <c r="B94" s="17"/>
      <c r="C94" s="14">
        <v>-6.9653346649</v>
      </c>
      <c r="D94" s="14">
        <v>-2.6142935712</v>
      </c>
      <c r="E94" s="14">
        <v>-7.5026343265</v>
      </c>
      <c r="F94" s="14">
        <v>-2.6977096731</v>
      </c>
    </row>
    <row r="95">
      <c r="A95" s="12" t="s">
        <v>33</v>
      </c>
      <c r="B95" s="17"/>
      <c r="C95" s="14">
        <v>-7.6623865268</v>
      </c>
      <c r="D95" s="14">
        <v>-3.1510569844</v>
      </c>
      <c r="E95" s="14">
        <v>-8.2148870891</v>
      </c>
      <c r="F95" s="14">
        <v>-3.2437045191</v>
      </c>
    </row>
    <row r="96">
      <c r="A96" s="12" t="s">
        <v>37</v>
      </c>
      <c r="B96" s="15">
        <v>-5881.19468435197</v>
      </c>
      <c r="C96" s="14">
        <v>-6.9499806378</v>
      </c>
      <c r="D96" s="14">
        <v>-2.6061874976</v>
      </c>
      <c r="E96" s="14">
        <v>-7.4928742991</v>
      </c>
      <c r="F96" s="14">
        <v>-2.6917167007</v>
      </c>
    </row>
    <row r="97">
      <c r="A97" s="12" t="s">
        <v>48</v>
      </c>
      <c r="B97" s="15">
        <v>-2651.409432319</v>
      </c>
      <c r="C97" s="14">
        <v>-7.6545728831</v>
      </c>
      <c r="D97" s="14">
        <v>-3.1485709579</v>
      </c>
      <c r="E97" s="14">
        <v>-8.2106922333</v>
      </c>
      <c r="F97" s="14">
        <v>-3.2427892877</v>
      </c>
    </row>
    <row r="98">
      <c r="A98" s="1">
        <v>13.0</v>
      </c>
      <c r="B98" s="17"/>
      <c r="C98" s="32"/>
      <c r="D98" s="32"/>
      <c r="E98" s="32"/>
      <c r="F98" s="32"/>
    </row>
    <row r="99">
      <c r="A99" s="12" t="s">
        <v>25</v>
      </c>
      <c r="B99" s="15">
        <v>-5109.7865505162</v>
      </c>
      <c r="C99" s="14">
        <v>-14.90062459</v>
      </c>
      <c r="D99" s="14">
        <v>-5.2613125159</v>
      </c>
      <c r="E99" s="14">
        <v>-16.0131859178</v>
      </c>
      <c r="F99" s="14">
        <v>-5.4387728637</v>
      </c>
    </row>
    <row r="100">
      <c r="A100" s="12" t="s">
        <v>27</v>
      </c>
      <c r="B100" s="17"/>
      <c r="C100" s="14">
        <v>-14.0007587876</v>
      </c>
      <c r="D100" s="14">
        <v>-4.9580869394</v>
      </c>
      <c r="E100" s="14">
        <v>-15.0489038775</v>
      </c>
      <c r="F100" s="14">
        <v>-5.1252031699</v>
      </c>
    </row>
    <row r="101">
      <c r="A101" s="12" t="s">
        <v>29</v>
      </c>
      <c r="B101" s="17"/>
      <c r="C101" s="14">
        <v>-0.8607890286</v>
      </c>
      <c r="D101" s="14">
        <v>-0.2690761888</v>
      </c>
      <c r="E101" s="14">
        <v>-0.9264313572</v>
      </c>
      <c r="F101" s="14">
        <v>-0.2793785131</v>
      </c>
    </row>
    <row r="102">
      <c r="A102" s="12" t="s">
        <v>31</v>
      </c>
      <c r="B102" s="17"/>
      <c r="C102" s="14">
        <v>-14.0057163139</v>
      </c>
      <c r="D102" s="14">
        <v>-4.9597946056</v>
      </c>
      <c r="E102" s="14">
        <v>-15.0515768528</v>
      </c>
      <c r="F102" s="14">
        <v>-5.125849411</v>
      </c>
    </row>
    <row r="103">
      <c r="A103" s="12" t="s">
        <v>33</v>
      </c>
      <c r="B103" s="17"/>
      <c r="C103" s="14">
        <v>-0.8634462996</v>
      </c>
      <c r="D103" s="14">
        <v>-0.2700991815</v>
      </c>
      <c r="E103" s="14">
        <v>-0.9278423517</v>
      </c>
      <c r="F103" s="14">
        <v>-0.2798040333</v>
      </c>
    </row>
    <row r="104">
      <c r="A104" s="12" t="s">
        <v>37</v>
      </c>
      <c r="B104" s="15">
        <v>-4823.67572992465</v>
      </c>
      <c r="C104" s="14">
        <v>-14.0007867436</v>
      </c>
      <c r="D104" s="14">
        <v>-4.9576819531</v>
      </c>
      <c r="E104" s="14">
        <v>-15.0488732763</v>
      </c>
      <c r="F104" s="14">
        <v>-5.1247778682</v>
      </c>
    </row>
    <row r="105">
      <c r="A105" s="12" t="s">
        <v>48</v>
      </c>
      <c r="B105" s="15">
        <v>-286.1240378529</v>
      </c>
      <c r="C105" s="14">
        <v>-0.8608612057</v>
      </c>
      <c r="D105" s="14">
        <v>-0.2691919377</v>
      </c>
      <c r="E105" s="14">
        <v>-0.9265011574</v>
      </c>
      <c r="F105" s="14">
        <v>-0.2794977112</v>
      </c>
    </row>
    <row r="106">
      <c r="A106" s="1">
        <v>14.0</v>
      </c>
      <c r="B106" s="17"/>
      <c r="C106" s="32"/>
      <c r="D106" s="32"/>
      <c r="E106" s="32"/>
      <c r="F106" s="32"/>
    </row>
    <row r="107">
      <c r="A107" s="12" t="s">
        <v>25</v>
      </c>
      <c r="B107" s="15">
        <v>-5452.28587977279</v>
      </c>
      <c r="C107" s="14">
        <v>-14.8801174366</v>
      </c>
      <c r="D107" s="14">
        <v>-5.2601279138</v>
      </c>
      <c r="E107" s="14">
        <v>-15.9939484005</v>
      </c>
      <c r="F107" s="14">
        <v>-5.4376879702</v>
      </c>
    </row>
    <row r="108">
      <c r="A108" s="12" t="s">
        <v>27</v>
      </c>
      <c r="B108" s="17"/>
      <c r="C108" s="14">
        <v>-14.0008026983</v>
      </c>
      <c r="D108" s="14">
        <v>-4.9579740088</v>
      </c>
      <c r="E108" s="14">
        <v>-15.0489100135</v>
      </c>
      <c r="F108" s="14">
        <v>-5.1250779274</v>
      </c>
    </row>
    <row r="109">
      <c r="A109" s="12" t="s">
        <v>29</v>
      </c>
      <c r="B109" s="17"/>
      <c r="C109" s="14">
        <v>-0.8323051035</v>
      </c>
      <c r="D109" s="14">
        <v>-0.260992842</v>
      </c>
      <c r="E109" s="14">
        <v>-0.8988647395</v>
      </c>
      <c r="F109" s="14">
        <v>-0.2709924093</v>
      </c>
    </row>
    <row r="110">
      <c r="A110" s="12" t="s">
        <v>31</v>
      </c>
      <c r="B110" s="17"/>
      <c r="C110" s="14">
        <v>-14.0059870494</v>
      </c>
      <c r="D110" s="14">
        <v>-4.9597510529</v>
      </c>
      <c r="E110" s="14">
        <v>-15.0516886643</v>
      </c>
      <c r="F110" s="14">
        <v>-5.1257525342</v>
      </c>
    </row>
    <row r="111">
      <c r="A111" s="12" t="s">
        <v>33</v>
      </c>
      <c r="B111" s="17"/>
      <c r="C111" s="14">
        <v>-0.8354252862</v>
      </c>
      <c r="D111" s="14">
        <v>-0.262007032</v>
      </c>
      <c r="E111" s="14">
        <v>-0.9006091938</v>
      </c>
      <c r="F111" s="14">
        <v>-0.2714046752</v>
      </c>
    </row>
    <row r="112">
      <c r="A112" s="12" t="s">
        <v>37</v>
      </c>
      <c r="B112" s="15">
        <v>-4823.67572992465</v>
      </c>
      <c r="C112" s="14">
        <v>-14.0007867436</v>
      </c>
      <c r="D112" s="14">
        <v>-4.9576819531</v>
      </c>
      <c r="E112" s="14">
        <v>-15.0488732763</v>
      </c>
      <c r="F112" s="14">
        <v>-5.1247778682</v>
      </c>
    </row>
    <row r="113">
      <c r="A113" s="12" t="s">
        <v>48</v>
      </c>
      <c r="B113" s="15">
        <v>-628.6309672849</v>
      </c>
      <c r="C113" s="14">
        <v>-0.8326038387</v>
      </c>
      <c r="D113" s="14">
        <v>-0.2610513191</v>
      </c>
      <c r="E113" s="14">
        <v>-0.8991258823</v>
      </c>
      <c r="F113" s="14">
        <v>-0.2710438253</v>
      </c>
    </row>
    <row r="114">
      <c r="A114" s="5">
        <v>15.0</v>
      </c>
      <c r="B114" s="17"/>
      <c r="C114" s="32"/>
      <c r="D114" s="32"/>
      <c r="E114" s="32"/>
      <c r="F114" s="32"/>
    </row>
    <row r="115">
      <c r="A115" s="12" t="s">
        <v>25</v>
      </c>
      <c r="B115" s="15">
        <v>-3675.8388740153</v>
      </c>
      <c r="C115" s="14">
        <v>-7.110065252</v>
      </c>
      <c r="D115" s="14">
        <v>-2.6134729147</v>
      </c>
      <c r="E115" s="14">
        <v>-7.8642095832</v>
      </c>
      <c r="F115" s="14">
        <v>-2.795697832</v>
      </c>
    </row>
    <row r="116">
      <c r="A116" s="12" t="s">
        <v>27</v>
      </c>
      <c r="B116" s="17"/>
      <c r="C116" s="14">
        <v>-5.8033192768</v>
      </c>
      <c r="D116" s="14">
        <v>-2.2147016539</v>
      </c>
      <c r="E116" s="14">
        <v>-6.464012677</v>
      </c>
      <c r="F116" s="14">
        <v>-2.3816634555</v>
      </c>
    </row>
    <row r="117">
      <c r="A117" s="12" t="s">
        <v>29</v>
      </c>
      <c r="B117" s="17"/>
      <c r="C117" s="14">
        <v>-1.285017458</v>
      </c>
      <c r="D117" s="14">
        <v>-0.3790080991</v>
      </c>
      <c r="E117" s="14">
        <v>-1.3760187907</v>
      </c>
      <c r="F117" s="14">
        <v>-0.3923483837</v>
      </c>
    </row>
    <row r="118">
      <c r="A118" s="12" t="s">
        <v>31</v>
      </c>
      <c r="B118" s="17"/>
      <c r="C118" s="14">
        <v>-5.8075176949</v>
      </c>
      <c r="D118" s="14">
        <v>-2.2165381798</v>
      </c>
      <c r="E118" s="14">
        <v>-6.4687865051</v>
      </c>
      <c r="F118" s="14">
        <v>-2.384068296</v>
      </c>
    </row>
    <row r="119">
      <c r="A119" s="12" t="s">
        <v>33</v>
      </c>
      <c r="B119" s="17"/>
      <c r="C119" s="14">
        <v>-1.2864353296</v>
      </c>
      <c r="D119" s="14">
        <v>-0.3795602797</v>
      </c>
      <c r="E119" s="14">
        <v>-1.3766536896</v>
      </c>
      <c r="F119" s="14">
        <v>-0.392555952</v>
      </c>
    </row>
    <row r="120">
      <c r="A120" s="12" t="s">
        <v>37</v>
      </c>
      <c r="B120" s="15">
        <v>-3291.26917980083</v>
      </c>
      <c r="C120" s="14">
        <v>-5.8019618579</v>
      </c>
      <c r="D120" s="14">
        <v>-2.2150615941</v>
      </c>
      <c r="E120" s="14">
        <v>-6.4630868621</v>
      </c>
      <c r="F120" s="14">
        <v>-2.3822035396</v>
      </c>
    </row>
    <row r="121">
      <c r="A121" s="12" t="s">
        <v>48</v>
      </c>
      <c r="B121" s="15">
        <v>-384.5763851996</v>
      </c>
      <c r="C121" s="14">
        <v>-1.2847677673</v>
      </c>
      <c r="D121" s="14">
        <v>-0.3791511803</v>
      </c>
      <c r="E121" s="14">
        <v>-1.3757826666</v>
      </c>
      <c r="F121" s="14">
        <v>-0.3924931753</v>
      </c>
    </row>
    <row r="122">
      <c r="A122" s="5">
        <v>16.0</v>
      </c>
      <c r="B122" s="17"/>
      <c r="C122" s="32"/>
      <c r="D122" s="32"/>
      <c r="E122" s="32"/>
      <c r="F122" s="32"/>
    </row>
    <row r="123">
      <c r="A123" s="12" t="s">
        <v>25</v>
      </c>
      <c r="B123" s="15">
        <v>-3844.5451981817</v>
      </c>
      <c r="C123" s="14">
        <v>-7.6011281493</v>
      </c>
      <c r="D123" s="14">
        <v>-2.8065899626</v>
      </c>
      <c r="E123" s="14">
        <v>-8.3923258718</v>
      </c>
      <c r="F123" s="14">
        <v>-2.9957212702</v>
      </c>
    </row>
    <row r="124">
      <c r="A124" s="12" t="s">
        <v>27</v>
      </c>
      <c r="B124" s="17"/>
      <c r="C124" s="14">
        <v>-5.8062990338</v>
      </c>
      <c r="D124" s="14">
        <v>-2.2170668508</v>
      </c>
      <c r="E124" s="14">
        <v>-6.467554554</v>
      </c>
      <c r="F124" s="14">
        <v>-2.3843727909</v>
      </c>
    </row>
    <row r="125">
      <c r="A125" s="12" t="s">
        <v>29</v>
      </c>
      <c r="B125" s="17"/>
      <c r="C125" s="14">
        <v>-1.7655052539</v>
      </c>
      <c r="D125" s="14">
        <v>-0.5629256829</v>
      </c>
      <c r="E125" s="14">
        <v>-1.8922793128</v>
      </c>
      <c r="F125" s="14">
        <v>-0.5823001792</v>
      </c>
    </row>
    <row r="126">
      <c r="A126" s="12" t="s">
        <v>31</v>
      </c>
      <c r="B126" s="17"/>
      <c r="C126" s="14">
        <v>-5.8121989696</v>
      </c>
      <c r="D126" s="14">
        <v>-2.2196644061</v>
      </c>
      <c r="E126" s="14">
        <v>-6.4742146309</v>
      </c>
      <c r="F126" s="14">
        <v>-2.3877305719</v>
      </c>
    </row>
    <row r="127">
      <c r="A127" s="12" t="s">
        <v>33</v>
      </c>
      <c r="B127" s="17"/>
      <c r="C127" s="14">
        <v>-1.7672294058</v>
      </c>
      <c r="D127" s="14">
        <v>-0.5635867583</v>
      </c>
      <c r="E127" s="14">
        <v>-1.893079161</v>
      </c>
      <c r="F127" s="14">
        <v>-0.5825430012</v>
      </c>
    </row>
    <row r="128">
      <c r="A128" s="12" t="s">
        <v>37</v>
      </c>
      <c r="B128" s="15">
        <v>-3291.26917980083</v>
      </c>
      <c r="C128" s="14">
        <v>-5.8019618579</v>
      </c>
      <c r="D128" s="14">
        <v>-2.2150615941</v>
      </c>
      <c r="E128" s="14">
        <v>-6.4630868621</v>
      </c>
      <c r="F128" s="14">
        <v>-2.3822035396</v>
      </c>
    </row>
    <row r="129">
      <c r="A129" s="12" t="s">
        <v>48</v>
      </c>
      <c r="B129" s="15">
        <v>-553.2908560208</v>
      </c>
      <c r="C129" s="14">
        <v>-1.7640786509</v>
      </c>
      <c r="D129" s="14">
        <v>-0.562698489</v>
      </c>
      <c r="E129" s="14">
        <v>-1.8909070362</v>
      </c>
      <c r="F129" s="14">
        <v>-0.5820691224</v>
      </c>
    </row>
    <row r="130">
      <c r="A130" s="1">
        <v>17.0</v>
      </c>
      <c r="B130" s="17"/>
      <c r="C130" s="32"/>
      <c r="D130" s="32"/>
      <c r="E130" s="32"/>
      <c r="F130" s="32"/>
    </row>
    <row r="131">
      <c r="A131" s="12" t="s">
        <v>25</v>
      </c>
      <c r="B131" s="15">
        <v>-3273.6667308813</v>
      </c>
      <c r="C131" s="14">
        <v>-9.7559230474</v>
      </c>
      <c r="D131" s="14">
        <v>-3.3936905484</v>
      </c>
      <c r="E131" s="14">
        <v>-10.4786545059</v>
      </c>
      <c r="F131" s="14">
        <v>-3.5071400171</v>
      </c>
    </row>
    <row r="132">
      <c r="A132" s="12" t="s">
        <v>27</v>
      </c>
      <c r="B132" s="17"/>
      <c r="C132" s="14">
        <v>-8.6053514731</v>
      </c>
      <c r="D132" s="14">
        <v>-2.9756916037</v>
      </c>
      <c r="E132" s="14">
        <v>-9.2372282146</v>
      </c>
      <c r="F132" s="14">
        <v>-3.0739122546</v>
      </c>
    </row>
    <row r="133">
      <c r="A133" s="12" t="s">
        <v>29</v>
      </c>
      <c r="B133" s="17"/>
      <c r="C133" s="14">
        <v>-1.1200972286</v>
      </c>
      <c r="D133" s="14">
        <v>-0.3858228389</v>
      </c>
      <c r="E133" s="60">
        <v>-1.2104310145</v>
      </c>
      <c r="F133" s="60">
        <v>-0.401542657</v>
      </c>
      <c r="G133">
        <f>1.3*E133</f>
        <v>-1.573560319</v>
      </c>
      <c r="H133">
        <f>1.2*E133+0.3333333*F133</f>
        <v>-1.586364756</v>
      </c>
    </row>
    <row r="134">
      <c r="A134" s="12" t="s">
        <v>31</v>
      </c>
      <c r="B134" s="17"/>
      <c r="C134" s="14">
        <v>-8.6090360522</v>
      </c>
      <c r="D134" s="14">
        <v>-2.9768886222</v>
      </c>
      <c r="E134" s="14">
        <v>-9.2390710571</v>
      </c>
      <c r="F134" s="14">
        <v>-3.0743503948</v>
      </c>
    </row>
    <row r="135">
      <c r="A135" s="12" t="s">
        <v>33</v>
      </c>
      <c r="B135" s="17"/>
      <c r="C135" s="14">
        <v>-1.124261208</v>
      </c>
      <c r="D135" s="14">
        <v>-0.3874208134</v>
      </c>
      <c r="E135" s="14">
        <v>-1.2136322816</v>
      </c>
      <c r="F135" s="14">
        <v>-0.4014961476</v>
      </c>
    </row>
    <row r="136">
      <c r="A136" s="12" t="s">
        <v>37</v>
      </c>
      <c r="B136" s="15">
        <v>-2859.85593267472</v>
      </c>
      <c r="C136" s="14">
        <v>-8.6079455395</v>
      </c>
      <c r="D136" s="14">
        <v>-2.9788888159</v>
      </c>
      <c r="E136" s="14">
        <v>-9.2398805058</v>
      </c>
      <c r="F136" s="14">
        <v>-3.0771013023</v>
      </c>
    </row>
    <row r="137">
      <c r="A137" s="12" t="s">
        <v>48</v>
      </c>
      <c r="B137" s="15">
        <v>-413.8019325152</v>
      </c>
      <c r="C137" s="14">
        <v>-1.1193895172</v>
      </c>
      <c r="D137" s="14">
        <v>-0.3851912756</v>
      </c>
      <c r="E137" s="14">
        <v>-1.2105889144</v>
      </c>
      <c r="F137" s="14">
        <v>-0.400183884</v>
      </c>
    </row>
    <row r="138">
      <c r="A138" s="1">
        <v>18.0</v>
      </c>
      <c r="B138" s="17"/>
      <c r="C138" s="32"/>
      <c r="D138" s="32"/>
      <c r="E138" s="32"/>
      <c r="F138" s="32"/>
    </row>
    <row r="139">
      <c r="A139" s="12" t="s">
        <v>25</v>
      </c>
      <c r="B139" s="15">
        <v>-3239.241877774</v>
      </c>
      <c r="C139" s="14">
        <v>-9.6597049432</v>
      </c>
      <c r="D139" s="14">
        <v>-3.3577811723</v>
      </c>
      <c r="E139" s="14">
        <v>-10.3727296434</v>
      </c>
      <c r="F139" s="14">
        <v>-3.4694130868</v>
      </c>
    </row>
    <row r="140">
      <c r="A140" s="12" t="s">
        <v>27</v>
      </c>
      <c r="B140" s="17"/>
      <c r="C140" s="14">
        <v>-8.6050806311</v>
      </c>
      <c r="D140" s="14">
        <v>-2.9757045395</v>
      </c>
      <c r="E140" s="14">
        <v>-9.236981641</v>
      </c>
      <c r="F140" s="14">
        <v>-3.0739055836</v>
      </c>
    </row>
    <row r="141">
      <c r="A141" s="12" t="s">
        <v>29</v>
      </c>
      <c r="B141" s="17"/>
      <c r="C141" s="14">
        <v>-1.0259202879</v>
      </c>
      <c r="D141" s="14">
        <v>-0.3523595736</v>
      </c>
      <c r="E141" s="14">
        <v>-1.1043585165</v>
      </c>
      <c r="F141" s="14">
        <v>-0.3697740747</v>
      </c>
    </row>
    <row r="142">
      <c r="A142" s="12" t="s">
        <v>31</v>
      </c>
      <c r="B142" s="17"/>
      <c r="C142" s="14">
        <v>-8.6080634415</v>
      </c>
      <c r="D142" s="14">
        <v>-2.9767038669</v>
      </c>
      <c r="E142" s="14">
        <v>-9.2385017941</v>
      </c>
      <c r="F142" s="14">
        <v>-3.0742778758</v>
      </c>
    </row>
    <row r="143">
      <c r="A143" s="12" t="s">
        <v>33</v>
      </c>
      <c r="B143" s="17"/>
      <c r="C143" s="14">
        <v>-1.029278067</v>
      </c>
      <c r="D143" s="14">
        <v>-0.3536322363</v>
      </c>
      <c r="E143" s="14">
        <v>-1.1089551648</v>
      </c>
      <c r="F143" s="14">
        <v>-0.3658861157</v>
      </c>
    </row>
    <row r="144">
      <c r="A144" s="12" t="s">
        <v>37</v>
      </c>
      <c r="B144" s="15">
        <v>-2859.85593267472</v>
      </c>
      <c r="C144" s="14">
        <v>-8.6079455395</v>
      </c>
      <c r="D144" s="14">
        <v>-2.9788888159</v>
      </c>
      <c r="E144" s="14">
        <v>-9.2398805058</v>
      </c>
      <c r="F144" s="14">
        <v>-3.0771013023</v>
      </c>
    </row>
    <row r="145">
      <c r="A145" s="12" t="s">
        <v>48</v>
      </c>
      <c r="B145" s="14">
        <v>-379.39137532385</v>
      </c>
      <c r="C145" s="14">
        <v>-1.0246602159</v>
      </c>
      <c r="D145" s="14">
        <v>-0.3516106896</v>
      </c>
      <c r="E145" s="14">
        <v>-1.1058072849</v>
      </c>
      <c r="F145" s="14">
        <v>-0.3646161747</v>
      </c>
    </row>
    <row r="146">
      <c r="A146" s="1">
        <v>19.0</v>
      </c>
      <c r="B146" s="17"/>
      <c r="C146" s="32"/>
      <c r="D146" s="32"/>
      <c r="E146" s="32"/>
      <c r="F146" s="32"/>
    </row>
    <row r="147">
      <c r="A147" s="12" t="s">
        <v>25</v>
      </c>
      <c r="B147" s="15">
        <v>-4523.25749111021</v>
      </c>
      <c r="C147" s="14">
        <v>-12.3228088867</v>
      </c>
      <c r="D147" s="14">
        <v>-4.2256746885</v>
      </c>
      <c r="E147" s="14">
        <v>-13.3276827581</v>
      </c>
      <c r="F147" s="14">
        <v>-4.3936088329</v>
      </c>
    </row>
    <row r="148">
      <c r="A148" s="12" t="s">
        <v>27</v>
      </c>
      <c r="B148" s="17"/>
      <c r="C148" s="14">
        <v>-11.4596339526</v>
      </c>
      <c r="D148" s="14">
        <v>-3.9486908468</v>
      </c>
      <c r="E148" s="14">
        <v>-12.4027905836</v>
      </c>
      <c r="F148" s="14">
        <v>-4.1075881601</v>
      </c>
    </row>
    <row r="149">
      <c r="A149" s="12" t="s">
        <v>29</v>
      </c>
      <c r="B149" s="17"/>
      <c r="C149" s="14">
        <v>-0.8433745024</v>
      </c>
      <c r="D149" s="14">
        <v>-0.2592613625</v>
      </c>
      <c r="E149" s="14">
        <v>-0.9062283696</v>
      </c>
      <c r="F149" s="14">
        <v>-0.2686999754</v>
      </c>
    </row>
    <row r="150">
      <c r="A150" s="12" t="s">
        <v>31</v>
      </c>
      <c r="B150" s="17"/>
      <c r="C150" s="14">
        <v>-11.4631320732</v>
      </c>
      <c r="D150" s="14">
        <v>-3.9503021786</v>
      </c>
      <c r="E150" s="14">
        <v>-12.4046368431</v>
      </c>
      <c r="F150" s="14">
        <v>-4.1082377266</v>
      </c>
    </row>
    <row r="151">
      <c r="A151" s="12" t="s">
        <v>33</v>
      </c>
      <c r="B151" s="17"/>
      <c r="C151" s="14">
        <v>-0.8453256997</v>
      </c>
      <c r="D151" s="14">
        <v>-0.2600271498</v>
      </c>
      <c r="E151" s="14">
        <v>-0.9072029969</v>
      </c>
      <c r="F151" s="14">
        <v>-0.2689942194</v>
      </c>
    </row>
    <row r="152">
      <c r="A152" s="12" t="s">
        <v>37</v>
      </c>
      <c r="B152" s="15">
        <v>-4253.12878237249</v>
      </c>
      <c r="C152" s="14">
        <v>-11.4586431717</v>
      </c>
      <c r="D152" s="14">
        <v>-3.9479971704</v>
      </c>
      <c r="E152" s="14">
        <v>-12.4018145837</v>
      </c>
      <c r="F152" s="14">
        <v>-4.1069028738</v>
      </c>
    </row>
    <row r="153">
      <c r="A153" s="12" t="s">
        <v>48</v>
      </c>
      <c r="B153" s="15">
        <v>-270.1359383514</v>
      </c>
      <c r="C153" s="14">
        <v>-0.8434987267</v>
      </c>
      <c r="D153" s="14">
        <v>-0.2594068453</v>
      </c>
      <c r="E153" s="14">
        <v>-0.9063395025</v>
      </c>
      <c r="F153" s="14">
        <v>-0.2688196726</v>
      </c>
    </row>
    <row r="154">
      <c r="A154" s="1">
        <v>20.0</v>
      </c>
      <c r="B154" s="17"/>
      <c r="C154" s="32"/>
      <c r="D154" s="32"/>
      <c r="E154" s="32"/>
      <c r="F154" s="32"/>
    </row>
    <row r="155">
      <c r="A155" s="12" t="s">
        <v>25</v>
      </c>
      <c r="B155" s="15">
        <v>-4640.3802164588</v>
      </c>
      <c r="C155" s="14">
        <v>-12.7424841194</v>
      </c>
      <c r="D155" s="14">
        <v>-4.355785055</v>
      </c>
      <c r="E155" s="14">
        <v>-13.7747477467</v>
      </c>
      <c r="F155" s="14">
        <v>-4.5274789004</v>
      </c>
    </row>
    <row r="156">
      <c r="A156" s="12" t="s">
        <v>27</v>
      </c>
      <c r="B156" s="17"/>
      <c r="C156" s="14">
        <v>-11.4596251411</v>
      </c>
      <c r="D156" s="14">
        <v>-3.9485483634</v>
      </c>
      <c r="E156" s="14">
        <v>-12.4027660101</v>
      </c>
      <c r="F156" s="14">
        <v>-4.1074424857</v>
      </c>
    </row>
    <row r="157">
      <c r="A157" s="12" t="s">
        <v>29</v>
      </c>
      <c r="B157" s="17"/>
      <c r="C157" s="14">
        <v>-1.2532775512</v>
      </c>
      <c r="D157" s="14">
        <v>-0.3810919971</v>
      </c>
      <c r="E157" s="14">
        <v>-1.3439058766</v>
      </c>
      <c r="F157" s="14">
        <v>-0.3944079837</v>
      </c>
    </row>
    <row r="158">
      <c r="A158" s="12" t="s">
        <v>31</v>
      </c>
      <c r="B158" s="17"/>
      <c r="C158" s="14">
        <v>-11.4645465134</v>
      </c>
      <c r="D158" s="14">
        <v>-3.9507218923</v>
      </c>
      <c r="E158" s="14">
        <v>-12.4053945088</v>
      </c>
      <c r="F158" s="14">
        <v>-4.1083093663</v>
      </c>
    </row>
    <row r="159">
      <c r="A159" s="12" t="s">
        <v>33</v>
      </c>
      <c r="B159" s="17"/>
      <c r="C159" s="14">
        <v>-1.2557174393</v>
      </c>
      <c r="D159" s="14">
        <v>-0.3819639474</v>
      </c>
      <c r="E159" s="14">
        <v>-1.3451639483</v>
      </c>
      <c r="F159" s="14">
        <v>-0.3947399242</v>
      </c>
    </row>
    <row r="160">
      <c r="A160" s="12" t="s">
        <v>37</v>
      </c>
      <c r="B160" s="15">
        <v>-4253.12878237249</v>
      </c>
      <c r="C160" s="14">
        <v>-11.4586431717</v>
      </c>
      <c r="D160" s="14">
        <v>-3.9479971704</v>
      </c>
      <c r="E160" s="14">
        <v>-12.4018145837</v>
      </c>
      <c r="F160" s="14">
        <v>-4.1069028738</v>
      </c>
    </row>
    <row r="161">
      <c r="A161" s="12" t="s">
        <v>48</v>
      </c>
      <c r="B161" s="15">
        <v>-387.2693780496</v>
      </c>
      <c r="C161" s="14">
        <v>-1.2535036155</v>
      </c>
      <c r="D161" s="14">
        <v>-0.3811459792</v>
      </c>
      <c r="E161" s="14">
        <v>-1.3440731774</v>
      </c>
      <c r="F161" s="14">
        <v>-0.3944335272</v>
      </c>
    </row>
    <row r="162">
      <c r="A162" s="1">
        <v>21.0</v>
      </c>
      <c r="B162" s="17"/>
      <c r="C162" s="32"/>
      <c r="D162" s="32"/>
      <c r="E162" s="32"/>
      <c r="F162" s="32"/>
    </row>
    <row r="163">
      <c r="A163" s="12" t="s">
        <v>25</v>
      </c>
      <c r="B163" s="15">
        <v>-4652.744897123</v>
      </c>
      <c r="C163" s="14">
        <v>-12.8583934176</v>
      </c>
      <c r="D163" s="14">
        <v>-4.6233930943</v>
      </c>
      <c r="E163" s="14">
        <v>-13.8675748774</v>
      </c>
      <c r="F163" s="14">
        <v>-4.7907056494</v>
      </c>
    </row>
    <row r="164">
      <c r="A164" s="12" t="s">
        <v>27</v>
      </c>
      <c r="B164" s="17"/>
      <c r="C164" s="14">
        <v>-11.3481155446</v>
      </c>
      <c r="D164" s="14">
        <v>-4.1191483304</v>
      </c>
      <c r="E164" s="14">
        <v>-12.2529130062</v>
      </c>
      <c r="F164" s="14">
        <v>-4.2707970653</v>
      </c>
    </row>
    <row r="165">
      <c r="A165" s="12" t="s">
        <v>29</v>
      </c>
      <c r="B165" s="17"/>
      <c r="C165" s="14">
        <v>-1.4700235613</v>
      </c>
      <c r="D165" s="14">
        <v>-0.4694128088</v>
      </c>
      <c r="E165" s="60">
        <v>-1.576292306</v>
      </c>
      <c r="F165" s="60">
        <v>-0.4853128689</v>
      </c>
      <c r="G165">
        <f>1.3*E165</f>
        <v>-2.049179998</v>
      </c>
      <c r="H165">
        <f>1.2*E165+0.3333333*F165</f>
        <v>-2.053321707</v>
      </c>
    </row>
    <row r="166">
      <c r="A166" s="12" t="s">
        <v>31</v>
      </c>
      <c r="B166" s="17"/>
      <c r="C166" s="14">
        <v>-11.3544346119</v>
      </c>
      <c r="D166" s="14">
        <v>-4.1215007551</v>
      </c>
      <c r="E166" s="14">
        <v>-12.2563354075</v>
      </c>
      <c r="F166" s="14">
        <v>-4.2716863591</v>
      </c>
    </row>
    <row r="167">
      <c r="A167" s="12" t="s">
        <v>33</v>
      </c>
      <c r="B167" s="17"/>
      <c r="C167" s="14">
        <v>-1.4724378635</v>
      </c>
      <c r="D167" s="14">
        <v>-0.4701176335</v>
      </c>
      <c r="E167" s="14">
        <v>-1.577611778</v>
      </c>
      <c r="F167" s="14">
        <v>-0.4856171897</v>
      </c>
    </row>
    <row r="168">
      <c r="A168" s="12" t="s">
        <v>37</v>
      </c>
      <c r="B168" s="15">
        <v>-4189.69034397456</v>
      </c>
      <c r="C168" s="14">
        <v>-11.3486948407</v>
      </c>
      <c r="D168" s="14">
        <v>-4.1189874872</v>
      </c>
      <c r="E168" s="14">
        <v>-12.2534178656</v>
      </c>
      <c r="F168" s="14">
        <v>-4.2706242968</v>
      </c>
    </row>
    <row r="169">
      <c r="A169" s="12" t="s">
        <v>48</v>
      </c>
      <c r="B169" s="15">
        <v>-463.0703345859</v>
      </c>
      <c r="C169" s="14">
        <v>-1.4703894672</v>
      </c>
      <c r="D169" s="14">
        <v>-0.4694187605</v>
      </c>
      <c r="E169" s="14">
        <v>-1.5766300641</v>
      </c>
      <c r="F169" s="14">
        <v>-0.485309058</v>
      </c>
    </row>
    <row r="170">
      <c r="A170" s="1">
        <v>22.0</v>
      </c>
      <c r="B170" s="17"/>
      <c r="C170" s="32"/>
      <c r="D170" s="32"/>
      <c r="E170" s="32"/>
      <c r="F170" s="32"/>
    </row>
    <row r="171">
      <c r="A171" s="12" t="s">
        <v>25</v>
      </c>
      <c r="B171" s="15">
        <v>-2889.5747743683</v>
      </c>
      <c r="C171" s="14">
        <v>-8.5562025051</v>
      </c>
      <c r="D171" s="14">
        <v>-2.8693438423</v>
      </c>
      <c r="E171" s="14">
        <v>-9.2024786142</v>
      </c>
      <c r="F171" s="14">
        <v>-2.9711010009</v>
      </c>
    </row>
    <row r="172">
      <c r="A172" s="12" t="s">
        <v>27</v>
      </c>
      <c r="B172" s="17"/>
      <c r="C172" s="14">
        <v>-3.6833129953</v>
      </c>
      <c r="D172" s="14">
        <v>-1.2180721924</v>
      </c>
      <c r="E172" s="14">
        <v>-3.9567445054</v>
      </c>
      <c r="F172" s="14">
        <v>-1.2599924662</v>
      </c>
    </row>
    <row r="173">
      <c r="A173" s="12" t="s">
        <v>29</v>
      </c>
      <c r="B173" s="17"/>
      <c r="C173" s="14">
        <v>-4.8586577094</v>
      </c>
      <c r="D173" s="14">
        <v>-1.6331933392</v>
      </c>
      <c r="E173" s="14">
        <v>-5.2313639401</v>
      </c>
      <c r="F173" s="14">
        <v>-1.692829143</v>
      </c>
    </row>
    <row r="174">
      <c r="A174" s="12" t="s">
        <v>31</v>
      </c>
      <c r="B174" s="17"/>
      <c r="C174" s="14">
        <v>-3.6853815034</v>
      </c>
      <c r="D174" s="14">
        <v>-1.2186983109</v>
      </c>
      <c r="E174" s="14">
        <v>-3.9578699974</v>
      </c>
      <c r="F174" s="14">
        <v>-1.2602434092</v>
      </c>
    </row>
    <row r="175">
      <c r="A175" s="12" t="s">
        <v>33</v>
      </c>
      <c r="B175" s="17"/>
      <c r="C175" s="14">
        <v>-4.8618260376</v>
      </c>
      <c r="D175" s="14">
        <v>-1.6343781325</v>
      </c>
      <c r="E175" s="14">
        <v>-5.2331145989</v>
      </c>
      <c r="F175" s="14">
        <v>-1.6933159314</v>
      </c>
    </row>
    <row r="176">
      <c r="A176" s="12" t="s">
        <v>37</v>
      </c>
      <c r="B176" s="15">
        <v>-1219.84750300093</v>
      </c>
      <c r="C176" s="14">
        <v>-3.6798924189</v>
      </c>
      <c r="D176" s="14">
        <v>-1.2163951108</v>
      </c>
      <c r="E176" s="14">
        <v>-3.9534646225</v>
      </c>
      <c r="F176" s="14">
        <v>-1.2583195844</v>
      </c>
    </row>
    <row r="177">
      <c r="A177" s="12" t="s">
        <v>48</v>
      </c>
      <c r="B177" s="15">
        <v>-1669.7043190204</v>
      </c>
      <c r="C177" s="14">
        <v>-4.8572956601</v>
      </c>
      <c r="D177" s="14">
        <v>-1.6322490707</v>
      </c>
      <c r="E177" s="14">
        <v>-5.229930844</v>
      </c>
      <c r="F177" s="14">
        <v>-1.6918424627</v>
      </c>
    </row>
    <row r="178">
      <c r="A178" s="1">
        <v>23.0</v>
      </c>
      <c r="B178" s="17"/>
      <c r="C178" s="32"/>
      <c r="D178" s="32"/>
      <c r="E178" s="32"/>
      <c r="F178" s="32"/>
    </row>
    <row r="179">
      <c r="A179" s="12" t="s">
        <v>25</v>
      </c>
      <c r="B179" s="15">
        <v>-2328.3562962912</v>
      </c>
      <c r="C179" s="14">
        <v>-6.9164819838</v>
      </c>
      <c r="D179" s="14">
        <v>-2.4576041707</v>
      </c>
      <c r="E179" s="14">
        <v>-7.4246571439</v>
      </c>
      <c r="F179" s="14">
        <v>-2.5371105508</v>
      </c>
    </row>
    <row r="180">
      <c r="A180" s="12" t="s">
        <v>27</v>
      </c>
      <c r="B180" s="17"/>
      <c r="C180" s="14">
        <v>-4.1569287465</v>
      </c>
      <c r="D180" s="14">
        <v>-1.453726634</v>
      </c>
      <c r="E180" s="14">
        <v>-4.4571254156</v>
      </c>
      <c r="F180" s="14">
        <v>-1.4999380094</v>
      </c>
    </row>
    <row r="181">
      <c r="A181" s="12" t="s">
        <v>29</v>
      </c>
      <c r="B181" s="17"/>
      <c r="C181" s="14">
        <v>-2.7516046151</v>
      </c>
      <c r="D181" s="14">
        <v>-0.9908399115</v>
      </c>
      <c r="E181" s="60">
        <v>-2.9572344866</v>
      </c>
      <c r="F181" s="60">
        <v>-1.0254400476</v>
      </c>
      <c r="G181">
        <f>1.3*E181</f>
        <v>-3.844404833</v>
      </c>
      <c r="H181">
        <f>1.2*E181+0.3333333*F181</f>
        <v>-3.890494699</v>
      </c>
    </row>
    <row r="182">
      <c r="A182" s="12" t="s">
        <v>31</v>
      </c>
      <c r="B182" s="17"/>
      <c r="C182" s="14">
        <v>-4.1596817119</v>
      </c>
      <c r="D182" s="14">
        <v>-1.4546228243</v>
      </c>
      <c r="E182" s="14">
        <v>-4.4586265954</v>
      </c>
      <c r="F182" s="14">
        <v>-1.5002786775</v>
      </c>
    </row>
    <row r="183">
      <c r="A183" s="12" t="s">
        <v>33</v>
      </c>
      <c r="B183" s="17"/>
      <c r="C183" s="14">
        <v>-2.7526005153</v>
      </c>
      <c r="D183" s="14">
        <v>-0.9911190223</v>
      </c>
      <c r="E183" s="60">
        <v>-2.9599013889</v>
      </c>
      <c r="F183" s="60">
        <v>-1.0242346338</v>
      </c>
      <c r="G183">
        <f>1.3*E183</f>
        <v>-3.847871806</v>
      </c>
      <c r="H183">
        <f>1.2*E183+0.3333333*F183</f>
        <v>-3.893293177</v>
      </c>
    </row>
    <row r="184">
      <c r="A184" s="12" t="s">
        <v>37</v>
      </c>
      <c r="B184" s="15">
        <v>-1370.71510448749</v>
      </c>
      <c r="C184" s="14">
        <v>-4.1559013214</v>
      </c>
      <c r="D184" s="14">
        <v>-1.4526025964</v>
      </c>
      <c r="E184" s="14">
        <v>-4.4560861761</v>
      </c>
      <c r="F184" s="14">
        <v>-1.4988173219</v>
      </c>
    </row>
    <row r="185">
      <c r="A185" s="12" t="s">
        <v>48</v>
      </c>
      <c r="B185" s="15">
        <v>-957.5638220545</v>
      </c>
      <c r="C185" s="14">
        <v>-2.7488667111</v>
      </c>
      <c r="D185" s="14">
        <v>-0.9891163183</v>
      </c>
      <c r="E185" s="14">
        <v>-2.9565851328</v>
      </c>
      <c r="F185" s="14">
        <v>-1.0223280671</v>
      </c>
      <c r="G185">
        <f>1.3*E185</f>
        <v>-3.843560673</v>
      </c>
      <c r="H185">
        <f>1.2*E185+0.3333333*F185</f>
        <v>-3.888678148</v>
      </c>
    </row>
    <row r="186">
      <c r="A186" s="1">
        <v>24.0</v>
      </c>
      <c r="B186" s="17"/>
      <c r="C186" s="32"/>
      <c r="D186" s="32"/>
      <c r="E186" s="32"/>
      <c r="F186" s="32"/>
    </row>
    <row r="187">
      <c r="A187" s="12" t="s">
        <v>25</v>
      </c>
      <c r="B187" s="15">
        <v>-5076.89872141216</v>
      </c>
      <c r="C187" s="14">
        <v>-14.3456325102</v>
      </c>
      <c r="D187" s="14">
        <v>-5.0989056486</v>
      </c>
      <c r="E187" s="14">
        <v>-15.4495232171</v>
      </c>
      <c r="F187" s="14">
        <v>-5.2793425625</v>
      </c>
      <c r="G187">
        <f t="shared" ref="G187:G190" si="3">1.3*E187</f>
        <v>-20.08438018</v>
      </c>
    </row>
    <row r="188">
      <c r="A188" s="12" t="s">
        <v>27</v>
      </c>
      <c r="B188" s="17"/>
      <c r="C188" s="14">
        <v>-11.3508776361</v>
      </c>
      <c r="D188" s="14">
        <v>-4.118848251</v>
      </c>
      <c r="E188" s="14">
        <v>-12.2554113389</v>
      </c>
      <c r="F188" s="14">
        <v>-4.2704487917</v>
      </c>
      <c r="G188">
        <f t="shared" si="3"/>
        <v>-15.93203474</v>
      </c>
    </row>
    <row r="189">
      <c r="A189" s="12" t="s">
        <v>29</v>
      </c>
      <c r="B189" s="17"/>
      <c r="C189" s="14">
        <v>-2.9337475456</v>
      </c>
      <c r="D189" s="14">
        <v>-0.9223666757</v>
      </c>
      <c r="E189" s="14">
        <v>-3.128583599</v>
      </c>
      <c r="F189" s="14">
        <v>-0.9598123072</v>
      </c>
      <c r="G189">
        <f t="shared" si="3"/>
        <v>-4.067158679</v>
      </c>
    </row>
    <row r="190">
      <c r="A190" s="12" t="s">
        <v>31</v>
      </c>
      <c r="B190" s="17"/>
      <c r="C190" s="14">
        <v>-11.3632856865</v>
      </c>
      <c r="D190" s="14">
        <v>-4.1235346985</v>
      </c>
      <c r="E190" s="14">
        <v>-12.2619564481</v>
      </c>
      <c r="F190" s="14">
        <v>-4.2720995452</v>
      </c>
      <c r="G190">
        <f t="shared" si="3"/>
        <v>-15.94054338</v>
      </c>
    </row>
    <row r="191">
      <c r="A191" s="12" t="s">
        <v>33</v>
      </c>
      <c r="B191" s="17"/>
      <c r="C191" s="60">
        <v>-2.9374162635</v>
      </c>
      <c r="D191" s="60">
        <v>-0.9232874328</v>
      </c>
      <c r="E191" s="14">
        <v>-3.1375722535</v>
      </c>
      <c r="F191" s="14">
        <v>-0.9519983398</v>
      </c>
      <c r="G191">
        <f>1.3*C191</f>
        <v>-3.818641143</v>
      </c>
      <c r="H191">
        <f>1.2*C191+0.3333333*D191</f>
        <v>-3.832661963</v>
      </c>
    </row>
    <row r="192">
      <c r="A192" s="12" t="s">
        <v>37</v>
      </c>
      <c r="B192" s="15">
        <v>-4189.69034397417</v>
      </c>
      <c r="C192" s="14">
        <v>-11.3486948406</v>
      </c>
      <c r="D192" s="14">
        <v>-4.1189874872</v>
      </c>
      <c r="E192" s="14">
        <v>-12.2534177438</v>
      </c>
      <c r="F192" s="14">
        <v>-4.2706241862</v>
      </c>
      <c r="G192">
        <f t="shared" ref="G192:G193" si="4">1.3*E192</f>
        <v>-15.92944307</v>
      </c>
    </row>
    <row r="193">
      <c r="A193" s="12" t="s">
        <v>48</v>
      </c>
      <c r="B193" s="15">
        <v>-887.0850665655</v>
      </c>
      <c r="C193" s="14">
        <v>-2.9337851495</v>
      </c>
      <c r="D193" s="14">
        <v>-0.9210514243</v>
      </c>
      <c r="E193" s="14">
        <v>-3.1354927803</v>
      </c>
      <c r="F193" s="14">
        <v>-0.9502696048</v>
      </c>
      <c r="G193">
        <f t="shared" si="4"/>
        <v>-4.076140614</v>
      </c>
    </row>
    <row r="194">
      <c r="A194" s="1">
        <v>25.0</v>
      </c>
      <c r="B194" s="17"/>
      <c r="C194" s="32"/>
      <c r="D194" s="32"/>
      <c r="E194" s="32"/>
      <c r="F194" s="32"/>
    </row>
    <row r="195">
      <c r="A195" s="12" t="s">
        <v>25</v>
      </c>
      <c r="B195" s="15">
        <v>-3206.65745375207</v>
      </c>
      <c r="C195" s="14">
        <v>-9.6653465818</v>
      </c>
      <c r="D195" s="14">
        <v>-3.4390576504</v>
      </c>
      <c r="E195" s="14">
        <v>-10.3585506564</v>
      </c>
      <c r="F195" s="14">
        <v>-3.5454145273</v>
      </c>
    </row>
    <row r="196">
      <c r="A196" s="12" t="s">
        <v>27</v>
      </c>
      <c r="B196" s="17"/>
      <c r="C196" s="14">
        <v>-7.5344410122</v>
      </c>
      <c r="D196" s="14">
        <v>-2.6503297014</v>
      </c>
      <c r="E196" s="14">
        <v>-8.0781232467</v>
      </c>
      <c r="F196" s="14">
        <v>-2.7328468914</v>
      </c>
    </row>
    <row r="197">
      <c r="A197" s="12" t="s">
        <v>29</v>
      </c>
      <c r="B197" s="17"/>
      <c r="C197" s="14">
        <v>-2.0736755755</v>
      </c>
      <c r="D197" s="14">
        <v>-0.7386861812</v>
      </c>
      <c r="E197" s="60">
        <v>-2.223557246</v>
      </c>
      <c r="F197" s="60">
        <v>-0.7616245355</v>
      </c>
      <c r="G197">
        <f>1.3*E197</f>
        <v>-2.89062442</v>
      </c>
      <c r="H197">
        <f>1.2*E197+0.3333333*F197</f>
        <v>-2.922143515</v>
      </c>
    </row>
    <row r="198">
      <c r="A198" s="12" t="s">
        <v>31</v>
      </c>
      <c r="B198" s="17"/>
      <c r="C198" s="14">
        <v>-7.5380675985</v>
      </c>
      <c r="D198" s="14">
        <v>-2.6515044366</v>
      </c>
      <c r="E198" s="14">
        <v>-8.0801716386</v>
      </c>
      <c r="F198" s="14">
        <v>-2.7333222738</v>
      </c>
    </row>
    <row r="199">
      <c r="A199" s="12" t="s">
        <v>33</v>
      </c>
      <c r="B199" s="17"/>
      <c r="C199" s="14">
        <v>-2.0773939537</v>
      </c>
      <c r="D199" s="14">
        <v>-0.7399132616</v>
      </c>
      <c r="E199" s="14">
        <v>-2.225543536</v>
      </c>
      <c r="F199" s="14">
        <v>-0.7621113999</v>
      </c>
    </row>
    <row r="200">
      <c r="A200" s="12" t="s">
        <v>37</v>
      </c>
      <c r="B200" s="15">
        <v>-2517.77597350435</v>
      </c>
      <c r="C200" s="14">
        <v>-7.5326286774</v>
      </c>
      <c r="D200" s="14">
        <v>-2.6475399402</v>
      </c>
      <c r="E200" s="14">
        <v>-8.0761366985</v>
      </c>
      <c r="F200" s="14">
        <v>-2.7299362744</v>
      </c>
    </row>
    <row r="201">
      <c r="A201" s="12" t="s">
        <v>48</v>
      </c>
      <c r="B201" s="15">
        <v>-688.9107577642</v>
      </c>
      <c r="C201" s="14">
        <v>-2.0734689918</v>
      </c>
      <c r="D201" s="14">
        <v>-0.7386562093</v>
      </c>
      <c r="E201" s="14">
        <v>-2.223372023</v>
      </c>
      <c r="F201" s="14">
        <v>-0.7615969817</v>
      </c>
    </row>
    <row r="202">
      <c r="A202" s="1">
        <v>26.0</v>
      </c>
      <c r="B202" s="17"/>
      <c r="C202" s="32"/>
      <c r="D202" s="32"/>
      <c r="E202" s="32"/>
      <c r="F202" s="32"/>
    </row>
    <row r="203">
      <c r="A203" s="12" t="s">
        <v>25</v>
      </c>
      <c r="B203" s="15">
        <v>-3206.6614224221</v>
      </c>
      <c r="C203" s="14">
        <v>-9.6654784799</v>
      </c>
      <c r="D203" s="14">
        <v>-3.4403617273</v>
      </c>
      <c r="E203" s="14">
        <v>-10.3586700179</v>
      </c>
      <c r="F203" s="14">
        <v>-3.5467491475</v>
      </c>
    </row>
    <row r="204">
      <c r="A204" s="12" t="s">
        <v>27</v>
      </c>
      <c r="B204" s="15"/>
      <c r="C204" s="14">
        <v>-7.5345040355</v>
      </c>
      <c r="D204" s="14">
        <v>-2.6504069898</v>
      </c>
      <c r="E204" s="14">
        <v>-8.0781952045</v>
      </c>
      <c r="F204" s="14">
        <v>-2.7329282961</v>
      </c>
    </row>
    <row r="205">
      <c r="A205" s="12" t="s">
        <v>29</v>
      </c>
      <c r="B205" s="17"/>
      <c r="C205" s="14">
        <v>-2.0737675268</v>
      </c>
      <c r="D205" s="14">
        <v>-0.739988492</v>
      </c>
      <c r="E205" s="14">
        <v>-2.2236199904</v>
      </c>
      <c r="F205" s="14">
        <v>-0.7629334713</v>
      </c>
    </row>
    <row r="206">
      <c r="A206" s="12" t="s">
        <v>31</v>
      </c>
      <c r="B206" s="17"/>
      <c r="C206" s="14">
        <v>-7.5381357753</v>
      </c>
      <c r="D206" s="14">
        <v>-2.6515735242</v>
      </c>
      <c r="E206" s="14">
        <v>-8.0802237018</v>
      </c>
      <c r="F206" s="14">
        <v>-2.7333964737</v>
      </c>
    </row>
    <row r="207">
      <c r="A207" s="12" t="s">
        <v>33</v>
      </c>
      <c r="B207" s="17"/>
      <c r="C207" s="14">
        <v>-2.0774228415</v>
      </c>
      <c r="D207" s="14">
        <v>-0.7412051903</v>
      </c>
      <c r="E207" s="14">
        <v>-2.2255756724</v>
      </c>
      <c r="F207" s="14">
        <v>-0.7634281157</v>
      </c>
    </row>
    <row r="208">
      <c r="A208" s="12" t="s">
        <v>37</v>
      </c>
      <c r="B208" s="15">
        <v>-2517.77597350435</v>
      </c>
      <c r="C208" s="14">
        <v>-7.5326286774</v>
      </c>
      <c r="D208" s="14">
        <v>-2.6475399402</v>
      </c>
      <c r="E208" s="14">
        <v>-8.0761366985</v>
      </c>
      <c r="F208" s="14">
        <v>-2.7299362744</v>
      </c>
    </row>
    <row r="209">
      <c r="A209" s="12" t="s">
        <v>48</v>
      </c>
      <c r="B209" s="15">
        <v>-688.9149187912</v>
      </c>
      <c r="C209" s="14">
        <v>-2.0735977088</v>
      </c>
      <c r="D209" s="14">
        <v>-0.7399710567</v>
      </c>
      <c r="E209" s="14">
        <v>-2.2234683104</v>
      </c>
      <c r="F209" s="14">
        <v>-0.762918266</v>
      </c>
    </row>
    <row r="210">
      <c r="A210" s="1">
        <v>27.0</v>
      </c>
      <c r="B210" s="17"/>
      <c r="C210" s="32"/>
      <c r="D210" s="32"/>
      <c r="E210" s="32"/>
      <c r="F210" s="32"/>
    </row>
    <row r="211">
      <c r="A211" s="12" t="s">
        <v>25</v>
      </c>
      <c r="B211" s="37">
        <v>-3804.03848032623</v>
      </c>
      <c r="C211" s="14">
        <v>-10.4712258568</v>
      </c>
      <c r="D211" s="14">
        <v>-3.7565736614</v>
      </c>
      <c r="E211" s="14">
        <v>-11.29628765</v>
      </c>
      <c r="F211" s="14">
        <v>-3.8933086887</v>
      </c>
    </row>
    <row r="212">
      <c r="A212" s="12" t="s">
        <v>27</v>
      </c>
      <c r="B212" s="17"/>
      <c r="C212" s="14">
        <v>-9.7318679447</v>
      </c>
      <c r="D212" s="14">
        <v>-3.5330215856</v>
      </c>
      <c r="E212" s="14">
        <v>-10.5069477457</v>
      </c>
      <c r="F212" s="14">
        <v>-3.6628547861</v>
      </c>
    </row>
    <row r="213">
      <c r="A213" s="12" t="s">
        <v>29</v>
      </c>
      <c r="B213" s="17"/>
      <c r="C213" s="14">
        <v>-0.7182559543</v>
      </c>
      <c r="D213" s="14">
        <v>-0.2013400426</v>
      </c>
      <c r="E213" s="60">
        <v>-0.7681113091</v>
      </c>
      <c r="F213" s="60">
        <v>-0.2082981624</v>
      </c>
      <c r="G213">
        <f>1.3*E213</f>
        <v>-0.9985447018</v>
      </c>
      <c r="H213">
        <f>1.2*E213+0.3333333*F213</f>
        <v>-0.9911662848</v>
      </c>
    </row>
    <row r="214">
      <c r="A214" s="12" t="s">
        <v>31</v>
      </c>
      <c r="B214" s="17"/>
      <c r="C214" s="14">
        <v>-9.7367898238</v>
      </c>
      <c r="D214" s="14">
        <v>-3.5348702017</v>
      </c>
      <c r="E214" s="14">
        <v>-10.5095951271</v>
      </c>
      <c r="F214" s="14">
        <v>-3.6635379968</v>
      </c>
    </row>
    <row r="215">
      <c r="A215" s="12" t="s">
        <v>33</v>
      </c>
      <c r="B215" s="17"/>
      <c r="C215" s="14">
        <v>-0.7193766978</v>
      </c>
      <c r="D215" s="14">
        <v>-0.2016021088</v>
      </c>
      <c r="E215" s="14">
        <v>-0.7691844041</v>
      </c>
      <c r="F215" s="14">
        <v>-0.2081829453</v>
      </c>
    </row>
    <row r="216">
      <c r="A216" s="12" t="s">
        <v>37</v>
      </c>
      <c r="B216" s="37">
        <v>-3591.15555289818</v>
      </c>
      <c r="C216" s="14">
        <v>-9.7309630707</v>
      </c>
      <c r="D216" s="14">
        <v>-3.5323373517</v>
      </c>
      <c r="E216" s="14">
        <v>-10.5062332431</v>
      </c>
      <c r="F216" s="14">
        <v>-3.6622414439</v>
      </c>
    </row>
    <row r="217">
      <c r="A217" s="12" t="s">
        <v>48</v>
      </c>
      <c r="B217" s="15">
        <v>-212.7875449771</v>
      </c>
      <c r="C217" s="14">
        <v>-0.7181754082</v>
      </c>
      <c r="D217" s="14">
        <v>-0.2011155312</v>
      </c>
      <c r="E217" s="60">
        <v>-0.7679992496</v>
      </c>
      <c r="F217" s="60">
        <v>-0.2080595234</v>
      </c>
      <c r="G217">
        <f>1.3*E217</f>
        <v>-0.9983990245</v>
      </c>
      <c r="H217">
        <f>1.2*E217+0.3333333*F217</f>
        <v>-0.9909522671</v>
      </c>
    </row>
    <row r="218">
      <c r="A218" s="1">
        <v>28.0</v>
      </c>
      <c r="B218" s="17"/>
      <c r="C218" s="32"/>
      <c r="D218" s="32"/>
      <c r="E218" s="32"/>
      <c r="F218" s="32"/>
    </row>
    <row r="219">
      <c r="A219" s="12" t="s">
        <v>25</v>
      </c>
      <c r="B219" s="15">
        <v>-3764.98832824493</v>
      </c>
      <c r="C219" s="14">
        <v>-10.3319913442</v>
      </c>
      <c r="D219" s="14">
        <v>-3.7131410496</v>
      </c>
      <c r="E219" s="60">
        <v>-11.1479304108</v>
      </c>
      <c r="F219" s="60">
        <v>-3.8486073843</v>
      </c>
      <c r="G219">
        <f>1.3*E219</f>
        <v>-14.49230953</v>
      </c>
      <c r="H219">
        <f>1.2*E219+0.3333333*F219</f>
        <v>-14.66038549</v>
      </c>
    </row>
    <row r="220">
      <c r="A220" s="12" t="s">
        <v>27</v>
      </c>
      <c r="B220" s="17"/>
      <c r="C220" s="14">
        <v>-9.7325097023</v>
      </c>
      <c r="D220" s="14">
        <v>-3.5333537584</v>
      </c>
      <c r="E220" s="14">
        <v>-10.5075367481</v>
      </c>
      <c r="F220" s="14">
        <v>-3.6631745247</v>
      </c>
    </row>
    <row r="221">
      <c r="A221" s="12" t="s">
        <v>29</v>
      </c>
      <c r="B221" s="17"/>
      <c r="C221" s="14">
        <v>-0.5833482166</v>
      </c>
      <c r="D221" s="14">
        <v>-0.1619896127</v>
      </c>
      <c r="E221" s="14">
        <v>-0.6243591614</v>
      </c>
      <c r="F221" s="14">
        <v>-0.1674308393</v>
      </c>
    </row>
    <row r="222">
      <c r="A222" s="12" t="s">
        <v>31</v>
      </c>
      <c r="B222" s="17"/>
      <c r="C222" s="14">
        <v>-9.7365324178</v>
      </c>
      <c r="D222" s="14">
        <v>-3.5348547036</v>
      </c>
      <c r="E222" s="14">
        <v>-10.5097236793</v>
      </c>
      <c r="F222" s="14">
        <v>-3.6637352801</v>
      </c>
    </row>
    <row r="223">
      <c r="A223" s="12" t="s">
        <v>33</v>
      </c>
      <c r="B223" s="17"/>
      <c r="C223" s="14">
        <v>-0.5842367679</v>
      </c>
      <c r="D223" s="14">
        <v>-0.162190904</v>
      </c>
      <c r="E223" s="14">
        <v>-0.6248579035</v>
      </c>
      <c r="F223" s="14">
        <v>-0.1675202474</v>
      </c>
    </row>
    <row r="224">
      <c r="A224" s="12" t="s">
        <v>37</v>
      </c>
      <c r="B224" s="15">
        <v>-3591.15555289818</v>
      </c>
      <c r="C224" s="14">
        <v>-9.7309630707</v>
      </c>
      <c r="D224" s="14">
        <v>-3.5323373517</v>
      </c>
      <c r="E224" s="14">
        <v>-10.5062332431</v>
      </c>
      <c r="F224" s="14">
        <v>-3.6622414439</v>
      </c>
    </row>
    <row r="225">
      <c r="A225" s="12" t="s">
        <v>48</v>
      </c>
      <c r="B225" s="15">
        <v>-173.7360601312</v>
      </c>
      <c r="C225" s="14">
        <v>-0.5832231585</v>
      </c>
      <c r="D225" s="14">
        <v>-0.1617713064</v>
      </c>
      <c r="E225" s="60">
        <v>-0.6238352854</v>
      </c>
      <c r="F225" s="60">
        <v>-0.1673874681</v>
      </c>
      <c r="G225">
        <f>1.3*E225</f>
        <v>-0.810985871</v>
      </c>
      <c r="H225">
        <f>1.2*E225+0.3333333*F225</f>
        <v>-0.8043981596</v>
      </c>
    </row>
    <row r="226">
      <c r="A226" s="1">
        <v>29.0</v>
      </c>
      <c r="B226" s="17"/>
      <c r="C226" s="32"/>
      <c r="D226" s="32"/>
      <c r="E226" s="32"/>
      <c r="F226" s="32"/>
    </row>
    <row r="227">
      <c r="A227" s="12" t="s">
        <v>25</v>
      </c>
      <c r="B227" s="15">
        <v>-2630.2120701955</v>
      </c>
      <c r="C227" s="14">
        <v>-7.9508795161</v>
      </c>
      <c r="D227" s="14">
        <v>-2.7382262236</v>
      </c>
      <c r="E227" s="60">
        <v>-8.5369508901</v>
      </c>
      <c r="F227" s="60">
        <v>-2.8308157521</v>
      </c>
      <c r="G227">
        <f>1.3*E227</f>
        <v>-11.09803616</v>
      </c>
      <c r="H227">
        <f>1.2*E227+0.3333333*F227</f>
        <v>-11.18794622</v>
      </c>
    </row>
    <row r="228">
      <c r="A228" s="12" t="s">
        <v>27</v>
      </c>
      <c r="B228" s="17"/>
      <c r="C228" s="14">
        <v>-7.3189890567</v>
      </c>
      <c r="D228" s="14">
        <v>-2.5032734617</v>
      </c>
      <c r="E228" s="14">
        <v>-7.8538967805</v>
      </c>
      <c r="F228" s="14">
        <v>-2.5868838566</v>
      </c>
    </row>
    <row r="229">
      <c r="A229" s="12" t="s">
        <v>29</v>
      </c>
      <c r="B229" s="17"/>
      <c r="C229" s="14">
        <v>-0.6045949329</v>
      </c>
      <c r="D229" s="14">
        <v>-0.2069111629</v>
      </c>
      <c r="E229" s="60">
        <v>-0.6575395286</v>
      </c>
      <c r="F229" s="60">
        <v>-0.21634611</v>
      </c>
      <c r="G229">
        <f>1.3*E229</f>
        <v>-0.8548013872</v>
      </c>
      <c r="H229">
        <f>1.2*E229+0.3333333*F229</f>
        <v>-0.8611627971</v>
      </c>
    </row>
    <row r="230">
      <c r="A230" s="12" t="s">
        <v>31</v>
      </c>
      <c r="B230" s="17"/>
      <c r="C230" s="14">
        <v>-7.3214585068</v>
      </c>
      <c r="D230" s="14">
        <v>-2.5041312166</v>
      </c>
      <c r="E230" s="14">
        <v>-7.8551621304</v>
      </c>
      <c r="F230" s="14">
        <v>-2.5871936335</v>
      </c>
    </row>
    <row r="231">
      <c r="A231" s="12" t="s">
        <v>33</v>
      </c>
      <c r="B231" s="17"/>
      <c r="C231" s="60">
        <v>-0.6112830247</v>
      </c>
      <c r="D231" s="60">
        <v>-0.2109713837</v>
      </c>
      <c r="E231" s="14">
        <v>-0.6615158666</v>
      </c>
      <c r="F231" s="14">
        <v>-0.2177231147</v>
      </c>
      <c r="G231">
        <f>1.3*C231</f>
        <v>-0.7946679321</v>
      </c>
      <c r="H231">
        <f>1.2*C231+0.3333333*D231</f>
        <v>-0.8038634172</v>
      </c>
    </row>
    <row r="232">
      <c r="A232" s="12" t="s">
        <v>37</v>
      </c>
      <c r="B232" s="15">
        <v>-2402.81701541496</v>
      </c>
      <c r="C232" s="14">
        <v>-7.3227132399</v>
      </c>
      <c r="D232" s="14">
        <v>-2.5098611294</v>
      </c>
      <c r="E232" s="14">
        <v>-7.8576429013</v>
      </c>
      <c r="F232" s="14">
        <v>-2.593374058</v>
      </c>
    </row>
    <row r="233">
      <c r="A233" s="12" t="s">
        <v>48</v>
      </c>
      <c r="B233" s="15">
        <v>-227.3430354339</v>
      </c>
      <c r="C233" s="14">
        <v>-0.6046559231</v>
      </c>
      <c r="D233" s="14">
        <v>-0.2067602752</v>
      </c>
      <c r="E233" s="60">
        <v>-0.6574329899</v>
      </c>
      <c r="F233" s="60">
        <v>-0.2161236742</v>
      </c>
      <c r="G233">
        <f>1.3*E233</f>
        <v>-0.8546628869</v>
      </c>
      <c r="H233">
        <f>1.2*E233+0.3333333*F233</f>
        <v>-0.8609608054</v>
      </c>
    </row>
    <row r="234">
      <c r="A234" s="1">
        <v>30.0</v>
      </c>
      <c r="B234" s="17"/>
      <c r="C234" s="32"/>
      <c r="D234" s="32"/>
      <c r="E234" s="32"/>
      <c r="F234" s="32"/>
    </row>
    <row r="235">
      <c r="A235" s="12" t="s">
        <v>25</v>
      </c>
      <c r="B235" s="15">
        <v>-2820.7915886165</v>
      </c>
      <c r="C235" s="14">
        <v>-8.511375543</v>
      </c>
      <c r="D235" s="14">
        <v>-2.9486147202</v>
      </c>
      <c r="E235" s="60">
        <v>-9.1322718695</v>
      </c>
      <c r="F235" s="60">
        <v>-3.0516088068</v>
      </c>
      <c r="G235">
        <f>1.3*E235</f>
        <v>-11.87195343</v>
      </c>
      <c r="H235">
        <f>1.2*E235+0.3333333*F235</f>
        <v>-11.97592908</v>
      </c>
    </row>
    <row r="236">
      <c r="A236" s="12" t="s">
        <v>27</v>
      </c>
      <c r="B236" s="17"/>
      <c r="C236" s="14">
        <v>-7.3172699111</v>
      </c>
      <c r="D236" s="14">
        <v>-2.5014277087</v>
      </c>
      <c r="E236" s="14">
        <v>-7.8521209026</v>
      </c>
      <c r="F236" s="14">
        <v>-2.5849844576</v>
      </c>
    </row>
    <row r="237">
      <c r="A237" s="12" t="s">
        <v>29</v>
      </c>
      <c r="B237" s="17"/>
      <c r="C237" s="14">
        <v>-1.1596561329</v>
      </c>
      <c r="D237" s="14">
        <v>-0.4125200783</v>
      </c>
      <c r="E237" s="60">
        <v>-1.2529730859</v>
      </c>
      <c r="F237" s="60">
        <v>-0.428157488</v>
      </c>
      <c r="G237">
        <f>1.3*E237</f>
        <v>-1.628865012</v>
      </c>
      <c r="H237">
        <f>1.2*E237+0.3333333*F237</f>
        <v>-1.646286851</v>
      </c>
    </row>
    <row r="238">
      <c r="A238" s="12" t="s">
        <v>31</v>
      </c>
      <c r="B238" s="17"/>
      <c r="C238" s="14">
        <v>-7.3200531426</v>
      </c>
      <c r="D238" s="14">
        <v>-2.5023625432</v>
      </c>
      <c r="E238" s="14">
        <v>-7.8535910227</v>
      </c>
      <c r="F238" s="14">
        <v>-2.5853412025</v>
      </c>
    </row>
    <row r="239">
      <c r="A239" s="12" t="s">
        <v>33</v>
      </c>
      <c r="B239" s="17"/>
      <c r="C239" s="60">
        <v>-1.1654656745</v>
      </c>
      <c r="D239" s="60">
        <v>-0.4169730212</v>
      </c>
      <c r="E239" s="14">
        <v>-1.2568172566</v>
      </c>
      <c r="F239" s="14">
        <v>-0.4293307002</v>
      </c>
      <c r="G239">
        <f>1.3*C239</f>
        <v>-1.515105377</v>
      </c>
      <c r="H239">
        <f>1.2*C239+0.3333333*D239</f>
        <v>-1.537549803</v>
      </c>
    </row>
    <row r="240">
      <c r="A240" s="12" t="s">
        <v>37</v>
      </c>
      <c r="B240" s="15">
        <v>-2402.81701541496</v>
      </c>
      <c r="C240" s="14">
        <v>-7.3227132399</v>
      </c>
      <c r="D240" s="14">
        <v>-2.5098611294</v>
      </c>
      <c r="E240" s="14">
        <v>-7.8576429013</v>
      </c>
      <c r="F240" s="14">
        <v>-2.593374058</v>
      </c>
    </row>
    <row r="241">
      <c r="A241" s="12" t="s">
        <v>48</v>
      </c>
      <c r="B241" s="15">
        <v>-417.9363815504</v>
      </c>
      <c r="C241" s="14">
        <v>-1.1597709792</v>
      </c>
      <c r="D241" s="14">
        <v>-0.41240707</v>
      </c>
      <c r="E241" s="60">
        <v>-1.252949007</v>
      </c>
      <c r="F241" s="60">
        <v>-0.4280015214</v>
      </c>
      <c r="G241">
        <f>1.3*E241</f>
        <v>-1.628833709</v>
      </c>
      <c r="H241">
        <f>1.2*E241+0.3333333*F241</f>
        <v>-1.646205968</v>
      </c>
    </row>
    <row r="242">
      <c r="A242" s="1" t="s">
        <v>83</v>
      </c>
      <c r="B242" s="17"/>
      <c r="C242" s="52"/>
      <c r="D242" s="52"/>
      <c r="E242" s="52"/>
      <c r="F242" s="52"/>
    </row>
    <row r="243">
      <c r="A243" s="12" t="s">
        <v>25</v>
      </c>
      <c r="B243" s="15">
        <v>-2788.0238318272</v>
      </c>
      <c r="C243" s="14">
        <v>-7.077030129</v>
      </c>
      <c r="D243" s="14">
        <v>-2.5167710731</v>
      </c>
      <c r="E243" s="14">
        <v>-7.6059561629</v>
      </c>
      <c r="F243" s="14">
        <v>-2.600048438</v>
      </c>
    </row>
    <row r="244">
      <c r="A244" s="12" t="s">
        <v>27</v>
      </c>
      <c r="B244" s="17"/>
      <c r="C244" s="14">
        <v>-4.1567781313</v>
      </c>
      <c r="D244" s="14">
        <v>-1.4536962729</v>
      </c>
      <c r="E244" s="14">
        <v>-4.4569985332</v>
      </c>
      <c r="F244" s="14">
        <v>-1.4999155167</v>
      </c>
    </row>
    <row r="245">
      <c r="A245" s="12" t="s">
        <v>29</v>
      </c>
      <c r="B245" s="17"/>
      <c r="C245" s="14">
        <v>-2.9014222107</v>
      </c>
      <c r="D245" s="14">
        <v>-1.0426314728</v>
      </c>
      <c r="E245" s="14">
        <v>-3.1298964567</v>
      </c>
      <c r="F245" s="14">
        <v>-1.0792913782</v>
      </c>
    </row>
    <row r="246">
      <c r="A246" s="12" t="s">
        <v>31</v>
      </c>
      <c r="B246" s="17"/>
      <c r="C246" s="14">
        <v>-4.1599137678</v>
      </c>
      <c r="D246" s="14">
        <v>-1.4546727084</v>
      </c>
      <c r="E246" s="14">
        <v>-4.4587739469</v>
      </c>
      <c r="F246" s="14">
        <v>-1.5003047863</v>
      </c>
    </row>
    <row r="247">
      <c r="A247" s="12" t="s">
        <v>33</v>
      </c>
      <c r="B247" s="17"/>
      <c r="C247" s="14">
        <v>-2.9037993554</v>
      </c>
      <c r="D247" s="14">
        <v>-1.0434958143</v>
      </c>
      <c r="E247" s="14">
        <v>-3.1312558589</v>
      </c>
      <c r="F247" s="14">
        <v>-1.0797183228</v>
      </c>
    </row>
    <row r="248">
      <c r="A248" s="12" t="s">
        <v>37</v>
      </c>
      <c r="B248" s="15">
        <v>-1370.71333666108</v>
      </c>
      <c r="C248" s="14">
        <v>-4.1569543202</v>
      </c>
      <c r="D248" s="14">
        <v>-1.4532182338</v>
      </c>
      <c r="E248" s="14">
        <v>-4.4571050631</v>
      </c>
      <c r="F248" s="14">
        <v>-1.4994264267</v>
      </c>
    </row>
    <row r="249">
      <c r="A249" s="12" t="s">
        <v>48</v>
      </c>
      <c r="B249" s="15">
        <v>-1417.2429078492</v>
      </c>
      <c r="C249" s="14">
        <v>-2.8997784894</v>
      </c>
      <c r="D249" s="14">
        <v>-1.0408600105</v>
      </c>
      <c r="E249" s="14">
        <v>-3.1283626825</v>
      </c>
      <c r="F249" s="14">
        <v>-1.0775218875</v>
      </c>
    </row>
    <row r="250">
      <c r="A250" s="1" t="s">
        <v>85</v>
      </c>
      <c r="B250" s="17"/>
      <c r="C250" s="32"/>
      <c r="D250" s="32"/>
      <c r="E250" s="32"/>
      <c r="F250" s="32"/>
    </row>
    <row r="251">
      <c r="A251" s="12" t="s">
        <v>25</v>
      </c>
      <c r="B251" s="15">
        <v>-5996.2540385305</v>
      </c>
      <c r="C251" s="14">
        <v>-14.6604622671</v>
      </c>
      <c r="D251" s="14">
        <v>-5.2097693206</v>
      </c>
      <c r="E251" s="14">
        <v>-15.805528247</v>
      </c>
      <c r="F251" s="14">
        <v>-5.3968202678</v>
      </c>
    </row>
    <row r="252">
      <c r="A252" s="12" t="s">
        <v>27</v>
      </c>
      <c r="B252" s="17"/>
      <c r="C252" s="14">
        <v>-11.3525089746</v>
      </c>
      <c r="D252" s="14">
        <v>-4.118762405</v>
      </c>
      <c r="E252" s="14">
        <v>-12.2571891222</v>
      </c>
      <c r="F252" s="14">
        <v>-4.2704504021</v>
      </c>
    </row>
    <row r="253">
      <c r="A253" s="12" t="s">
        <v>29</v>
      </c>
      <c r="B253" s="17"/>
      <c r="C253" s="14">
        <v>-3.2418922255</v>
      </c>
      <c r="D253" s="14">
        <v>-1.0319572581</v>
      </c>
      <c r="E253" s="14">
        <v>-3.4851389911</v>
      </c>
      <c r="F253" s="14">
        <v>-1.0678067186</v>
      </c>
    </row>
    <row r="254">
      <c r="A254" s="12" t="s">
        <v>31</v>
      </c>
      <c r="B254" s="17"/>
      <c r="C254" s="14">
        <v>-11.3646690512</v>
      </c>
      <c r="D254" s="14">
        <v>-4.1233951841</v>
      </c>
      <c r="E254" s="14">
        <v>-12.2636086891</v>
      </c>
      <c r="F254" s="14">
        <v>-4.2720974381</v>
      </c>
    </row>
    <row r="255">
      <c r="A255" s="12" t="s">
        <v>33</v>
      </c>
      <c r="B255" s="17"/>
      <c r="C255" s="14">
        <v>-3.2456205693</v>
      </c>
      <c r="D255" s="14">
        <v>-1.0329397354</v>
      </c>
      <c r="E255" s="14">
        <v>-3.4871697323</v>
      </c>
      <c r="F255" s="14">
        <v>-1.068215839</v>
      </c>
    </row>
    <row r="256">
      <c r="A256" s="12" t="s">
        <v>37</v>
      </c>
      <c r="B256" s="15">
        <v>-4189.69034397458</v>
      </c>
      <c r="C256" s="14">
        <v>-11.3486948407</v>
      </c>
      <c r="D256" s="14">
        <v>-4.1189874872</v>
      </c>
      <c r="E256" s="14">
        <v>-12.2534178384</v>
      </c>
      <c r="F256" s="14">
        <v>-4.2706242863</v>
      </c>
    </row>
    <row r="257">
      <c r="A257" s="12" t="s">
        <v>48</v>
      </c>
      <c r="B257" s="15">
        <v>-1806.56203801</v>
      </c>
      <c r="C257" s="14">
        <v>-3.2427212254</v>
      </c>
      <c r="D257" s="14">
        <v>-1.0319606708</v>
      </c>
      <c r="E257" s="14">
        <v>-3.4858497214</v>
      </c>
      <c r="F257" s="14">
        <v>-1.0677755276</v>
      </c>
    </row>
    <row r="258">
      <c r="A258" s="1" t="s">
        <v>87</v>
      </c>
      <c r="B258" s="17"/>
      <c r="C258" s="32"/>
      <c r="D258" s="32"/>
      <c r="E258" s="32"/>
      <c r="F258" s="32"/>
    </row>
    <row r="259">
      <c r="A259" s="12" t="s">
        <v>25</v>
      </c>
      <c r="B259" s="15">
        <v>-5045.74129741113</v>
      </c>
      <c r="C259" s="14">
        <v>-10.2949614872</v>
      </c>
      <c r="D259" s="14">
        <v>-3.6730122743</v>
      </c>
      <c r="E259" s="14">
        <v>-11.0703333021</v>
      </c>
      <c r="F259" s="14">
        <v>-3.7924606635</v>
      </c>
    </row>
    <row r="260">
      <c r="A260" s="12" t="s">
        <v>27</v>
      </c>
      <c r="B260" s="17"/>
      <c r="C260" s="14">
        <v>-8.1539097151</v>
      </c>
      <c r="D260" s="14">
        <v>-2.8757341874</v>
      </c>
      <c r="E260" s="14">
        <v>-8.7800688236</v>
      </c>
      <c r="F260" s="14">
        <v>-2.9713204591</v>
      </c>
    </row>
    <row r="261">
      <c r="A261" s="12" t="s">
        <v>29</v>
      </c>
      <c r="B261" s="17"/>
      <c r="C261" s="14">
        <v>-2.0736630269</v>
      </c>
      <c r="D261" s="14">
        <v>-0.7387215828</v>
      </c>
      <c r="E261" s="14">
        <v>-2.2235497916</v>
      </c>
      <c r="F261" s="14">
        <v>-0.7616608416</v>
      </c>
    </row>
    <row r="262">
      <c r="A262" s="12" t="s">
        <v>31</v>
      </c>
      <c r="B262" s="17"/>
      <c r="C262" s="14">
        <v>-8.1583970745</v>
      </c>
      <c r="D262" s="14">
        <v>-2.8771843007</v>
      </c>
      <c r="E262" s="14">
        <v>-8.7825478472</v>
      </c>
      <c r="F262" s="14">
        <v>-2.9719096399</v>
      </c>
    </row>
    <row r="263">
      <c r="A263" s="12" t="s">
        <v>33</v>
      </c>
      <c r="B263" s="17"/>
      <c r="C263" s="14">
        <v>-2.078054187</v>
      </c>
      <c r="D263" s="14">
        <v>-0.7401312963</v>
      </c>
      <c r="E263" s="14">
        <v>-2.2258240123</v>
      </c>
      <c r="F263" s="14">
        <v>-0.7622040505</v>
      </c>
    </row>
    <row r="264">
      <c r="A264" s="12" t="s">
        <v>37</v>
      </c>
      <c r="B264" s="15">
        <v>-4356.86880185529</v>
      </c>
      <c r="C264" s="14">
        <v>-8.1529935267</v>
      </c>
      <c r="D264" s="14">
        <v>-2.8741062412</v>
      </c>
      <c r="E264" s="14">
        <v>-8.7789645255</v>
      </c>
      <c r="F264" s="14">
        <v>-2.9695957254</v>
      </c>
    </row>
    <row r="265">
      <c r="A265" s="12" t="s">
        <v>48</v>
      </c>
      <c r="B265" s="15">
        <v>-688.9100958418</v>
      </c>
      <c r="C265" s="14">
        <v>-2.0739604394</v>
      </c>
      <c r="D265" s="14">
        <v>-0.7386800227</v>
      </c>
      <c r="E265" s="14">
        <v>-2.2238062566</v>
      </c>
      <c r="F265" s="14">
        <v>-0.7616110187</v>
      </c>
    </row>
    <row r="266">
      <c r="A266" s="1" t="s">
        <v>88</v>
      </c>
      <c r="B266" s="17"/>
      <c r="C266" s="32"/>
      <c r="D266" s="32"/>
      <c r="E266" s="32"/>
      <c r="F266" s="32"/>
    </row>
    <row r="267">
      <c r="A267" s="12" t="s">
        <v>25</v>
      </c>
      <c r="B267" s="15">
        <v>-5045.7448316162</v>
      </c>
      <c r="C267" s="14">
        <v>-10.2952032343</v>
      </c>
      <c r="D267" s="14">
        <v>-3.6743804642</v>
      </c>
      <c r="E267" s="14">
        <v>-11.0706053188</v>
      </c>
      <c r="F267" s="14">
        <v>-3.7938800868</v>
      </c>
    </row>
    <row r="268">
      <c r="A268" s="12" t="s">
        <v>27</v>
      </c>
      <c r="B268" s="17"/>
      <c r="C268" s="14">
        <v>-8.1538650325</v>
      </c>
      <c r="D268" s="14">
        <v>-2.8757360487</v>
      </c>
      <c r="E268" s="14">
        <v>-8.7800499872</v>
      </c>
      <c r="F268" s="14">
        <v>-2.971331875</v>
      </c>
    </row>
    <row r="269">
      <c r="A269" s="12" t="s">
        <v>29</v>
      </c>
      <c r="B269" s="17"/>
      <c r="C269" s="14">
        <v>-2.0737745114</v>
      </c>
      <c r="D269" s="14">
        <v>-0.7400085492</v>
      </c>
      <c r="E269" s="14">
        <v>-2.2236279691</v>
      </c>
      <c r="F269" s="14">
        <v>-0.7629536875</v>
      </c>
    </row>
    <row r="270">
      <c r="A270" s="12" t="s">
        <v>31</v>
      </c>
      <c r="B270" s="17"/>
      <c r="C270" s="14">
        <v>-8.1583598379</v>
      </c>
      <c r="D270" s="14">
        <v>-2.8771764353</v>
      </c>
      <c r="E270" s="14">
        <v>-8.782511804</v>
      </c>
      <c r="F270" s="14">
        <v>-2.9719115706</v>
      </c>
    </row>
    <row r="271">
      <c r="A271" s="12" t="s">
        <v>33</v>
      </c>
      <c r="B271" s="17"/>
      <c r="C271" s="14">
        <v>-2.0781022416</v>
      </c>
      <c r="D271" s="14">
        <v>-0.7414077138</v>
      </c>
      <c r="E271" s="14">
        <v>-2.2258775659</v>
      </c>
      <c r="F271" s="14">
        <v>-0.7635046272</v>
      </c>
    </row>
    <row r="272">
      <c r="A272" s="12" t="s">
        <v>37</v>
      </c>
      <c r="B272" s="15">
        <v>-4356.86880185529</v>
      </c>
      <c r="C272" s="14">
        <v>-8.1529935267</v>
      </c>
      <c r="D272" s="14">
        <v>-2.8741062412</v>
      </c>
      <c r="E272" s="14">
        <v>-8.7789645255</v>
      </c>
      <c r="F272" s="14">
        <v>-2.9695957254</v>
      </c>
    </row>
    <row r="273">
      <c r="A273" s="12" t="s">
        <v>48</v>
      </c>
      <c r="B273" s="15">
        <v>-688.914257961</v>
      </c>
      <c r="C273" s="14">
        <v>-2.0740863953</v>
      </c>
      <c r="D273" s="14">
        <v>-0.7399973066</v>
      </c>
      <c r="E273" s="14">
        <v>-2.2239003685</v>
      </c>
      <c r="F273" s="14">
        <v>-0.7629350044</v>
      </c>
    </row>
    <row r="274">
      <c r="A274" s="1" t="s">
        <v>89</v>
      </c>
      <c r="B274" s="17"/>
      <c r="C274" s="32"/>
      <c r="D274" s="32"/>
      <c r="E274" s="32"/>
      <c r="F274" s="32"/>
    </row>
    <row r="275">
      <c r="A275" s="12" t="s">
        <v>25</v>
      </c>
      <c r="B275" s="15">
        <v>-4263.6900945807</v>
      </c>
      <c r="C275" s="14">
        <v>-10.6312851189</v>
      </c>
      <c r="D275" s="14">
        <v>-3.8125141072</v>
      </c>
      <c r="E275" s="14">
        <v>-11.4766107669</v>
      </c>
      <c r="F275" s="14">
        <v>-3.9524906046</v>
      </c>
    </row>
    <row r="276">
      <c r="A276" s="12" t="s">
        <v>27</v>
      </c>
      <c r="B276" s="17"/>
      <c r="C276" s="14">
        <v>-9.7331403383</v>
      </c>
      <c r="D276" s="14">
        <v>-3.5324696399</v>
      </c>
      <c r="E276" s="14">
        <v>-10.5082787704</v>
      </c>
      <c r="F276" s="14">
        <v>-3.6623620176</v>
      </c>
    </row>
    <row r="277">
      <c r="A277" s="12" t="s">
        <v>29</v>
      </c>
      <c r="B277" s="17"/>
      <c r="C277" s="14">
        <v>-0.8726824156</v>
      </c>
      <c r="D277" s="14">
        <v>-0.2557908765</v>
      </c>
      <c r="E277" s="14">
        <v>-0.9433844964</v>
      </c>
      <c r="F277" s="14">
        <v>-0.265672653</v>
      </c>
    </row>
    <row r="278">
      <c r="A278" s="12" t="s">
        <v>31</v>
      </c>
      <c r="B278" s="17"/>
      <c r="C278" s="14">
        <v>-9.73796379</v>
      </c>
      <c r="D278" s="14">
        <v>-3.5342877347</v>
      </c>
      <c r="E278" s="14">
        <v>-10.5108793624</v>
      </c>
      <c r="F278" s="14">
        <v>-3.663042185</v>
      </c>
    </row>
    <row r="279">
      <c r="A279" s="12" t="s">
        <v>33</v>
      </c>
      <c r="B279" s="17"/>
      <c r="C279" s="14">
        <v>-0.8740001071</v>
      </c>
      <c r="D279" s="14">
        <v>-0.2561670425</v>
      </c>
      <c r="E279" s="14">
        <v>-0.9441767139</v>
      </c>
      <c r="F279" s="14">
        <v>-0.2658776981</v>
      </c>
    </row>
    <row r="280">
      <c r="A280" s="12" t="s">
        <v>37</v>
      </c>
      <c r="B280" s="15">
        <v>-3591.1411985318</v>
      </c>
      <c r="C280" s="14">
        <v>-9.7334443902</v>
      </c>
      <c r="D280" s="14">
        <v>-3.5321734245</v>
      </c>
      <c r="E280" s="14">
        <v>-10.5085004373</v>
      </c>
      <c r="F280" s="14">
        <v>-3.66204332</v>
      </c>
    </row>
    <row r="281">
      <c r="A281" s="12" t="s">
        <v>48</v>
      </c>
      <c r="B281" s="15">
        <v>-672.532948591</v>
      </c>
      <c r="C281" s="14">
        <v>-0.8730948647</v>
      </c>
      <c r="D281" s="14">
        <v>-0.2561848749</v>
      </c>
      <c r="E281" s="14">
        <v>-0.9437488398</v>
      </c>
      <c r="F281" s="14">
        <v>-0.2660430278</v>
      </c>
    </row>
    <row r="282">
      <c r="A282" s="1" t="s">
        <v>91</v>
      </c>
      <c r="B282" s="17"/>
      <c r="C282" s="32"/>
      <c r="D282" s="32"/>
      <c r="E282" s="32"/>
      <c r="F282" s="32"/>
    </row>
    <row r="283">
      <c r="A283" s="12" t="s">
        <v>25</v>
      </c>
      <c r="B283" s="15">
        <v>-4224.63694352614</v>
      </c>
      <c r="C283" s="14">
        <v>-10.4933619651</v>
      </c>
      <c r="D283" s="14">
        <v>-3.7700748563</v>
      </c>
      <c r="E283" s="14">
        <v>-11.3295587498</v>
      </c>
      <c r="F283" s="14">
        <v>-3.9088115769</v>
      </c>
    </row>
    <row r="284">
      <c r="A284" s="12" t="s">
        <v>27</v>
      </c>
      <c r="B284" s="17"/>
      <c r="C284" s="14">
        <v>-9.7339028873</v>
      </c>
      <c r="D284" s="14">
        <v>-3.5328242969</v>
      </c>
      <c r="E284" s="14">
        <v>-10.5089857074</v>
      </c>
      <c r="F284" s="14">
        <v>-3.6627045726</v>
      </c>
    </row>
    <row r="285">
      <c r="A285" s="12" t="s">
        <v>29</v>
      </c>
      <c r="B285" s="17"/>
      <c r="C285" s="14">
        <v>-0.7378546063</v>
      </c>
      <c r="D285" s="14">
        <v>-0.2165072817</v>
      </c>
      <c r="E285" s="14">
        <v>-0.7992533421</v>
      </c>
      <c r="F285" s="14">
        <v>-0.2250977061</v>
      </c>
    </row>
    <row r="286">
      <c r="A286" s="12" t="s">
        <v>31</v>
      </c>
      <c r="B286" s="17"/>
      <c r="C286" s="14">
        <v>-9.7379440809</v>
      </c>
      <c r="D286" s="14">
        <v>-3.5343231311</v>
      </c>
      <c r="E286" s="14">
        <v>-10.5111962948</v>
      </c>
      <c r="F286" s="14">
        <v>-3.6632747318</v>
      </c>
    </row>
    <row r="287">
      <c r="A287" s="12" t="s">
        <v>33</v>
      </c>
      <c r="B287" s="17"/>
      <c r="C287" s="14">
        <v>-0.7389973822</v>
      </c>
      <c r="D287" s="14">
        <v>-0.216842353</v>
      </c>
      <c r="E287" s="14">
        <v>-0.7999554955</v>
      </c>
      <c r="F287" s="14">
        <v>-0.2252872999</v>
      </c>
    </row>
    <row r="288">
      <c r="A288" s="12" t="s">
        <v>37</v>
      </c>
      <c r="B288" s="15">
        <v>-3591.1411985318</v>
      </c>
      <c r="C288" s="14">
        <v>-9.7334443902</v>
      </c>
      <c r="D288" s="14">
        <v>-3.5321734245</v>
      </c>
      <c r="E288" s="14">
        <v>-10.5085004373</v>
      </c>
      <c r="F288" s="14">
        <v>-3.66204332</v>
      </c>
    </row>
    <row r="289">
      <c r="A289" s="12" t="s">
        <v>48</v>
      </c>
      <c r="B289" s="15">
        <v>-633.4823573948</v>
      </c>
      <c r="C289" s="14">
        <v>-0.7381578409</v>
      </c>
      <c r="D289" s="14">
        <v>-0.2168643645</v>
      </c>
      <c r="E289" s="14">
        <v>-0.7995180101</v>
      </c>
      <c r="F289" s="14">
        <v>-0.2254358212</v>
      </c>
    </row>
    <row r="290">
      <c r="A290" s="1" t="s">
        <v>92</v>
      </c>
      <c r="B290" s="17"/>
      <c r="C290" s="32"/>
      <c r="D290" s="32"/>
      <c r="E290" s="32"/>
      <c r="F290" s="32"/>
    </row>
    <row r="291">
      <c r="A291" s="12" t="s">
        <v>25</v>
      </c>
      <c r="B291" s="15">
        <v>-2792.0695327642</v>
      </c>
      <c r="C291" s="14">
        <v>-7.9638271692</v>
      </c>
      <c r="D291" s="14">
        <v>-2.7393036993</v>
      </c>
      <c r="E291" s="14">
        <v>-8.6027589119</v>
      </c>
      <c r="F291" s="14">
        <v>-2.8527040313</v>
      </c>
    </row>
    <row r="292">
      <c r="A292" s="12" t="s">
        <v>27</v>
      </c>
      <c r="B292" s="17"/>
      <c r="C292" s="14">
        <v>-7.3180469972</v>
      </c>
      <c r="D292" s="14">
        <v>-2.5011651759</v>
      </c>
      <c r="E292" s="14">
        <v>-7.8529162695</v>
      </c>
      <c r="F292" s="14">
        <v>-2.5847176898</v>
      </c>
    </row>
    <row r="293">
      <c r="A293" s="12" t="s">
        <v>29</v>
      </c>
      <c r="B293" s="17"/>
      <c r="C293" s="14">
        <v>-0.6132549154</v>
      </c>
      <c r="D293" s="14">
        <v>-0.2094124965</v>
      </c>
      <c r="E293" s="14">
        <v>-0.6667055767</v>
      </c>
      <c r="F293" s="14">
        <v>-0.2186711775</v>
      </c>
    </row>
    <row r="294">
      <c r="A294" s="12" t="s">
        <v>31</v>
      </c>
      <c r="B294" s="17"/>
      <c r="C294" s="14">
        <v>-7.3224502272</v>
      </c>
      <c r="D294" s="14">
        <v>-2.5026322629</v>
      </c>
      <c r="E294" s="14">
        <v>-7.8550250082</v>
      </c>
      <c r="F294" s="14">
        <v>-2.5852363844</v>
      </c>
    </row>
    <row r="295">
      <c r="A295" s="12" t="s">
        <v>33</v>
      </c>
      <c r="B295" s="17"/>
      <c r="C295" s="14">
        <v>-0.6245897975</v>
      </c>
      <c r="D295" s="14">
        <v>-0.2135688595</v>
      </c>
      <c r="E295" s="14">
        <v>-0.7280569745</v>
      </c>
      <c r="F295" s="14">
        <v>-0.2426382647</v>
      </c>
    </row>
    <row r="296">
      <c r="A296" s="12" t="s">
        <v>37</v>
      </c>
      <c r="B296" s="15">
        <v>-2402.81585499718</v>
      </c>
      <c r="C296" s="14">
        <v>-7.3230072493</v>
      </c>
      <c r="D296" s="14">
        <v>-2.5097515998</v>
      </c>
      <c r="E296" s="14">
        <v>-7.8579162631</v>
      </c>
      <c r="F296" s="14">
        <v>-2.5932619405</v>
      </c>
    </row>
    <row r="297">
      <c r="A297" s="12" t="s">
        <v>48</v>
      </c>
      <c r="B297" s="15">
        <v>-389.2207033045</v>
      </c>
      <c r="C297" s="14">
        <v>-0.6129571687</v>
      </c>
      <c r="D297" s="14">
        <v>-0.2089909589</v>
      </c>
      <c r="E297" s="14">
        <v>-0.6662403533</v>
      </c>
      <c r="F297" s="14">
        <v>-0.2182240719</v>
      </c>
    </row>
    <row r="298">
      <c r="A298" s="5" t="s">
        <v>94</v>
      </c>
      <c r="B298" s="17"/>
      <c r="C298" s="32"/>
      <c r="D298" s="32"/>
      <c r="E298" s="32"/>
      <c r="F298" s="32"/>
    </row>
    <row r="299">
      <c r="A299" s="10" t="s">
        <v>25</v>
      </c>
      <c r="B299" s="37">
        <v>-2982.6432574072</v>
      </c>
      <c r="C299" s="14">
        <v>-8.5285613751</v>
      </c>
      <c r="D299" s="14">
        <v>-2.9526495726</v>
      </c>
      <c r="E299" s="14">
        <v>-9.2104615872</v>
      </c>
      <c r="F299" s="14">
        <v>-3.0734851613</v>
      </c>
    </row>
    <row r="300">
      <c r="A300" s="10" t="s">
        <v>27</v>
      </c>
      <c r="B300" s="17"/>
      <c r="C300" s="14">
        <v>-7.3197535188</v>
      </c>
      <c r="D300" s="14">
        <v>-2.5026616721</v>
      </c>
      <c r="E300" s="14">
        <v>-7.8545346051</v>
      </c>
      <c r="F300" s="14">
        <v>-2.5861650434</v>
      </c>
    </row>
    <row r="301">
      <c r="A301" s="10" t="s">
        <v>29</v>
      </c>
      <c r="B301" s="17"/>
      <c r="C301" s="14">
        <v>-1.1687592483</v>
      </c>
      <c r="D301" s="14">
        <v>-0.4148287608</v>
      </c>
      <c r="E301" s="14">
        <v>-1.2631800511</v>
      </c>
      <c r="F301" s="14">
        <v>-0.4306257535</v>
      </c>
    </row>
    <row r="302">
      <c r="A302" s="10" t="s">
        <v>31</v>
      </c>
      <c r="B302" s="17"/>
      <c r="C302" s="14">
        <v>-7.3251944705</v>
      </c>
      <c r="D302" s="14">
        <v>-2.5045696143</v>
      </c>
      <c r="E302" s="14">
        <v>-7.857163309</v>
      </c>
      <c r="F302" s="14">
        <v>-2.5868366123</v>
      </c>
    </row>
    <row r="303">
      <c r="A303" s="10" t="s">
        <v>33</v>
      </c>
      <c r="B303" s="17"/>
      <c r="C303" s="14">
        <v>-1.1802045645</v>
      </c>
      <c r="D303" s="14">
        <v>-0.4189883105</v>
      </c>
      <c r="E303" s="14">
        <v>-1.3268586684</v>
      </c>
      <c r="F303" s="14">
        <v>-0.4554422832</v>
      </c>
    </row>
    <row r="304">
      <c r="A304" s="10" t="s">
        <v>37</v>
      </c>
      <c r="B304" s="37">
        <v>-2402.81585499718</v>
      </c>
      <c r="C304" s="14">
        <v>-7.3230072493</v>
      </c>
      <c r="D304" s="14">
        <v>-2.5097515998</v>
      </c>
      <c r="E304" s="14">
        <v>-7.8579162631</v>
      </c>
      <c r="F304" s="14">
        <v>-2.5932619405</v>
      </c>
    </row>
    <row r="305">
      <c r="A305" s="10" t="s">
        <v>48</v>
      </c>
      <c r="B305" s="37">
        <v>-579.8054948161</v>
      </c>
      <c r="C305" s="14">
        <v>-1.1676256477</v>
      </c>
      <c r="D305" s="14">
        <v>-0.4140858707</v>
      </c>
      <c r="E305" s="14">
        <v>-1.2622777834</v>
      </c>
      <c r="F305" s="14">
        <v>-0.4299590588</v>
      </c>
    </row>
  </sheetData>
  <drawing r:id="rId1"/>
</worksheet>
</file>