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<sst xmlns="http://schemas.openxmlformats.org/spreadsheetml/2006/main" count="397" uniqueCount="89">
  <si>
    <t>Computation was inccorectly ran with jbas</t>
  </si>
  <si>
    <t>MP2 with frozen core unless stated otherwise</t>
  </si>
  <si>
    <t>Color Scheme:</t>
  </si>
  <si>
    <t>Purple - Checked</t>
  </si>
  <si>
    <t>Orange - Needs to be checked</t>
  </si>
  <si>
    <t>Deviation Interaction Energy cc-pVTZ Correlation (kcal/mol)</t>
  </si>
  <si>
    <t>Deviation Interaction Energy cc-pVQZ Correlation (kcal/mol)</t>
  </si>
  <si>
    <t>Deviation Interaction Energy w/ ext Correlation energy (kcal/mol)</t>
  </si>
  <si>
    <t>Deviation Interaction Energy w/ 50% CP ext Correlation (kcal/mol)</t>
  </si>
  <si>
    <t>Complex</t>
  </si>
  <si>
    <t>HXX Energy def2-QZVP (Hartree)</t>
  </si>
  <si>
    <t>Correlation Energy - MP2/cc-pVTZ (Hartree)</t>
  </si>
  <si>
    <t>Correlation Energy - MP2/cc-pVQZ (Hartree)</t>
  </si>
  <si>
    <t>HXX of Interaction Energy - def2-QZVP (Hartree)</t>
  </si>
  <si>
    <t>Correlation energy of Interaction Energy - cc-pVTZ (Hartree)</t>
  </si>
  <si>
    <t>Correlation energy of Interaction Energy - cc-pVQZ (Hartree)</t>
  </si>
  <si>
    <t>Counterpoise Correction energy cc-pVTZ (kcal/mol)</t>
  </si>
  <si>
    <t>Counterpoise Correction energy cc-pVQZ (kcal/mol)</t>
  </si>
  <si>
    <t>Interaction Energy cc-pVTZ (kcal/mol)</t>
  </si>
  <si>
    <t>Interaction Energy w/ cc-pVQZ Correlation (kcal/mol)</t>
  </si>
  <si>
    <t>Interaction Energy w/ ext Correlation Energy (kcal/mol)</t>
  </si>
  <si>
    <t>Interaction Energy w/ 50% CP ext Correlation Energy (kcal/mol)</t>
  </si>
  <si>
    <t>cc-pVTZ</t>
  </si>
  <si>
    <t>cc-pVQZ</t>
  </si>
  <si>
    <t>3-4 Extrapolated Correlation</t>
  </si>
  <si>
    <t>50% CP applied to 3-4 Extrapolated Correlation</t>
  </si>
  <si>
    <t>Reference (kcal/mol)</t>
  </si>
  <si>
    <t>Error from ref</t>
  </si>
  <si>
    <t>DOI: 10.1021/acs.jctc.5b00296</t>
  </si>
  <si>
    <t>MP2/cc-pVTZ (MINE) kcal/mol</t>
  </si>
  <si>
    <t>MP2/CBS (Grimme) kcal/mol</t>
  </si>
  <si>
    <t>±0.9</t>
  </si>
  <si>
    <t>nonpolar avg</t>
  </si>
  <si>
    <t>comp 2a</t>
  </si>
  <si>
    <t>Supermol</t>
  </si>
  <si>
    <t>±0.4</t>
  </si>
  <si>
    <t>comp 2b</t>
  </si>
  <si>
    <t>MonomerA</t>
  </si>
  <si>
    <t>±0.5</t>
  </si>
  <si>
    <t>comp 3a</t>
  </si>
  <si>
    <t>MonomerB</t>
  </si>
  <si>
    <t>±0.3</t>
  </si>
  <si>
    <t>pi-pi</t>
  </si>
  <si>
    <t>comp 3b</t>
  </si>
  <si>
    <t>GhostA</t>
  </si>
  <si>
    <t>±0.6</t>
  </si>
  <si>
    <t>comp 4a</t>
  </si>
  <si>
    <t>GhostB</t>
  </si>
  <si>
    <t>comp 4b</t>
  </si>
  <si>
    <t>FragA</t>
  </si>
  <si>
    <t>±0.8</t>
  </si>
  <si>
    <t>comp 5a</t>
  </si>
  <si>
    <t>FragB</t>
  </si>
  <si>
    <t>±1.1</t>
  </si>
  <si>
    <t>comp 5b</t>
  </si>
  <si>
    <t>comp 6a</t>
  </si>
  <si>
    <t>±0.7</t>
  </si>
  <si>
    <t>comp 6b</t>
  </si>
  <si>
    <t>±1.2</t>
  </si>
  <si>
    <t>comp 7a</t>
  </si>
  <si>
    <t>CH-pi</t>
  </si>
  <si>
    <t>Average</t>
  </si>
  <si>
    <t>±0.1</t>
  </si>
  <si>
    <t>halogen bonds</t>
  </si>
  <si>
    <t>H-bonds</t>
  </si>
  <si>
    <t>±0.2</t>
  </si>
  <si>
    <t>±2.6</t>
  </si>
  <si>
    <t>Charged</t>
  </si>
  <si>
    <t>±8.9</t>
  </si>
  <si>
    <t>±6.0</t>
  </si>
  <si>
    <t>±2.1</t>
  </si>
  <si>
    <t>23-ci</t>
  </si>
  <si>
    <t>±3.2</t>
  </si>
  <si>
    <t>24-ci</t>
  </si>
  <si>
    <t>±2.9</t>
  </si>
  <si>
    <t>25-ci</t>
  </si>
  <si>
    <t>26-ci</t>
  </si>
  <si>
    <t>27-ci</t>
  </si>
  <si>
    <t>±1.4</t>
  </si>
  <si>
    <t>28-ci</t>
  </si>
  <si>
    <t>29-ci</t>
  </si>
  <si>
    <t>±2.0</t>
  </si>
  <si>
    <t>30-ci</t>
  </si>
  <si>
    <t>±2.4</t>
  </si>
  <si>
    <t>Average S30L</t>
  </si>
  <si>
    <t>Mean Abs Error S30L</t>
  </si>
  <si>
    <t>Average S30L-ci</t>
  </si>
  <si>
    <t>Mean Abs Error S30L-ci</t>
  </si>
  <si>
    <t>Standard Deviation S30L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</si>
</sst>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"/>
    <numFmt numFmtId="165" formatCode="0.00000000"/>
  </numFmts>
  <fonts count="8">
    <font>
      <sz val="10.0"/>
      <color rgb="FF000000"/>
      <name val="Arial"/>
    </font>
    <font>
      <b/>
      <name val="Arial"/>
    </font>
    <font>
      <name val="Arial"/>
    </font>
    <font>
      <b/>
      <color rgb="FF000000"/>
      <name val="Arial"/>
    </font>
    <font>
      <b/>
      <color rgb="FFFF00FF"/>
      <name val="Arial"/>
    </font>
    <font>
      <b/>
      <color rgb="FFFF9900"/>
      <name val="Arial"/>
    </font>
    <font>
      <color rgb="FF000000"/>
      <name val="Arial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6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7" numFmtId="0" xfId="0" applyAlignment="1" applyFill="1" applyFont="1">
      <alignment horizontal="center" vertical="bottom"/>
    </xf>
    <xf borderId="0" fillId="2" fontId="6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Sheet1!$S$3</c:f>
            </c:strRef>
          </c:tx>
          <c:marker>
            <c:symbol val="none"/>
          </c:marker>
          <c:cat>
            <c:strRef>
              <c:f>Sheet1!$R$4:$R$33</c:f>
            </c:strRef>
          </c:cat>
          <c:val>
            <c:numRef>
              <c:f>Sheet1!$S$4:$S$33</c:f>
            </c:numRef>
          </c:val>
          <c:smooth val="0"/>
        </c:ser>
        <c:ser>
          <c:idx val="1"/>
          <c:order val="1"/>
          <c:tx>
            <c:strRef>
              <c:f>Sheet1!$T$3</c:f>
            </c:strRef>
          </c:tx>
          <c:marker>
            <c:symbol val="none"/>
          </c:marker>
          <c:cat>
            <c:strRef>
              <c:f>Sheet1!$R$4:$R$33</c:f>
            </c:strRef>
          </c:cat>
          <c:val>
            <c:numRef>
              <c:f>Sheet1!$T$4:$T$33</c:f>
            </c:numRef>
          </c:val>
          <c:smooth val="0"/>
        </c:ser>
        <c:ser>
          <c:idx val="2"/>
          <c:order val="2"/>
          <c:tx>
            <c:strRef>
              <c:f>Sheet1!$U$3</c:f>
            </c:strRef>
          </c:tx>
          <c:marker>
            <c:symbol val="none"/>
          </c:marker>
          <c:cat>
            <c:strRef>
              <c:f>Sheet1!$R$4:$R$33</c:f>
            </c:strRef>
          </c:cat>
          <c:val>
            <c:numRef>
              <c:f>Sheet1!$U$4:$U$33</c:f>
            </c:numRef>
          </c:val>
          <c:smooth val="0"/>
        </c:ser>
        <c:ser>
          <c:idx val="3"/>
          <c:order val="3"/>
          <c:tx>
            <c:strRef>
              <c:f>Sheet1!$V$3</c:f>
            </c:strRef>
          </c:tx>
          <c:marker>
            <c:symbol val="none"/>
          </c:marker>
          <c:cat>
            <c:strRef>
              <c:f>Sheet1!$R$4:$R$33</c:f>
            </c:strRef>
          </c:cat>
          <c:val>
            <c:numRef>
              <c:f>Sheet1!$V$4:$V$33</c:f>
            </c:numRef>
          </c:val>
          <c:smooth val="0"/>
        </c:ser>
        <c:axId val="1761318656"/>
        <c:axId val="243106979"/>
      </c:lineChart>
      <c:catAx>
        <c:axId val="17613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Complex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3106979"/>
      </c:catAx>
      <c:valAx>
        <c:axId val="24310697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1318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609600</xdr:colOff>
      <xdr:row>41</xdr:row>
      <xdr:rowOff>180975</xdr:rowOff>
    </xdr:from>
    <xdr:ext cx="12268200" cy="7581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</cols>
  <sheetData>
    <row r="1">
      <c r="A1" s="1" t="s">
        <v>0</v>
      </c>
      <c r="B1" s="2"/>
      <c r="C1" s="2"/>
      <c r="D1" s="3"/>
      <c r="E1" s="4"/>
      <c r="F1" s="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6"/>
      <c r="T1" s="6"/>
      <c r="U1" s="6"/>
      <c r="V1" s="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7" t="s">
        <v>1</v>
      </c>
      <c r="B2" s="8"/>
      <c r="C2" s="2"/>
      <c r="D2" s="3" t="s">
        <v>2</v>
      </c>
      <c r="E2" s="4" t="s">
        <v>3</v>
      </c>
      <c r="F2" s="9" t="s">
        <v>4</v>
      </c>
      <c r="G2" s="2"/>
      <c r="H2" s="2"/>
      <c r="I2" s="2"/>
      <c r="J2" s="2"/>
      <c r="K2" s="2"/>
      <c r="L2" s="2"/>
      <c r="M2" s="2"/>
      <c r="R2" s="2"/>
      <c r="S2" s="6" t="s">
        <v>5</v>
      </c>
      <c r="T2" s="6" t="s">
        <v>6</v>
      </c>
      <c r="U2" s="6" t="s">
        <v>7</v>
      </c>
      <c r="V2" s="6" t="s">
        <v>8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10" t="s">
        <v>9</v>
      </c>
      <c r="B3" s="6" t="s">
        <v>10</v>
      </c>
      <c r="C3" s="11" t="s">
        <v>11</v>
      </c>
      <c r="D3" s="11" t="s">
        <v>12</v>
      </c>
      <c r="E3" s="10"/>
      <c r="F3" s="10"/>
      <c r="G3" s="10" t="s">
        <v>9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6" t="s">
        <v>21</v>
      </c>
      <c r="Q3" s="2"/>
      <c r="R3" s="10" t="s">
        <v>9</v>
      </c>
      <c r="S3" s="6" t="s">
        <v>22</v>
      </c>
      <c r="T3" s="6" t="s">
        <v>23</v>
      </c>
      <c r="U3" s="6" t="s">
        <v>24</v>
      </c>
      <c r="V3" s="6" t="s">
        <v>25</v>
      </c>
      <c r="W3" s="6"/>
      <c r="X3" s="6" t="s">
        <v>26</v>
      </c>
      <c r="Y3" s="6" t="s">
        <v>27</v>
      </c>
      <c r="Z3" s="7" t="s">
        <v>28</v>
      </c>
      <c r="AA3" s="2"/>
      <c r="AB3" s="2"/>
      <c r="AC3" s="2"/>
      <c r="AD3" s="2"/>
      <c r="AE3" s="6" t="s">
        <v>29</v>
      </c>
      <c r="AF3" s="6" t="s">
        <v>30</v>
      </c>
      <c r="AG3" s="2"/>
      <c r="AH3" s="2"/>
      <c r="AI3" s="2"/>
      <c r="AJ3" s="2"/>
      <c r="AK3" s="2"/>
    </row>
    <row r="4">
      <c r="A4" s="10">
        <v>1.0</v>
      </c>
      <c r="B4" s="2"/>
      <c r="C4" s="2"/>
      <c r="D4" s="2"/>
      <c r="E4" s="2"/>
      <c r="F4" s="2"/>
      <c r="G4" s="2">
        <v>1.0</v>
      </c>
      <c r="H4" s="12">
        <f t="shared" ref="H4:J4" si="1">B5-B10-B11</f>
        <v>0.02078686621</v>
      </c>
      <c r="I4" s="13">
        <f t="shared" si="1"/>
        <v>-0.0990605318</v>
      </c>
      <c r="J4" s="13">
        <f t="shared" si="1"/>
        <v>-0.099499831</v>
      </c>
      <c r="K4" s="14">
        <f t="shared" ref="K4:L4" si="2">-627.509*(C8+C9-C6-C7)</f>
        <v>6.871278959</v>
      </c>
      <c r="L4" s="14">
        <f t="shared" si="2"/>
        <v>3.701972779</v>
      </c>
      <c r="M4" s="14">
        <f t="shared" ref="M4:N4" si="3">627.509*($B5-$B10-$B11+C5-C10-C11)</f>
        <v>-49.11742962</v>
      </c>
      <c r="N4" s="14">
        <f t="shared" si="3"/>
        <v>-49.39309382</v>
      </c>
      <c r="O4" s="14">
        <f>627.509*(B5-B10-B11+((D5-D10-D11)*4^3-(C5-C10-C11)*3^3)/(4^3-3^3))</f>
        <v>-49.59425419</v>
      </c>
      <c r="P4" s="14">
        <f>627.509*(B5-B10-B11+((D5-D10-D11+0.5*((D6+D7)-(D8+D9)))*4^3-(C5-C10-C11+0.5*((C6+C7)-(C8+C9)))*3^3)/(4^3-3^3))</f>
        <v>-48.89963627</v>
      </c>
      <c r="Q4" s="14"/>
      <c r="R4" s="2">
        <v>1.0</v>
      </c>
      <c r="S4" s="14">
        <f t="shared" ref="S4:S41" si="8">M4-X4</f>
        <v>-20.11742962</v>
      </c>
      <c r="T4" s="14">
        <f t="shared" ref="T4:T41" si="9">N4-X4</f>
        <v>-20.39309382</v>
      </c>
      <c r="U4" s="14">
        <f t="shared" ref="U4:U41" si="10">O4-X4</f>
        <v>-20.59425419</v>
      </c>
      <c r="V4" s="14">
        <f t="shared" ref="V4:V41" si="11">P4-X4</f>
        <v>-19.89963627</v>
      </c>
      <c r="W4" s="2"/>
      <c r="X4" s="14">
        <v>-29.0</v>
      </c>
      <c r="Y4" s="15" t="s">
        <v>31</v>
      </c>
      <c r="Z4" s="14">
        <f t="shared" ref="Z4:AA4" si="4">AVERAGE(U4:U5)</f>
        <v>-16.85316022</v>
      </c>
      <c r="AA4" s="14">
        <f t="shared" si="4"/>
        <v>-16.28785144</v>
      </c>
      <c r="AB4" s="10" t="s">
        <v>32</v>
      </c>
      <c r="AC4" s="2"/>
      <c r="AD4" s="2" t="s">
        <v>33</v>
      </c>
      <c r="AE4" s="14">
        <v>-19.899636267130305</v>
      </c>
      <c r="AF4" s="14">
        <v>-20.65</v>
      </c>
      <c r="AG4" s="2"/>
      <c r="AH4" s="2"/>
      <c r="AI4" s="2"/>
      <c r="AJ4" s="2"/>
      <c r="AK4" s="2"/>
    </row>
    <row r="5">
      <c r="A5" s="14" t="s">
        <v>34</v>
      </c>
      <c r="B5" s="13">
        <v>-2283.17317310116</v>
      </c>
      <c r="C5" s="13">
        <v>-9.3477186236</v>
      </c>
      <c r="D5" s="13">
        <v>-9.9062374933</v>
      </c>
      <c r="E5" s="2"/>
      <c r="F5" s="2"/>
      <c r="G5" s="2">
        <v>2.0</v>
      </c>
      <c r="H5" s="12">
        <f t="shared" ref="H5:J5" si="5">B13-B18-B19</f>
        <v>0.01985717849</v>
      </c>
      <c r="I5" s="13">
        <f t="shared" si="5"/>
        <v>-0.0731589662</v>
      </c>
      <c r="J5" s="13">
        <f t="shared" si="5"/>
        <v>-0.0735871086</v>
      </c>
      <c r="K5" s="14">
        <f t="shared" ref="K5:L5" si="6">-627.509*(C16+C17-C14-C15)</f>
        <v>5.218810564</v>
      </c>
      <c r="L5" s="14">
        <f t="shared" si="6"/>
        <v>2.705810274</v>
      </c>
      <c r="M5" s="14">
        <f t="shared" ref="M5:N5" si="7">627.509*($B13-$B18-$B19+C13-C18-C19)</f>
        <v>-33.4473515</v>
      </c>
      <c r="N5" s="14">
        <f t="shared" si="7"/>
        <v>-33.71601471</v>
      </c>
      <c r="O5" s="16">
        <f>627.509*(B13-B18-B19+((D13-D18-D19)*4^3-(C13-C18-C19)*3^3)/(4^3-3^3))</f>
        <v>-33.91206624</v>
      </c>
      <c r="P5" s="14">
        <f>627.509*(B13-B18-B19+((D13-D18-D19+0.5*((D14+D15)-(D16+D17)))*4^3-(C13-C18-C19+0.5*((C14+C15)-(C16+C17)))*3^3)/(4^3-3^3))</f>
        <v>-33.47606662</v>
      </c>
      <c r="Q5" s="14"/>
      <c r="R5" s="2">
        <v>2.0</v>
      </c>
      <c r="S5" s="14">
        <f t="shared" si="8"/>
        <v>-12.6473515</v>
      </c>
      <c r="T5" s="14">
        <f t="shared" si="9"/>
        <v>-12.91601471</v>
      </c>
      <c r="U5" s="14">
        <f t="shared" si="10"/>
        <v>-13.11206624</v>
      </c>
      <c r="V5" s="14">
        <f t="shared" si="11"/>
        <v>-12.67606662</v>
      </c>
      <c r="W5" s="2"/>
      <c r="X5" s="14">
        <v>-20.8</v>
      </c>
      <c r="Y5" s="15" t="s">
        <v>35</v>
      </c>
      <c r="Z5" s="2"/>
      <c r="AA5" s="2"/>
      <c r="AB5" s="2"/>
      <c r="AC5" s="2"/>
      <c r="AD5" s="2" t="s">
        <v>36</v>
      </c>
      <c r="AE5" s="14">
        <v>-12.676066618621835</v>
      </c>
      <c r="AF5" s="14">
        <v>-13.0</v>
      </c>
      <c r="AG5" s="2"/>
      <c r="AH5" s="2"/>
      <c r="AI5" s="2"/>
      <c r="AJ5" s="2"/>
      <c r="AK5" s="2"/>
    </row>
    <row r="6">
      <c r="A6" s="14" t="s">
        <v>37</v>
      </c>
      <c r="B6" s="17"/>
      <c r="C6" s="13">
        <v>-6.6787240343</v>
      </c>
      <c r="D6" s="13">
        <v>-7.0605186566</v>
      </c>
      <c r="E6" s="2"/>
      <c r="F6" s="2"/>
      <c r="G6" s="2">
        <v>3.0</v>
      </c>
      <c r="H6" s="12">
        <f t="shared" ref="H6:J6" si="12">B21-B26-B27</f>
        <v>0.03404626842</v>
      </c>
      <c r="I6" s="13">
        <f t="shared" si="12"/>
        <v>-0.0969229754</v>
      </c>
      <c r="J6" s="13">
        <f t="shared" si="12"/>
        <v>-0.0970546492</v>
      </c>
      <c r="K6" s="14">
        <f t="shared" ref="K6:L6" si="13">-627.509*(C24+C25-C22-C23)</f>
        <v>12.37491724</v>
      </c>
      <c r="L6" s="14">
        <f t="shared" si="13"/>
        <v>6.717208557</v>
      </c>
      <c r="M6" s="14">
        <f t="shared" ref="M6:N6" si="14">627.509*($B21-$B26-$B27+C21-C26-C27)</f>
        <v>-39.45569952</v>
      </c>
      <c r="N6" s="14">
        <f t="shared" si="14"/>
        <v>-39.53832601</v>
      </c>
      <c r="O6" s="14">
        <f>627.509*(B21-B26-B27+((D21-D26-D27)*4^3-(C21-C26-C27)*3^3)/(4^3-3^3))</f>
        <v>-39.59862102</v>
      </c>
      <c r="P6" s="14">
        <f>627.509*(B21-B26-B27+((D21-D26-D27+0.5*((D22+D23)-(D24+D25)))*4^3-(C21-C26-C27+0.5*((C22+C23)-(C24+C25)))*3^3)/(4^3-3^3))</f>
        <v>-38.30431586</v>
      </c>
      <c r="Q6" s="14"/>
      <c r="R6" s="2">
        <v>3.0</v>
      </c>
      <c r="S6" s="14">
        <f t="shared" si="8"/>
        <v>-15.95569952</v>
      </c>
      <c r="T6" s="14">
        <f t="shared" si="9"/>
        <v>-16.03832601</v>
      </c>
      <c r="U6" s="14">
        <f t="shared" si="10"/>
        <v>-16.09862102</v>
      </c>
      <c r="V6" s="14">
        <f t="shared" si="11"/>
        <v>-14.80431586</v>
      </c>
      <c r="W6" s="2"/>
      <c r="X6" s="14">
        <v>-23.5</v>
      </c>
      <c r="Y6" s="15" t="s">
        <v>38</v>
      </c>
      <c r="Z6" s="2"/>
      <c r="AA6" s="2"/>
      <c r="AB6" s="2"/>
      <c r="AC6" s="2"/>
      <c r="AD6" s="2" t="s">
        <v>39</v>
      </c>
      <c r="AE6" s="14">
        <v>-14.804315859358724</v>
      </c>
      <c r="AF6" s="14">
        <v>-16.35</v>
      </c>
      <c r="AG6" s="2"/>
      <c r="AH6" s="2"/>
      <c r="AI6" s="2"/>
      <c r="AJ6" s="2"/>
      <c r="AK6" s="2"/>
    </row>
    <row r="7">
      <c r="A7" s="14" t="s">
        <v>40</v>
      </c>
      <c r="B7" s="17"/>
      <c r="C7" s="13">
        <v>-2.5849136477</v>
      </c>
      <c r="D7" s="13">
        <v>-2.7458667336</v>
      </c>
      <c r="E7" s="2"/>
      <c r="F7" s="2"/>
      <c r="G7" s="2">
        <v>4.0</v>
      </c>
      <c r="H7" s="12">
        <f t="shared" ref="H7:J7" si="15">B29-B34-B35</f>
        <v>0.0002942867402</v>
      </c>
      <c r="I7" s="13">
        <f t="shared" si="15"/>
        <v>-0.0483450749</v>
      </c>
      <c r="J7" s="13">
        <f t="shared" si="15"/>
        <v>-0.0495379924</v>
      </c>
      <c r="K7" s="14">
        <f t="shared" ref="K7:L7" si="16">-627.509*(C32+C33-C30-C31)</f>
        <v>8.206840249</v>
      </c>
      <c r="L7" s="14">
        <f t="shared" si="16"/>
        <v>4.566077271</v>
      </c>
      <c r="M7" s="14">
        <f t="shared" ref="M7:N7" si="17">627.509*($B29-$B34-$B35+C29-C34-C35)</f>
        <v>-30.15230203</v>
      </c>
      <c r="N7" s="14">
        <f t="shared" si="17"/>
        <v>-30.90086849</v>
      </c>
      <c r="O7" s="14">
        <f>627.509*(B29-B34-B35+((D29-D34-D35)*4^3-(C29-C34-C35)*3^3)/(4^3-3^3))</f>
        <v>-31.4471197</v>
      </c>
      <c r="P7" s="14">
        <f>627.509*(B29-B34-B35+((D29-D34-D35+0.5*((D30+D31)-(D32+D33)))*4^3-(C29-C34-C35+0.5*((C30+C31)-(C32+C33)))*3^3)/(4^3-3^3))</f>
        <v>-30.49246756</v>
      </c>
      <c r="Q7" s="14"/>
      <c r="R7" s="2">
        <v>4.0</v>
      </c>
      <c r="S7" s="14">
        <f t="shared" si="8"/>
        <v>-9.852302027</v>
      </c>
      <c r="T7" s="14">
        <f t="shared" si="9"/>
        <v>-10.60086849</v>
      </c>
      <c r="U7" s="14">
        <f t="shared" si="10"/>
        <v>-11.1471197</v>
      </c>
      <c r="V7" s="14">
        <f t="shared" si="11"/>
        <v>-10.19246756</v>
      </c>
      <c r="W7" s="2"/>
      <c r="X7" s="14">
        <v>-20.3</v>
      </c>
      <c r="Y7" s="15" t="s">
        <v>41</v>
      </c>
      <c r="Z7" s="14">
        <f t="shared" ref="Z7:AA7" si="18">AVERAGE(U7:U15)</f>
        <v>-60.68264669</v>
      </c>
      <c r="AA7" s="14">
        <f t="shared" si="18"/>
        <v>-60.08835657</v>
      </c>
      <c r="AB7" s="10" t="s">
        <v>42</v>
      </c>
      <c r="AC7" s="2"/>
      <c r="AD7" s="2" t="s">
        <v>43</v>
      </c>
      <c r="AE7" s="14">
        <v>-10.192467557783836</v>
      </c>
      <c r="AF7" s="14">
        <v>-7.7499999999999964</v>
      </c>
      <c r="AG7" s="2"/>
      <c r="AH7" s="2"/>
      <c r="AI7" s="2"/>
      <c r="AJ7" s="2"/>
      <c r="AK7" s="2"/>
    </row>
    <row r="8">
      <c r="A8" s="14" t="s">
        <v>44</v>
      </c>
      <c r="B8" s="17"/>
      <c r="C8" s="13">
        <v>-6.6847672019</v>
      </c>
      <c r="D8" s="13">
        <v>-7.0636569158</v>
      </c>
      <c r="E8" s="2"/>
      <c r="F8" s="2"/>
      <c r="G8" s="2">
        <v>5.0</v>
      </c>
      <c r="H8" s="12">
        <f t="shared" ref="H8:J8" si="19">B37-B42-B43</f>
        <v>-0.09936557984</v>
      </c>
      <c r="I8" s="13">
        <f t="shared" si="19"/>
        <v>-0.1171659414</v>
      </c>
      <c r="J8" s="13">
        <f t="shared" si="19"/>
        <v>-0.1179613</v>
      </c>
      <c r="K8" s="14">
        <f t="shared" ref="K8:L8" si="20">-627.509*(C40+C41-C38-C39)</f>
        <v>9.292814729</v>
      </c>
      <c r="L8" s="14">
        <f t="shared" si="20"/>
        <v>4.616446351</v>
      </c>
      <c r="M8" s="14">
        <f t="shared" ref="M8:N8" si="21">627.509*($B37-$B42-$B43+C37-C42-C43)</f>
        <v>-135.8754784</v>
      </c>
      <c r="N8" s="14">
        <f t="shared" si="21"/>
        <v>-136.374573</v>
      </c>
      <c r="O8" s="14">
        <f>627.509*(B37-B42-B43+((D37-D42-D43)*4^3-(C37-C42-C43)*3^3)/(4^3-3^3))</f>
        <v>-136.7387773</v>
      </c>
      <c r="P8" s="14">
        <f>627.509*(B37-B42-B43+((D37-D42-D43+0.5*((D38+D39)-(D40+D41)))*4^3-(C37-C42-C43+0.5*((C38+C39)-(C40+C41)))*3^3)/(4^3-3^3))</f>
        <v>-136.1367966</v>
      </c>
      <c r="Q8" s="14"/>
      <c r="R8" s="2">
        <v>5.0</v>
      </c>
      <c r="S8" s="14">
        <f t="shared" si="8"/>
        <v>-106.8754784</v>
      </c>
      <c r="T8" s="14">
        <f t="shared" si="9"/>
        <v>-107.374573</v>
      </c>
      <c r="U8" s="14">
        <f t="shared" si="10"/>
        <v>-107.7387773</v>
      </c>
      <c r="V8" s="14">
        <f t="shared" si="11"/>
        <v>-107.1367966</v>
      </c>
      <c r="W8" s="2"/>
      <c r="X8" s="14">
        <v>-29.0</v>
      </c>
      <c r="Y8" s="18" t="s">
        <v>45</v>
      </c>
      <c r="Z8" s="2"/>
      <c r="AA8" s="2"/>
      <c r="AB8" s="2"/>
      <c r="AC8" s="2"/>
      <c r="AD8" s="2" t="s">
        <v>46</v>
      </c>
      <c r="AE8" s="14">
        <v>-47.30033967957106</v>
      </c>
      <c r="AF8" s="14">
        <v>-56.20000000000001</v>
      </c>
      <c r="AG8" s="2"/>
      <c r="AH8" s="2"/>
      <c r="AI8" s="2"/>
      <c r="AJ8" s="2"/>
      <c r="AK8" s="2"/>
    </row>
    <row r="9">
      <c r="A9" s="14" t="s">
        <v>47</v>
      </c>
      <c r="B9" s="17"/>
      <c r="C9" s="13">
        <v>-2.5898205684</v>
      </c>
      <c r="D9" s="13">
        <v>-2.748627948</v>
      </c>
      <c r="E9" s="2"/>
      <c r="F9" s="2"/>
      <c r="G9" s="2">
        <v>6.0</v>
      </c>
      <c r="H9" s="12">
        <f t="shared" ref="H9:J9" si="22">B45-B50-B51</f>
        <v>-0.08598194462</v>
      </c>
      <c r="I9" s="13">
        <f t="shared" si="22"/>
        <v>-0.1140136212</v>
      </c>
      <c r="J9" s="13">
        <f t="shared" si="22"/>
        <v>-0.1149382846</v>
      </c>
      <c r="K9" s="14">
        <f t="shared" ref="K9:L9" si="23">-627.509*(C48+C49-C46-C47)</f>
        <v>7.936281586</v>
      </c>
      <c r="L9" s="14">
        <f t="shared" si="23"/>
        <v>3.851517712</v>
      </c>
      <c r="M9" s="14">
        <f t="shared" ref="M9:N9" si="24">627.509*($B45-$B50-$B51+C45-C50-C51)</f>
        <v>-125.4990175</v>
      </c>
      <c r="N9" s="14">
        <f t="shared" si="24"/>
        <v>-126.0792521</v>
      </c>
      <c r="O9" s="14">
        <f>627.509*(B45-B50-B51+((D45-D50-D51)*4^3-(C45-C50-C51)*3^3)/(4^3-3^3))</f>
        <v>-126.5026666</v>
      </c>
      <c r="P9" s="14">
        <f>627.509*(B45-B50-B51+((D45-D50-D51+0.5*((D46+D47)-(D48+D49)))*4^3-(C45-C50-C51+0.5*((C46+C47)-(C48+C49)))*3^3)/(4^3-3^3))</f>
        <v>-126.0672945</v>
      </c>
      <c r="Q9" s="14"/>
      <c r="R9" s="2">
        <v>6.0</v>
      </c>
      <c r="S9" s="14">
        <f t="shared" si="8"/>
        <v>-99.99901751</v>
      </c>
      <c r="T9" s="14">
        <f t="shared" si="9"/>
        <v>-100.5792521</v>
      </c>
      <c r="U9" s="14">
        <f t="shared" si="10"/>
        <v>-101.0026666</v>
      </c>
      <c r="V9" s="14">
        <f t="shared" si="11"/>
        <v>-100.5672945</v>
      </c>
      <c r="W9" s="2"/>
      <c r="X9" s="14">
        <v>-25.5</v>
      </c>
      <c r="Y9" s="18" t="s">
        <v>38</v>
      </c>
      <c r="Z9" s="2"/>
      <c r="AA9" s="2"/>
      <c r="AB9" s="2"/>
      <c r="AC9" s="2"/>
      <c r="AD9" s="2" t="s">
        <v>48</v>
      </c>
      <c r="AE9" s="14">
        <v>-55.753424519917246</v>
      </c>
      <c r="AF9" s="14">
        <v>-59.5</v>
      </c>
      <c r="AG9" s="2"/>
      <c r="AH9" s="2"/>
      <c r="AI9" s="2"/>
      <c r="AJ9" s="2"/>
      <c r="AK9" s="2"/>
    </row>
    <row r="10">
      <c r="A10" s="14" t="s">
        <v>49</v>
      </c>
      <c r="B10" s="13">
        <v>-1608.48221719522</v>
      </c>
      <c r="C10" s="13">
        <v>-6.6654791953</v>
      </c>
      <c r="D10" s="14">
        <v>-7.0610642405</v>
      </c>
      <c r="E10" s="2"/>
      <c r="F10" s="2"/>
      <c r="G10" s="2">
        <v>7.0</v>
      </c>
      <c r="H10" s="12">
        <f t="shared" ref="H10:J10" si="25">B53-B58-B59</f>
        <v>0.06405641328</v>
      </c>
      <c r="I10" s="13">
        <f t="shared" si="25"/>
        <v>-0.1732963799</v>
      </c>
      <c r="J10" s="13">
        <f t="shared" si="25"/>
        <v>-0.1750965175</v>
      </c>
      <c r="K10" s="14">
        <f t="shared" ref="K10:L10" si="26">-627.509*(C56+C57-C54-C55)</f>
        <v>9.996615332</v>
      </c>
      <c r="L10" s="14">
        <f t="shared" si="26"/>
        <v>4.737472694</v>
      </c>
      <c r="M10" s="14">
        <f t="shared" ref="M10:N10" si="27">627.509*($B53-$B58-$B59+C53-C58-C59)</f>
        <v>-68.54906221</v>
      </c>
      <c r="N10" s="14">
        <f t="shared" si="27"/>
        <v>-69.67866476</v>
      </c>
      <c r="O10" s="14">
        <f>627.509*(B53-B58-B59+((D53-D58-D59)*4^3-(C53-C58-C59)*3^3)/(4^3-3^3))</f>
        <v>-70.50296932</v>
      </c>
      <c r="P10" s="14">
        <f>627.509*(B53-B58-B59+((D53-D58-D59+0.5*((D54+D55)-(D56+D57)))*4^3-(C53-C58-C59+0.5*((C54+C55)-(C56+C57)))*3^3)/(4^3-3^3))</f>
        <v>-70.05310934</v>
      </c>
      <c r="Q10" s="14"/>
      <c r="R10" s="2">
        <v>7.0</v>
      </c>
      <c r="S10" s="14">
        <f t="shared" si="8"/>
        <v>-33.44906221</v>
      </c>
      <c r="T10" s="14">
        <f t="shared" si="9"/>
        <v>-34.57866476</v>
      </c>
      <c r="U10" s="14">
        <f t="shared" si="10"/>
        <v>-35.40296932</v>
      </c>
      <c r="V10" s="14">
        <f t="shared" si="11"/>
        <v>-34.95310934</v>
      </c>
      <c r="W10" s="2"/>
      <c r="X10" s="14">
        <v>-35.1</v>
      </c>
      <c r="Y10" s="18" t="s">
        <v>50</v>
      </c>
      <c r="Z10" s="2"/>
      <c r="AA10" s="2"/>
      <c r="AB10" s="2"/>
      <c r="AC10" s="2"/>
      <c r="AD10" s="2" t="s">
        <v>51</v>
      </c>
      <c r="AE10" s="14">
        <v>-22.528110455808353</v>
      </c>
      <c r="AF10" s="14">
        <v>-9.0</v>
      </c>
      <c r="AG10" s="2"/>
      <c r="AH10" s="2"/>
      <c r="AI10" s="2"/>
      <c r="AJ10" s="2"/>
      <c r="AK10" s="2"/>
    </row>
    <row r="11">
      <c r="A11" s="14" t="s">
        <v>52</v>
      </c>
      <c r="B11" s="13">
        <v>-674.71174277215</v>
      </c>
      <c r="C11" s="13">
        <v>-2.5831788965</v>
      </c>
      <c r="D11" s="13">
        <v>-2.7456734218</v>
      </c>
      <c r="E11" s="2"/>
      <c r="F11" s="2"/>
      <c r="G11" s="2">
        <v>8.0</v>
      </c>
      <c r="H11" s="12">
        <f t="shared" ref="H11:J11" si="28">B61-B66-B67</f>
        <v>0.06947648507</v>
      </c>
      <c r="I11" s="13">
        <f t="shared" si="28"/>
        <v>-0.1925669356</v>
      </c>
      <c r="J11" s="13">
        <f t="shared" si="28"/>
        <v>-0.194646038</v>
      </c>
      <c r="K11" s="14">
        <f t="shared" ref="K11:L11" si="29">-627.509*(C64+C65-C62-C63)</f>
        <v>11.00369486</v>
      </c>
      <c r="L11" s="14">
        <f t="shared" si="29"/>
        <v>5.25150874</v>
      </c>
      <c r="M11" s="14">
        <f t="shared" ref="M11:N11" si="30">627.509*($B61-$B66-$B67+C61-C66-C67)</f>
        <v>-77.24036552</v>
      </c>
      <c r="N11" s="14">
        <f t="shared" si="30"/>
        <v>-78.54502099</v>
      </c>
      <c r="O11" s="14">
        <f>627.509*(B61-B66-B67+((D61-D66-D67)*4^3-(C61-C66-C67)*3^3)/(4^3-3^3))</f>
        <v>-79.49706687</v>
      </c>
      <c r="P11" s="14">
        <f>627.509*(B61-B66-B67+((D61-D66-D67+0.5*((D62+D63)-(D64+D65)))*4^3-(C61-C66-C67+0.5*((C62+C63)-(C64+C65)))*3^3)/(4^3-3^3))</f>
        <v>-78.97008311</v>
      </c>
      <c r="Q11" s="14"/>
      <c r="R11" s="2">
        <v>8.0</v>
      </c>
      <c r="S11" s="14">
        <f t="shared" si="8"/>
        <v>-40.44036552</v>
      </c>
      <c r="T11" s="14">
        <f t="shared" si="9"/>
        <v>-41.74502099</v>
      </c>
      <c r="U11" s="14">
        <f t="shared" si="10"/>
        <v>-42.69706687</v>
      </c>
      <c r="V11" s="14">
        <f t="shared" si="11"/>
        <v>-42.17008311</v>
      </c>
      <c r="W11" s="2"/>
      <c r="X11" s="14">
        <v>-36.8</v>
      </c>
      <c r="Y11" s="18" t="s">
        <v>53</v>
      </c>
      <c r="Z11" s="2"/>
      <c r="AA11" s="2"/>
      <c r="AB11" s="2"/>
      <c r="AC11" s="2"/>
      <c r="AD11" s="2" t="s">
        <v>54</v>
      </c>
      <c r="AE11" s="14">
        <v>-75.38392669637352</v>
      </c>
      <c r="AF11" s="14">
        <v>-7.900000000000002</v>
      </c>
      <c r="AG11" s="2"/>
      <c r="AH11" s="2"/>
      <c r="AI11" s="2"/>
      <c r="AJ11" s="2"/>
      <c r="AK11" s="2"/>
    </row>
    <row r="12">
      <c r="A12" s="10">
        <v>2.0</v>
      </c>
      <c r="B12" s="17"/>
      <c r="C12" s="17"/>
      <c r="D12" s="17"/>
      <c r="E12" s="2"/>
      <c r="F12" s="2"/>
      <c r="G12" s="2">
        <v>9.0</v>
      </c>
      <c r="H12" s="12">
        <f t="shared" ref="H12:J12" si="31">B69-B74-B75</f>
        <v>0.05626727404</v>
      </c>
      <c r="I12" s="13">
        <f t="shared" si="31"/>
        <v>-0.193192472</v>
      </c>
      <c r="J12" s="13">
        <f t="shared" si="31"/>
        <v>-0.1895765115</v>
      </c>
      <c r="K12" s="14">
        <f t="shared" ref="K12:L12" si="32">-627.509*(C72+C73-C70-C71)</f>
        <v>13.84188801</v>
      </c>
      <c r="L12" s="14">
        <f t="shared" si="32"/>
        <v>5.84779421</v>
      </c>
      <c r="M12" s="14">
        <f t="shared" ref="M12:N12" si="33">627.509*($B69-$B74-$B75+C69-C74-C75)</f>
        <v>-85.92179405</v>
      </c>
      <c r="N12" s="14">
        <f t="shared" si="33"/>
        <v>-83.65274629</v>
      </c>
      <c r="O12" s="14">
        <f>627.509*(B69-B74-B75+((D69-D74-D75)*4^3-(C69-C74-C75)*3^3)/(4^3-3^3))</f>
        <v>-81.99695468</v>
      </c>
      <c r="P12" s="14">
        <f>627.509*(B69-B74-B75+((D69-D74-D75+0.5*((D70+D71)-(D72+D73)))*4^3-(C69-C74-C75+0.5*((C70+C71)-(C72+C73)))*3^3)/(4^3-3^3))</f>
        <v>-81.98982153</v>
      </c>
      <c r="Q12" s="14"/>
      <c r="R12" s="2">
        <v>9.0</v>
      </c>
      <c r="S12" s="14">
        <f t="shared" si="8"/>
        <v>-57.52179405</v>
      </c>
      <c r="T12" s="14">
        <f t="shared" si="9"/>
        <v>-55.25274629</v>
      </c>
      <c r="U12" s="14">
        <f t="shared" si="10"/>
        <v>-53.59695468</v>
      </c>
      <c r="V12" s="14">
        <f t="shared" si="11"/>
        <v>-53.58982153</v>
      </c>
      <c r="W12" s="2"/>
      <c r="X12" s="14">
        <v>-28.4</v>
      </c>
      <c r="Y12" s="18" t="s">
        <v>45</v>
      </c>
      <c r="Z12" s="2"/>
      <c r="AA12" s="2"/>
      <c r="AB12" s="2"/>
      <c r="AC12" s="2"/>
      <c r="AD12" s="2" t="s">
        <v>55</v>
      </c>
      <c r="AE12" s="14">
        <v>18.74549561901084</v>
      </c>
      <c r="AF12" s="14">
        <v>-7.25</v>
      </c>
      <c r="AG12" s="2"/>
      <c r="AH12" s="2"/>
      <c r="AI12" s="2"/>
      <c r="AJ12" s="2"/>
      <c r="AK12" s="2"/>
    </row>
    <row r="13">
      <c r="A13" s="14" t="s">
        <v>34</v>
      </c>
      <c r="B13" s="13">
        <v>-2022.78566143633</v>
      </c>
      <c r="C13" s="13">
        <v>-8.3380870858</v>
      </c>
      <c r="D13" s="13">
        <v>-8.8342726159</v>
      </c>
      <c r="E13" s="2"/>
      <c r="F13" s="2"/>
      <c r="G13" s="2">
        <v>10.0</v>
      </c>
      <c r="H13" s="12">
        <f t="shared" ref="H13:J13" si="34">B77-B82-B83</f>
        <v>0.06185239278</v>
      </c>
      <c r="I13" s="13">
        <f t="shared" si="34"/>
        <v>-0.206488767</v>
      </c>
      <c r="J13" s="13">
        <f t="shared" si="34"/>
        <v>-0.2023185084</v>
      </c>
      <c r="K13" s="14">
        <f t="shared" ref="K13:L13" si="35">-627.509*(C80+C81-C78-C79)</f>
        <v>12.90193657</v>
      </c>
      <c r="L13" s="14">
        <f t="shared" si="35"/>
        <v>6.230082231</v>
      </c>
      <c r="M13" s="14">
        <f t="shared" ref="M13:N13" si="36">627.509*($B77-$B82-$B83+C77-C82-C83)</f>
        <v>-90.76062655</v>
      </c>
      <c r="N13" s="14">
        <f t="shared" si="36"/>
        <v>-88.14375175</v>
      </c>
      <c r="O13" s="14">
        <f>627.509*(B77-B82-B83+((D77-D82-D83)*4^3-(C77-C82-C83)*3^3)/(4^3-3^3))</f>
        <v>-86.2341404</v>
      </c>
      <c r="P13" s="14">
        <f>627.509*(B77-B82-B83+((D77-D82-D83+0.5*((D78+D79)-(D80+D81)))*4^3-(C77-C82-C83+0.5*((C78+C79)-(C80+C81)))*3^3)/(4^3-3^3))</f>
        <v>-85.55342452</v>
      </c>
      <c r="Q13" s="2"/>
      <c r="R13" s="2">
        <v>10.0</v>
      </c>
      <c r="S13" s="14">
        <f t="shared" si="8"/>
        <v>-60.96062655</v>
      </c>
      <c r="T13" s="14">
        <f t="shared" si="9"/>
        <v>-58.34375175</v>
      </c>
      <c r="U13" s="14">
        <f t="shared" si="10"/>
        <v>-56.4341404</v>
      </c>
      <c r="V13" s="14">
        <f t="shared" si="11"/>
        <v>-55.75342452</v>
      </c>
      <c r="W13" s="2"/>
      <c r="X13" s="14">
        <v>-29.8</v>
      </c>
      <c r="Y13" s="18" t="s">
        <v>56</v>
      </c>
      <c r="Z13" s="2"/>
      <c r="AA13" s="2"/>
      <c r="AB13" s="2"/>
      <c r="AC13" s="2"/>
      <c r="AD13" s="2" t="s">
        <v>57</v>
      </c>
      <c r="AE13" s="14">
        <v>23.95903211197522</v>
      </c>
      <c r="AF13" s="14">
        <v>-5.050000000000006</v>
      </c>
      <c r="AG13" s="2"/>
      <c r="AH13" s="2"/>
      <c r="AI13" s="2"/>
      <c r="AJ13" s="2"/>
      <c r="AK13" s="2"/>
    </row>
    <row r="14">
      <c r="A14" s="14" t="s">
        <v>37</v>
      </c>
      <c r="B14" s="17"/>
      <c r="C14" s="13">
        <v>-6.6644734444</v>
      </c>
      <c r="D14" s="13">
        <v>-7.0600175787</v>
      </c>
      <c r="E14" s="2"/>
      <c r="F14" s="2"/>
      <c r="G14" s="2">
        <v>11.0</v>
      </c>
      <c r="H14" s="12">
        <f t="shared" ref="H14:J14" si="37">B85-B90-B91</f>
        <v>0.08440324704</v>
      </c>
      <c r="I14" s="13">
        <f t="shared" si="37"/>
        <v>-0.2532790712</v>
      </c>
      <c r="J14" s="14">
        <f t="shared" si="37"/>
        <v>-0.2496876966</v>
      </c>
      <c r="K14" s="14">
        <f t="shared" ref="K14:L14" si="38">-627.509*(C88+C89-C86-C87)</f>
        <v>15.59498444</v>
      </c>
      <c r="L14" s="14">
        <f t="shared" si="38"/>
        <v>7.575468618</v>
      </c>
      <c r="M14" s="19">
        <f t="shared" ref="M14:N14" si="39">627.509*($B85-$B90-$B91+C85-C90-C91)</f>
        <v>-105.9710995</v>
      </c>
      <c r="N14" s="19">
        <f t="shared" si="39"/>
        <v>-103.7174797</v>
      </c>
      <c r="O14" s="19">
        <f>627.509*(B85-B90-B91+((D85-D90-D91)*4^3-(C85-C90-C91)*3^3)/(4^3-3^3))</f>
        <v>-102.0729462</v>
      </c>
      <c r="P14" s="19">
        <f>627.509*(B85-B90-B91+((D85-D90-D91+0.5*((D86+D87)-(D88+D89)))*4^3-(C85-C90-C91+0.5*((C86+C87)-(C88+C89)))*3^3)/(4^3-3^3))</f>
        <v>-101.2112515</v>
      </c>
      <c r="Q14" s="14"/>
      <c r="R14" s="2">
        <v>11.0</v>
      </c>
      <c r="S14" s="14">
        <f t="shared" si="8"/>
        <v>-72.97109954</v>
      </c>
      <c r="T14" s="14">
        <f t="shared" si="9"/>
        <v>-70.71747966</v>
      </c>
      <c r="U14" s="14">
        <f t="shared" si="10"/>
        <v>-69.07294623</v>
      </c>
      <c r="V14" s="14">
        <f t="shared" si="11"/>
        <v>-68.21125148</v>
      </c>
      <c r="W14" s="2"/>
      <c r="X14" s="14">
        <v>-33.0</v>
      </c>
      <c r="Y14" s="18" t="s">
        <v>58</v>
      </c>
      <c r="Z14" s="2"/>
      <c r="AA14" s="2"/>
      <c r="AB14" s="2"/>
      <c r="AC14" s="2"/>
      <c r="AD14" s="2" t="s">
        <v>59</v>
      </c>
      <c r="AE14" s="14">
        <v>-10.975394619066048</v>
      </c>
      <c r="AF14" s="14">
        <v>-12.100000000000001</v>
      </c>
      <c r="AG14" s="2"/>
      <c r="AH14" s="2"/>
      <c r="AI14" s="2"/>
      <c r="AJ14" s="2"/>
      <c r="AK14" s="2"/>
    </row>
    <row r="15">
      <c r="A15" s="14" t="s">
        <v>40</v>
      </c>
      <c r="B15" s="17"/>
      <c r="C15" s="13">
        <v>-1.5991286371</v>
      </c>
      <c r="D15" s="13">
        <v>-1.6993523627</v>
      </c>
      <c r="E15" s="2"/>
      <c r="F15" s="2"/>
      <c r="G15" s="2">
        <v>12.0</v>
      </c>
      <c r="H15" s="12">
        <f t="shared" ref="H15:J15" si="40">B93-B98-B99</f>
        <v>0.08415237679</v>
      </c>
      <c r="I15" s="13">
        <f t="shared" si="40"/>
        <v>-0.2548762584</v>
      </c>
      <c r="J15" s="14">
        <f t="shared" si="40"/>
        <v>-0.2510255929</v>
      </c>
      <c r="K15" s="14">
        <f t="shared" ref="K15:L15" si="41">-627.509*(C96+C97-C94-C95)</f>
        <v>15.69073303</v>
      </c>
      <c r="L15" s="14">
        <f t="shared" si="41"/>
        <v>7.579468297</v>
      </c>
      <c r="M15" s="14">
        <f t="shared" ref="M15:N15" si="42">627.509*($B93-$B98-$B99+C93-C98-C99)</f>
        <v>-107.1307722</v>
      </c>
      <c r="N15" s="14">
        <f t="shared" si="42"/>
        <v>-104.714445</v>
      </c>
      <c r="O15" s="14">
        <f>627.509*(B93-B98-B99+((D93-D98-D99)*4^3-(C93-C98-C99)*3^3)/(4^3-3^3))</f>
        <v>-102.9511791</v>
      </c>
      <c r="P15" s="14">
        <f>627.509*(B93-B98-B99+((D93-D98-D99+0.5*((D94+D95)-(D96+D97)))*4^3-(C93-C98-C99+0.5*((C94+C95)-(C96+C97)))*3^3)/(4^3-3^3))</f>
        <v>-102.1209605</v>
      </c>
      <c r="Q15" s="2"/>
      <c r="R15" s="2">
        <v>12.0</v>
      </c>
      <c r="S15" s="14">
        <f t="shared" si="8"/>
        <v>-73.23077223</v>
      </c>
      <c r="T15" s="14">
        <f t="shared" si="9"/>
        <v>-70.81444497</v>
      </c>
      <c r="U15" s="14">
        <f t="shared" si="10"/>
        <v>-69.05117913</v>
      </c>
      <c r="V15" s="14">
        <f t="shared" si="11"/>
        <v>-68.22096049</v>
      </c>
      <c r="W15" s="2"/>
      <c r="X15" s="14">
        <v>-33.9</v>
      </c>
      <c r="Y15" s="18" t="s">
        <v>58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>
      <c r="A16" s="14" t="s">
        <v>44</v>
      </c>
      <c r="B16" s="17"/>
      <c r="C16" s="13">
        <v>-6.6694351436</v>
      </c>
      <c r="D16" s="13">
        <v>-7.0624331101</v>
      </c>
      <c r="E16" s="2"/>
      <c r="F16" s="2"/>
      <c r="G16" s="2">
        <v>13.0</v>
      </c>
      <c r="H16" s="12">
        <f t="shared" ref="H16:J16" si="43">B101-B106-B107</f>
        <v>0.01321726135</v>
      </c>
      <c r="I16" s="20">
        <f t="shared" si="43"/>
        <v>-0.0745803564</v>
      </c>
      <c r="J16" s="20">
        <f t="shared" si="43"/>
        <v>-0.1386063468</v>
      </c>
      <c r="K16" s="14">
        <f t="shared" ref="K16:L16" si="44">-627.509*(C104+C105-C102-C103)</f>
        <v>6.491866937</v>
      </c>
      <c r="L16" s="14">
        <f t="shared" si="44"/>
        <v>3.235267604</v>
      </c>
      <c r="M16" s="14">
        <f t="shared" ref="M16:N16" si="45">627.509*($B101-$B106-$B107+C101-C106-C107)</f>
        <v>-38.50589441</v>
      </c>
      <c r="N16" s="14">
        <f t="shared" si="45"/>
        <v>-78.68277962</v>
      </c>
      <c r="O16" s="14">
        <f>627.509*(B101-B106-B107+((D101-D106-D107)*4^3-(C101-C106-C107)*3^3)/(4^3-3^3))</f>
        <v>-108.0010472</v>
      </c>
      <c r="P16" s="14">
        <f>627.509*(B101-B106-B107+((D101-D106-D107+0.5*((D102+D103)-(D104+D105)))*4^3-(C101-C106-C107+0.5*((C102+C103)-(C104+C105)))*3^3)/(4^3-3^3))</f>
        <v>-107.5716321</v>
      </c>
      <c r="Q16" s="14"/>
      <c r="R16" s="2">
        <v>13.0</v>
      </c>
      <c r="S16" s="14">
        <f t="shared" si="8"/>
        <v>-7.705894412</v>
      </c>
      <c r="T16" s="14">
        <f t="shared" si="9"/>
        <v>-47.88277962</v>
      </c>
      <c r="U16" s="14">
        <f t="shared" si="10"/>
        <v>-77.20104721</v>
      </c>
      <c r="V16" s="14">
        <f t="shared" si="11"/>
        <v>-76.77163208</v>
      </c>
      <c r="W16" s="2"/>
      <c r="X16" s="14">
        <v>-30.8</v>
      </c>
      <c r="Y16" s="18" t="s">
        <v>45</v>
      </c>
      <c r="Z16" s="14">
        <f t="shared" ref="Z16:AA16" si="46">AVERAGE(U16:U17)</f>
        <v>-44.67776117</v>
      </c>
      <c r="AA16" s="14">
        <f t="shared" si="46"/>
        <v>-44.21097796</v>
      </c>
      <c r="AB16" s="10" t="s">
        <v>60</v>
      </c>
      <c r="AC16" s="2"/>
      <c r="AD16" s="10" t="s">
        <v>61</v>
      </c>
      <c r="AE16" s="14">
        <f t="shared" ref="AE16:AF16" si="47">AVERAGE(AE4:AE14)</f>
        <v>-20.61901405</v>
      </c>
      <c r="AF16" s="14">
        <f t="shared" si="47"/>
        <v>-19.52272727</v>
      </c>
      <c r="AG16" s="2"/>
      <c r="AH16" s="2"/>
      <c r="AI16" s="2"/>
      <c r="AJ16" s="2"/>
      <c r="AK16" s="2"/>
    </row>
    <row r="17">
      <c r="A17" s="14" t="s">
        <v>47</v>
      </c>
      <c r="B17" s="17"/>
      <c r="C17" s="13">
        <v>-1.6024836482</v>
      </c>
      <c r="D17" s="13">
        <v>-1.7012488177</v>
      </c>
      <c r="E17" s="2"/>
      <c r="F17" s="2"/>
      <c r="G17" s="2">
        <v>14.0</v>
      </c>
      <c r="H17" s="12">
        <f t="shared" ref="H17:J17" si="48">B109-B114-B115</f>
        <v>0.02081743676</v>
      </c>
      <c r="I17" s="14">
        <f t="shared" si="48"/>
        <v>-0.089502106</v>
      </c>
      <c r="J17" s="14">
        <f t="shared" si="48"/>
        <v>-0.0898284559</v>
      </c>
      <c r="K17" s="14">
        <f t="shared" ref="K17:L17" si="49">-627.509*(C112+C113-C110-C111)</f>
        <v>6.962694219</v>
      </c>
      <c r="L17" s="14">
        <f t="shared" si="49"/>
        <v>3.520311559</v>
      </c>
      <c r="M17" s="14">
        <f t="shared" ref="M17:N17" si="50">627.509*($B109-$B114-$B115+C109-C114-C115)</f>
        <v>-43.10024811</v>
      </c>
      <c r="N17" s="14">
        <f t="shared" si="50"/>
        <v>-43.30503561</v>
      </c>
      <c r="O17" s="14">
        <f>627.509*(B109-B114-B115+((D109-D114-D115)*4^3-(C109-C114-C115)*3^3)/(4^3-3^3))</f>
        <v>-43.45447514</v>
      </c>
      <c r="P17" s="14">
        <f>627.509*(B109-B114-B115+((D109-D114-D115+0.5*((D110+D111)-(D112+D113)))*4^3-(C109-C114-C115+0.5*((C110+C111)-(C112+C113)))*3^3)/(4^3-3^3))</f>
        <v>-42.95032384</v>
      </c>
      <c r="Q17" s="14"/>
      <c r="R17" s="2">
        <v>14.0</v>
      </c>
      <c r="S17" s="14">
        <f t="shared" si="8"/>
        <v>-11.80024811</v>
      </c>
      <c r="T17" s="14">
        <f t="shared" si="9"/>
        <v>-12.00503561</v>
      </c>
      <c r="U17" s="14">
        <f t="shared" si="10"/>
        <v>-12.15447514</v>
      </c>
      <c r="V17" s="14">
        <f t="shared" si="11"/>
        <v>-11.65032384</v>
      </c>
      <c r="W17" s="2"/>
      <c r="X17" s="14">
        <v>-31.3</v>
      </c>
      <c r="Y17" s="18" t="s">
        <v>56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>
      <c r="A18" s="14" t="s">
        <v>49</v>
      </c>
      <c r="B18" s="13">
        <v>-1608.48221719522</v>
      </c>
      <c r="C18" s="13">
        <v>-6.6654791953</v>
      </c>
      <c r="D18" s="14">
        <v>-7.0610642405</v>
      </c>
      <c r="E18" s="2"/>
      <c r="F18" s="2"/>
      <c r="G18" s="2">
        <v>15.0</v>
      </c>
      <c r="H18" s="12">
        <f t="shared" ref="H18:J18" si="51">B117-B122-B123</f>
        <v>0.00669098513</v>
      </c>
      <c r="I18" s="21">
        <f t="shared" si="51"/>
        <v>-0.0430888978</v>
      </c>
      <c r="J18" s="21">
        <f t="shared" si="51"/>
        <v>-0.0472368436</v>
      </c>
      <c r="K18" s="22">
        <f t="shared" ref="K18:L18" si="52">-627.509*(C120+C121-C118-C119)</f>
        <v>5.023207098</v>
      </c>
      <c r="L18" s="22">
        <f t="shared" si="52"/>
        <v>-3.760052251</v>
      </c>
      <c r="M18" s="19">
        <f t="shared" ref="M18:N18" si="53">627.509*($B117-$B122-$B123+C117-C122-C123)</f>
        <v>-22.84001778</v>
      </c>
      <c r="N18" s="19">
        <f t="shared" si="53"/>
        <v>-25.4428911</v>
      </c>
      <c r="O18" s="19">
        <f>627.509*(B117-B122-B123+((D117-D122-D123)*4^3-(C117-C122-C123)*3^3)/(4^3-3^3))</f>
        <v>-27.34228515</v>
      </c>
      <c r="P18" s="19">
        <f>627.509*(B117-B122-B123+((D117-D122-D123+0.5*((D118+D119)-(D120+D121)))*4^3-(C117-C122-C123+0.5*((C118+C119)-(C120+C121)))*3^3)/(4^3-3^3))</f>
        <v>-32.42701401</v>
      </c>
      <c r="Q18" s="14"/>
      <c r="R18" s="2">
        <v>15.0</v>
      </c>
      <c r="S18" s="14">
        <f t="shared" si="8"/>
        <v>-5.440017782</v>
      </c>
      <c r="T18" s="14">
        <f t="shared" si="9"/>
        <v>-8.042891103</v>
      </c>
      <c r="U18" s="14">
        <f t="shared" si="10"/>
        <v>-9.942285148</v>
      </c>
      <c r="V18" s="14">
        <f t="shared" si="11"/>
        <v>-15.02701401</v>
      </c>
      <c r="W18" s="2"/>
      <c r="X18" s="14">
        <v>-17.4</v>
      </c>
      <c r="Y18" s="18" t="s">
        <v>62</v>
      </c>
      <c r="Z18" s="14">
        <f t="shared" ref="Z18:AA18" si="54">AVERAGE(U18:U19)</f>
        <v>-20.07859722</v>
      </c>
      <c r="AA18" s="14">
        <f t="shared" si="54"/>
        <v>-20.86546114</v>
      </c>
      <c r="AB18" s="10" t="s">
        <v>63</v>
      </c>
      <c r="AC18" s="2"/>
      <c r="AD18" s="2"/>
      <c r="AE18" s="2"/>
      <c r="AF18" s="2"/>
      <c r="AG18" s="2"/>
      <c r="AH18" s="2"/>
      <c r="AI18" s="2"/>
      <c r="AJ18" s="2"/>
      <c r="AK18" s="2"/>
    </row>
    <row r="19">
      <c r="A19" s="14" t="s">
        <v>52</v>
      </c>
      <c r="B19" s="13">
        <v>-414.3233014196</v>
      </c>
      <c r="C19" s="13">
        <v>-1.5994489243</v>
      </c>
      <c r="D19" s="13">
        <v>-1.6996212668</v>
      </c>
      <c r="E19" s="2"/>
      <c r="F19" s="2"/>
      <c r="G19" s="2">
        <v>16.0</v>
      </c>
      <c r="H19" s="12">
        <f t="shared" ref="H19:J19" si="55">B125-B130-B131</f>
        <v>0.01483763993</v>
      </c>
      <c r="I19" s="21">
        <f t="shared" si="55"/>
        <v>-0.0646608562</v>
      </c>
      <c r="J19" s="21">
        <f t="shared" si="55"/>
        <v>-0.0868185197</v>
      </c>
      <c r="K19" s="22">
        <f t="shared" ref="K19:L19" si="56">-627.509*(C128+C129-C126-C127)</f>
        <v>6.829003678</v>
      </c>
      <c r="L19" s="22">
        <f t="shared" si="56"/>
        <v>6.940580865</v>
      </c>
      <c r="M19" s="19">
        <f t="shared" ref="M19:N19" si="57">627.509*($B125-$B130-$B131+C125-C130-C131)</f>
        <v>-31.26451662</v>
      </c>
      <c r="N19" s="19">
        <f t="shared" si="57"/>
        <v>-45.16864988</v>
      </c>
      <c r="O19" s="19">
        <f>627.509*(B125-B130-B131+((D125-D130-D131)*4^3-(C125-C130-C131)*3^3)/(4^3-3^3))</f>
        <v>-55.31490929</v>
      </c>
      <c r="P19" s="19">
        <f>627.509*(B125-B130-B131+((D125-D130-D131+0.5*((D126+D127)-(D128+D129)))*4^3-(C125-C130-C131+0.5*((C126+C127)-(C128+C129)))*3^3)/(4^3-3^3))</f>
        <v>-51.80390827</v>
      </c>
      <c r="Q19" s="14"/>
      <c r="R19" s="2">
        <v>16.0</v>
      </c>
      <c r="S19" s="14">
        <f t="shared" si="8"/>
        <v>-6.164516618</v>
      </c>
      <c r="T19" s="14">
        <f t="shared" si="9"/>
        <v>-20.06864988</v>
      </c>
      <c r="U19" s="14">
        <f t="shared" si="10"/>
        <v>-30.21490929</v>
      </c>
      <c r="V19" s="14">
        <f t="shared" si="11"/>
        <v>-26.70390827</v>
      </c>
      <c r="W19" s="2"/>
      <c r="X19" s="14">
        <v>-25.1</v>
      </c>
      <c r="Y19" s="18" t="s">
        <v>62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>
      <c r="A20" s="10">
        <v>3.0</v>
      </c>
      <c r="B20" s="17"/>
      <c r="C20" s="17"/>
      <c r="D20" s="17"/>
      <c r="E20" s="2"/>
      <c r="F20" s="2"/>
      <c r="G20" s="2">
        <v>17.0</v>
      </c>
      <c r="H20" s="12">
        <f t="shared" ref="H20:J20" si="58">B133-B138-B139</f>
        <v>-0.00886569138</v>
      </c>
      <c r="I20" s="21">
        <f t="shared" si="58"/>
        <v>-0.0312973194</v>
      </c>
      <c r="J20" s="23">
        <f t="shared" si="58"/>
        <v>-0.0603000363</v>
      </c>
      <c r="K20" s="14">
        <f t="shared" ref="K20:L20" si="59">-627.509*(C136+C137-C134-C135)</f>
        <v>7.366518851</v>
      </c>
      <c r="L20" s="14">
        <f t="shared" si="59"/>
        <v>3.980369092</v>
      </c>
      <c r="M20" s="14">
        <f t="shared" ref="M20:N20" si="60">627.509*($B133-$B138-$B139+C133-C138-C139)</f>
        <v>-25.20265073</v>
      </c>
      <c r="N20" s="14">
        <f t="shared" si="60"/>
        <v>-43.40211661</v>
      </c>
      <c r="O20" s="14">
        <f>627.509*(B133-B138-B139+((D133-D138-D139)*4^3-(C133-C138-C139)*3^3)/(4^3-3^3))</f>
        <v>-56.68280793</v>
      </c>
      <c r="P20" s="14">
        <f>627.509*(B133-B138-B139+((D133-D138-D139+0.5*((D134+D135)-(D136+D137)))*4^3-(C133-C138-C139+0.5*((C134+C135)-(C136+C137)))*3^3)/(4^3-3^3))</f>
        <v>-55.92811046</v>
      </c>
      <c r="Q20" s="14"/>
      <c r="R20" s="2">
        <v>17.0</v>
      </c>
      <c r="S20" s="14">
        <f t="shared" si="8"/>
        <v>8.197349269</v>
      </c>
      <c r="T20" s="14">
        <f t="shared" si="9"/>
        <v>-10.00211661</v>
      </c>
      <c r="U20" s="14">
        <f t="shared" si="10"/>
        <v>-23.28280793</v>
      </c>
      <c r="V20" s="14">
        <f t="shared" si="11"/>
        <v>-22.52811046</v>
      </c>
      <c r="W20" s="2"/>
      <c r="X20" s="14">
        <v>-33.4</v>
      </c>
      <c r="Y20" s="18" t="s">
        <v>50</v>
      </c>
      <c r="Z20" s="14">
        <f t="shared" ref="Z20:AA20" si="61">AVERAGE(U20:U26)</f>
        <v>-17.44917131</v>
      </c>
      <c r="AA20" s="14">
        <f t="shared" si="61"/>
        <v>-16.91052347</v>
      </c>
      <c r="AB20" s="10" t="s">
        <v>64</v>
      </c>
      <c r="AC20" s="2"/>
      <c r="AD20" s="2"/>
      <c r="AE20" s="2"/>
      <c r="AF20" s="2"/>
      <c r="AG20" s="2"/>
      <c r="AH20" s="2"/>
      <c r="AI20" s="2"/>
      <c r="AJ20" s="2"/>
      <c r="AK20" s="2"/>
    </row>
    <row r="21">
      <c r="A21" s="14" t="s">
        <v>34</v>
      </c>
      <c r="B21" s="13">
        <v>-3805.930855884</v>
      </c>
      <c r="C21" s="13">
        <v>-14.4052637154</v>
      </c>
      <c r="D21" s="13">
        <v>-15.3459857504</v>
      </c>
      <c r="E21" s="2"/>
      <c r="F21" s="2"/>
      <c r="G21" s="2">
        <v>18.0</v>
      </c>
      <c r="H21" s="12">
        <f t="shared" ref="H21:J21" si="62">B141-B146-B147</f>
        <v>-0.355606184</v>
      </c>
      <c r="I21" s="13">
        <f t="shared" si="62"/>
        <v>0.2470971498</v>
      </c>
      <c r="J21" s="13">
        <f t="shared" si="62"/>
        <v>0.2182652974</v>
      </c>
      <c r="K21" s="14">
        <f t="shared" ref="K21:L21" si="63">-627.509*(C144+C145-C142-C143)</f>
        <v>5.983332891</v>
      </c>
      <c r="L21" s="14">
        <f t="shared" si="63"/>
        <v>3.334941887</v>
      </c>
      <c r="M21" s="14">
        <f t="shared" ref="M21:N21" si="64">627.509*($B141-$B146-$B147+C141-C146-C147)</f>
        <v>-68.09039553</v>
      </c>
      <c r="N21" s="14">
        <f t="shared" si="64"/>
        <v>-86.1826424</v>
      </c>
      <c r="O21" s="14">
        <f>627.509*(B141-B146-B147+((D141-D146-D147)*4^3-(C141-C146-C147)*3^3)/(4^3-3^3))</f>
        <v>-99.38509281</v>
      </c>
      <c r="P21" s="14">
        <f>627.509*(B141-B146-B147+((D141-D146-D147+0.5*((D142+D143)-(D144+D145)))*4^3-(C141-C146-C147+0.5*((C142+C143)-(C144+C145)))*3^3)/(4^3-3^3))</f>
        <v>-98.6839267</v>
      </c>
      <c r="Q21" s="14"/>
      <c r="R21" s="2">
        <v>18.0</v>
      </c>
      <c r="S21" s="14">
        <f t="shared" si="8"/>
        <v>-44.79039553</v>
      </c>
      <c r="T21" s="14">
        <f t="shared" si="9"/>
        <v>-62.8826424</v>
      </c>
      <c r="U21" s="14">
        <f t="shared" si="10"/>
        <v>-76.08509281</v>
      </c>
      <c r="V21" s="14">
        <f t="shared" si="11"/>
        <v>-75.3839267</v>
      </c>
      <c r="W21" s="2"/>
      <c r="X21" s="14">
        <v>-23.3</v>
      </c>
      <c r="Y21" s="18" t="s">
        <v>35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>
      <c r="A22" s="14" t="s">
        <v>37</v>
      </c>
      <c r="B22" s="17"/>
      <c r="C22" s="13">
        <v>-9.9863156727</v>
      </c>
      <c r="D22" s="13">
        <v>-10.6381840538</v>
      </c>
      <c r="E22" s="2"/>
      <c r="F22" s="2"/>
      <c r="G22" s="2">
        <v>19.0</v>
      </c>
      <c r="H22" s="12">
        <f t="shared" ref="H22:J22" si="65">B149-B154-B155</f>
        <v>0.00722961368</v>
      </c>
      <c r="I22" s="13">
        <f t="shared" si="65"/>
        <v>-0.040052172</v>
      </c>
      <c r="J22" s="13">
        <f t="shared" si="65"/>
        <v>-0.0389172255</v>
      </c>
      <c r="K22" s="14">
        <f t="shared" ref="K22:L22" si="66">-627.509*(C152+C153-C150-C151)</f>
        <v>4.911159593</v>
      </c>
      <c r="L22" s="14">
        <f t="shared" si="66"/>
        <v>2.362381438</v>
      </c>
      <c r="M22" s="14">
        <f t="shared" ref="M22:N22" si="67">627.509*($B149-$B154-$B155+C149-C154-C155)</f>
        <v>-20.59645075</v>
      </c>
      <c r="N22" s="14">
        <f t="shared" si="67"/>
        <v>-19.88426161</v>
      </c>
      <c r="O22" s="14">
        <f>627.509*(B149-B154-B155+((D149-D154-D155)*4^3-(C149-C154-C155)*3^3)/(4^3-3^3))</f>
        <v>-19.36455601</v>
      </c>
      <c r="P22" s="14">
        <f>627.509*(B149-B154-B155+((D149-D154-D155+0.5*((D150+D151)-(D152+D153)))*4^3-(C149-C154-C155+0.5*((C150+C151)-(C152+C153)))*3^3)/(4^3-3^3))</f>
        <v>-19.11332489</v>
      </c>
      <c r="Q22" s="14"/>
      <c r="R22" s="2">
        <v>19.0</v>
      </c>
      <c r="S22" s="14">
        <f t="shared" si="8"/>
        <v>-3.096450749</v>
      </c>
      <c r="T22" s="14">
        <f t="shared" si="9"/>
        <v>-2.384261606</v>
      </c>
      <c r="U22" s="14">
        <f t="shared" si="10"/>
        <v>-1.864556015</v>
      </c>
      <c r="V22" s="14">
        <f t="shared" si="11"/>
        <v>-1.613324893</v>
      </c>
      <c r="W22" s="2"/>
      <c r="X22" s="14">
        <v>-17.5</v>
      </c>
      <c r="Y22" s="18" t="s">
        <v>62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>
      <c r="A23" s="14" t="s">
        <v>40</v>
      </c>
      <c r="B23" s="17"/>
      <c r="C23" s="13">
        <v>-4.2752655182</v>
      </c>
      <c r="D23" s="13">
        <v>-4.5645515788</v>
      </c>
      <c r="E23" s="2"/>
      <c r="F23" s="2"/>
      <c r="G23" s="2">
        <v>20.0</v>
      </c>
      <c r="H23" s="12">
        <f t="shared" ref="H23:J23" si="68">B157-B162-B163</f>
        <v>0.01794396329</v>
      </c>
      <c r="I23" s="13">
        <f t="shared" si="68"/>
        <v>-0.0585889562</v>
      </c>
      <c r="J23" s="13">
        <f t="shared" si="68"/>
        <v>-0.0571155126</v>
      </c>
      <c r="K23" s="14">
        <f t="shared" ref="K23:L23" si="69">-627.509*(C160+C161-C158-C159)</f>
        <v>6.530322697</v>
      </c>
      <c r="L23" s="14">
        <f t="shared" si="69"/>
        <v>3.191128935</v>
      </c>
      <c r="M23" s="14">
        <f t="shared" ref="M23:N23" si="70">627.509*($B157-$B162-$B163+C157-C162-C163)</f>
        <v>-25.50509886</v>
      </c>
      <c r="N23" s="14">
        <f t="shared" si="70"/>
        <v>-24.58049974</v>
      </c>
      <c r="O23" s="14">
        <f>627.509*(B157-B162-B163+((D157-D162-D163)*4^3-(C157-C162-C163)*3^3)/(4^3-3^3))</f>
        <v>-23.90579227</v>
      </c>
      <c r="P23" s="14">
        <f>627.509*(B157-B162-B163+((D157-D162-D163+0.5*((D158+D159)-(D160+D161)))*4^3-(C157-C162-C163+0.5*((C158+C159)-(C160+C161)))*3^3)/(4^3-3^3))</f>
        <v>-23.52858228</v>
      </c>
      <c r="Q23" s="14"/>
      <c r="R23" s="2">
        <v>20.0</v>
      </c>
      <c r="S23" s="14">
        <f t="shared" si="8"/>
        <v>-6.305098856</v>
      </c>
      <c r="T23" s="14">
        <f t="shared" si="9"/>
        <v>-5.380499736</v>
      </c>
      <c r="U23" s="14">
        <f t="shared" si="10"/>
        <v>-4.70579227</v>
      </c>
      <c r="V23" s="14">
        <f t="shared" si="11"/>
        <v>-4.328582283</v>
      </c>
      <c r="W23" s="2"/>
      <c r="X23" s="14">
        <v>-19.2</v>
      </c>
      <c r="Y23" s="18" t="s">
        <v>65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>
      <c r="A24" s="14" t="s">
        <v>44</v>
      </c>
      <c r="B24" s="17"/>
      <c r="C24" s="13">
        <v>-9.9960205417</v>
      </c>
      <c r="D24" s="13">
        <v>-10.6435436872</v>
      </c>
      <c r="E24" s="2"/>
      <c r="F24" s="2"/>
      <c r="G24" s="2">
        <v>21.0</v>
      </c>
      <c r="H24" s="12">
        <f t="shared" ref="H24:J24" si="71">B165-B170-B171</f>
        <v>0.01578143746</v>
      </c>
      <c r="I24" s="13">
        <f t="shared" si="71"/>
        <v>-0.0756731054</v>
      </c>
      <c r="J24" s="13">
        <f t="shared" si="71"/>
        <v>-0.0743122561</v>
      </c>
      <c r="K24" s="14">
        <f t="shared" ref="K24:L24" si="72">-627.509*(C168+C169-C166-C167)</f>
        <v>8.023862955</v>
      </c>
      <c r="L24" s="14">
        <f t="shared" si="72"/>
        <v>4.460462549</v>
      </c>
      <c r="M24" s="14">
        <f t="shared" ref="M24:N24" si="73">627.509*($B165-$B170-$B171+C165-C170-C171)</f>
        <v>-37.58256066</v>
      </c>
      <c r="N24" s="14">
        <f t="shared" si="73"/>
        <v>-36.72861547</v>
      </c>
      <c r="O24" s="14">
        <f>627.509*(B165-B170-B171+((D165-D170-D171)*4^3-(C165-C170-C171)*3^3)/(4^3-3^3))</f>
        <v>-36.10546629</v>
      </c>
      <c r="P24" s="14">
        <f>627.509*(B165-B170-B171+((D165-D170-D171+0.5*((D166+D167)-(D168+D169)))*4^3-(C165-C170-C171+0.5*((C166+C167)-(C168+C169)))*3^3)/(4^3-3^3))</f>
        <v>-35.17539462</v>
      </c>
      <c r="Q24" s="14"/>
      <c r="R24" s="2">
        <v>21.0</v>
      </c>
      <c r="S24" s="14">
        <f t="shared" si="8"/>
        <v>-13.38256066</v>
      </c>
      <c r="T24" s="14">
        <f t="shared" si="9"/>
        <v>-12.52861547</v>
      </c>
      <c r="U24" s="14">
        <f t="shared" si="10"/>
        <v>-11.90546629</v>
      </c>
      <c r="V24" s="14">
        <f t="shared" si="11"/>
        <v>-10.97539462</v>
      </c>
      <c r="W24" s="2"/>
      <c r="X24" s="14">
        <v>-24.2</v>
      </c>
      <c r="Y24" s="18" t="s">
        <v>45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>
      <c r="A25" s="14" t="s">
        <v>47</v>
      </c>
      <c r="B25" s="17"/>
      <c r="C25" s="13">
        <v>-4.28528135</v>
      </c>
      <c r="D25" s="13">
        <v>-4.5698965067</v>
      </c>
      <c r="E25" s="2"/>
      <c r="F25" s="2"/>
      <c r="G25" s="2">
        <v>22.0</v>
      </c>
      <c r="H25" s="12">
        <f t="shared" ref="H25:J25" si="74">B173-B178-B179</f>
        <v>-0.02295234697</v>
      </c>
      <c r="I25" s="13">
        <f t="shared" si="74"/>
        <v>-0.0408792214</v>
      </c>
      <c r="J25" s="14">
        <f t="shared" si="74"/>
        <v>-0.041858222</v>
      </c>
      <c r="K25" s="14">
        <f t="shared" ref="K25:L25" si="75">-627.509*(C176+C177-C174-C175)</f>
        <v>4.422525362</v>
      </c>
      <c r="L25" s="14">
        <f t="shared" si="75"/>
        <v>2.267743605</v>
      </c>
      <c r="M25" s="14">
        <f t="shared" ref="M25:N25" si="76">627.509*($B173-$B178-$B179+C173-C178-C179)</f>
        <v>-40.05488364</v>
      </c>
      <c r="N25" s="14">
        <f t="shared" si="76"/>
        <v>-40.66921532</v>
      </c>
      <c r="O25" s="14">
        <f>627.509*(B173-B178-B179+((D173-D178-D179)*4^3-(C173-C178-C179)*3^3)/(4^3-3^3))</f>
        <v>-41.11751142</v>
      </c>
      <c r="P25" s="14">
        <f>627.509*(B173-B178-B179+((D173-D178-D179+0.5*((D174+D175)-(D176+D177)))*4^3-(C173-C178-C179+0.5*((C174+C175)-(C176+C177)))*3^3)/(4^3-3^3))</f>
        <v>-40.76984377</v>
      </c>
      <c r="Q25" s="14"/>
      <c r="R25" s="2">
        <v>22.0</v>
      </c>
      <c r="S25" s="14">
        <f t="shared" si="8"/>
        <v>2.545116364</v>
      </c>
      <c r="T25" s="14">
        <f t="shared" si="9"/>
        <v>1.930784676</v>
      </c>
      <c r="U25" s="14">
        <f t="shared" si="10"/>
        <v>1.48248858</v>
      </c>
      <c r="V25" s="14">
        <f t="shared" si="11"/>
        <v>1.830156228</v>
      </c>
      <c r="W25" s="2"/>
      <c r="X25" s="14">
        <v>-42.6</v>
      </c>
      <c r="Y25" s="18" t="s">
        <v>53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>
      <c r="A26" s="14" t="s">
        <v>49</v>
      </c>
      <c r="B26" s="13">
        <v>-2623.26078931872</v>
      </c>
      <c r="C26" s="13">
        <v>-10.0328595409</v>
      </c>
      <c r="D26" s="13">
        <v>-10.6843036551</v>
      </c>
      <c r="E26" s="2"/>
      <c r="F26" s="2"/>
      <c r="G26" s="2">
        <v>23.0</v>
      </c>
      <c r="H26" s="12">
        <f t="shared" ref="H26:J26" si="77">B181-B186-B187</f>
        <v>-0.07736974921</v>
      </c>
      <c r="I26" s="12">
        <f t="shared" si="77"/>
        <v>-0.0283471662</v>
      </c>
      <c r="J26" s="12">
        <f t="shared" si="77"/>
        <v>-0.0290332194</v>
      </c>
      <c r="K26" s="14">
        <f t="shared" ref="K26:L26" si="78">-627.509*(C184+C185-C182-C183)</f>
        <v>3.38361161</v>
      </c>
      <c r="L26" s="14">
        <f t="shared" si="78"/>
        <v>1.899778666</v>
      </c>
      <c r="M26" s="14">
        <f t="shared" ref="M26:N26" si="79">627.509*($B181-$B186-$B187+C181-C186-C187)</f>
        <v>-66.33831587</v>
      </c>
      <c r="N26" s="14">
        <f t="shared" si="79"/>
        <v>-66.76882043</v>
      </c>
      <c r="O26" s="14">
        <f>627.509*(B181-B186-B187+((D181-D186-D187)*4^3-(C181-C186-C187)*3^3)/(4^3-3^3))</f>
        <v>-67.0829724</v>
      </c>
      <c r="P26" s="14">
        <f>627.509*(B181-B186-B187+((D181-D186-D187+0.5*((D182+D183)-(D184+D185)))*4^3-(C181-C186-C187+0.5*((C182+C183)-(C184+C185)))*3^3)/(4^3-3^3))</f>
        <v>-66.67448158</v>
      </c>
      <c r="Q26" s="14"/>
      <c r="R26" s="2">
        <v>23.0</v>
      </c>
      <c r="S26" s="14">
        <f t="shared" si="8"/>
        <v>-5.038315872</v>
      </c>
      <c r="T26" s="14">
        <f t="shared" si="9"/>
        <v>-5.46882043</v>
      </c>
      <c r="U26" s="14">
        <f t="shared" si="10"/>
        <v>-5.782972404</v>
      </c>
      <c r="V26" s="14">
        <f t="shared" si="11"/>
        <v>-5.374481578</v>
      </c>
      <c r="W26" s="2"/>
      <c r="X26" s="14">
        <v>-61.3</v>
      </c>
      <c r="Y26" s="18" t="s">
        <v>66</v>
      </c>
      <c r="Z26" s="14">
        <f t="shared" ref="Z26:AA26" si="80">AVERAGE(U26:U33)</f>
        <v>-9.352340163</v>
      </c>
      <c r="AA26" s="14">
        <f t="shared" si="80"/>
        <v>-6.377227798</v>
      </c>
      <c r="AB26" s="10" t="s">
        <v>67</v>
      </c>
      <c r="AC26" s="2"/>
      <c r="AD26" s="2"/>
      <c r="AE26" s="2"/>
      <c r="AF26" s="2"/>
      <c r="AG26" s="2"/>
      <c r="AH26" s="2"/>
      <c r="AI26" s="2"/>
      <c r="AJ26" s="2"/>
      <c r="AK26" s="2"/>
    </row>
    <row r="27">
      <c r="A27" s="14" t="s">
        <v>52</v>
      </c>
      <c r="B27" s="13">
        <v>-1182.7041128337</v>
      </c>
      <c r="C27" s="13">
        <v>-4.2754811991</v>
      </c>
      <c r="D27" s="13">
        <v>-4.5646274461</v>
      </c>
      <c r="E27" s="2"/>
      <c r="F27" s="2"/>
      <c r="G27" s="2">
        <v>24.0</v>
      </c>
      <c r="H27" s="12">
        <f t="shared" ref="H27:J27" si="81">B189-B194-B195</f>
        <v>-0.1233108725</v>
      </c>
      <c r="I27" s="13">
        <f t="shared" si="81"/>
        <v>-0.1252559743</v>
      </c>
      <c r="J27" s="13">
        <f t="shared" si="81"/>
        <v>-0.1237838463</v>
      </c>
      <c r="K27" s="14">
        <f t="shared" ref="K27:L27" si="82">-627.509*(C192+C193-C190-C191)</f>
        <v>15.02043569</v>
      </c>
      <c r="L27" s="14">
        <f t="shared" si="82"/>
        <v>8.330241149</v>
      </c>
      <c r="M27" s="14">
        <f t="shared" ref="M27:N27" si="83">627.509*($B189-$B194-$B195+C189-C194-C195)</f>
        <v>-155.9779335</v>
      </c>
      <c r="N27" s="14">
        <f t="shared" si="83"/>
        <v>-155.0541599</v>
      </c>
      <c r="O27" s="14">
        <f>627.509*(B189-B194-B195+((D189-D194-D195)*4^3-(C189-C194-C195)*3^3)/(4^3-3^3))</f>
        <v>-154.3800549</v>
      </c>
      <c r="P27" s="14">
        <f>627.509*(B189-B194-B195+((D189-D194-D195+0.5*((D190+D191)-(D192+D193)))*4^3-(C189-C194-C195+0.5*((C190+C191)-(C192+C193)))*3^3)/(4^3-3^3))</f>
        <v>-152.6559512</v>
      </c>
      <c r="Q27" s="14"/>
      <c r="R27" s="2">
        <v>24.0</v>
      </c>
      <c r="S27" s="14">
        <f t="shared" si="8"/>
        <v>-20.47793346</v>
      </c>
      <c r="T27" s="14">
        <f t="shared" si="9"/>
        <v>-19.55415989</v>
      </c>
      <c r="U27" s="14">
        <f t="shared" si="10"/>
        <v>-18.88005486</v>
      </c>
      <c r="V27" s="14">
        <f t="shared" si="11"/>
        <v>-17.15595121</v>
      </c>
      <c r="W27" s="2"/>
      <c r="X27" s="14">
        <v>-135.5</v>
      </c>
      <c r="Y27" s="18" t="s">
        <v>68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>
      <c r="A28" s="10">
        <v>4.0</v>
      </c>
      <c r="B28" s="13"/>
      <c r="C28" s="17"/>
      <c r="D28" s="17"/>
      <c r="E28" s="2"/>
      <c r="F28" s="2"/>
      <c r="G28" s="2">
        <v>25.0</v>
      </c>
      <c r="H28" s="12">
        <f t="shared" ref="H28:J28" si="84">B197-B202-B203</f>
        <v>0.02927751648</v>
      </c>
      <c r="I28" s="21">
        <f t="shared" si="84"/>
        <v>-0.0910335489</v>
      </c>
      <c r="J28" s="21">
        <f t="shared" si="84"/>
        <v>-0.114233029</v>
      </c>
      <c r="K28" s="14">
        <f t="shared" ref="K28:L28" si="85">-627.509*(C200+C201-C198-C199)</f>
        <v>9.87478766</v>
      </c>
      <c r="L28" s="14">
        <f t="shared" si="85"/>
        <v>9.279622357</v>
      </c>
      <c r="M28" s="14">
        <f t="shared" ref="M28:N28" si="86">627.509*($B197-$B202-$B203+C197-C202-C203)</f>
        <v>-38.75246615</v>
      </c>
      <c r="N28" s="14">
        <f t="shared" si="86"/>
        <v>-53.31034871</v>
      </c>
      <c r="O28" s="14">
        <f>627.509*(B197-B202-B203+((D197-D202-D203)*4^3-(C197-C202-C203)*3^3)/(4^3-3^3))</f>
        <v>-63.93366841</v>
      </c>
      <c r="P28" s="14">
        <f>627.509*(B197-B202-B203+((D197-D202-D203+0.5*((D198+D199)-(D200+D201)))*4^3-(C197-C202-C203+0.5*((C198+C199)-(C200+C201)))*3^3)/(4^3-3^3))</f>
        <v>-59.51101214</v>
      </c>
      <c r="Q28" s="14"/>
      <c r="R28" s="2">
        <v>25.0</v>
      </c>
      <c r="S28" s="14">
        <f t="shared" si="8"/>
        <v>-12.75246615</v>
      </c>
      <c r="T28" s="14">
        <f t="shared" si="9"/>
        <v>-27.31034871</v>
      </c>
      <c r="U28" s="14">
        <f t="shared" si="10"/>
        <v>-37.93366841</v>
      </c>
      <c r="V28" s="14">
        <f t="shared" si="11"/>
        <v>-33.51101214</v>
      </c>
      <c r="W28" s="2"/>
      <c r="X28" s="14">
        <v>-26.0</v>
      </c>
      <c r="Y28" s="18" t="s">
        <v>35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>
      <c r="A29" s="14" t="s">
        <v>34</v>
      </c>
      <c r="B29" s="14">
        <v>-3699.07818724618</v>
      </c>
      <c r="C29" s="13">
        <v>-12.5294400866</v>
      </c>
      <c r="D29" s="13">
        <v>-13.3521118101</v>
      </c>
      <c r="E29" s="2"/>
      <c r="F29" s="2"/>
      <c r="G29" s="2">
        <v>26.0</v>
      </c>
      <c r="H29" s="12">
        <f t="shared" ref="H29:J29" si="87">B205-B210-B211</f>
        <v>0.02946987345</v>
      </c>
      <c r="I29" s="21">
        <f t="shared" si="87"/>
        <v>-0.0910240968</v>
      </c>
      <c r="J29" s="21">
        <f t="shared" si="87"/>
        <v>-0.1142533333</v>
      </c>
      <c r="K29" s="22">
        <f t="shared" ref="K29:L29" si="88">-627.509*(C208+C209-C206-C207)</f>
        <v>19.96002138</v>
      </c>
      <c r="L29" s="22">
        <f t="shared" si="88"/>
        <v>25.1977777</v>
      </c>
      <c r="M29" s="14">
        <f t="shared" ref="M29:N29" si="89">627.509*($B205-$B210-$B211+C205-C210-C211)</f>
        <v>-38.62582914</v>
      </c>
      <c r="N29" s="14">
        <f t="shared" si="89"/>
        <v>-53.20238411</v>
      </c>
      <c r="O29" s="14">
        <f>627.509*(B205-B210-B211+((D205-D210-D211)*4^3-(C205-C210-C211)*3^3)/(4^3-3^3))</f>
        <v>-63.83932962</v>
      </c>
      <c r="P29" s="14">
        <f>627.509*(B205-B210-B211+((D205-D210-D211+0.5*((D206+D207)-(D208+D209)))*4^3-(C205-C210-C211+0.5*((C206+C207)-(C208+C209)))*3^3)/(4^3-3^3))</f>
        <v>-49.32936752</v>
      </c>
      <c r="Q29" s="14"/>
      <c r="R29" s="2">
        <v>26.0</v>
      </c>
      <c r="S29" s="14">
        <f t="shared" si="8"/>
        <v>-12.82582914</v>
      </c>
      <c r="T29" s="14">
        <f t="shared" si="9"/>
        <v>-27.40238411</v>
      </c>
      <c r="U29" s="14">
        <f t="shared" si="10"/>
        <v>-38.03932962</v>
      </c>
      <c r="V29" s="14">
        <f t="shared" si="11"/>
        <v>-23.52936752</v>
      </c>
      <c r="W29" s="2"/>
      <c r="X29" s="14">
        <v>-25.8</v>
      </c>
      <c r="Y29" s="18" t="s">
        <v>35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>
      <c r="A30" s="14" t="s">
        <v>37</v>
      </c>
      <c r="B30" s="2"/>
      <c r="C30" s="13">
        <v>-9.9889689137</v>
      </c>
      <c r="D30" s="13">
        <v>-10.6407732161</v>
      </c>
      <c r="E30" s="2"/>
      <c r="F30" s="2"/>
      <c r="G30" s="2">
        <v>27.0</v>
      </c>
      <c r="H30" s="12">
        <f t="shared" ref="H30:J30" si="90">B213-B218-B219</f>
        <v>-0.09538245095</v>
      </c>
      <c r="I30" s="20">
        <f t="shared" si="90"/>
        <v>-0.0507485969</v>
      </c>
      <c r="J30" s="12">
        <f t="shared" si="90"/>
        <v>-0.0199403941</v>
      </c>
      <c r="K30" s="19">
        <f t="shared" ref="K30:L30" si="91">-627.509*(C216+C217-C214-C215)</f>
        <v>5.775956854</v>
      </c>
      <c r="L30" s="19">
        <f t="shared" si="91"/>
        <v>3.351152264</v>
      </c>
      <c r="M30" s="14">
        <f t="shared" ref="M30:N30" si="92">627.509*($B213-$B218-$B219+C213-C218-C219)</f>
        <v>-91.69854771</v>
      </c>
      <c r="N30" s="14">
        <f t="shared" si="92"/>
        <v>-72.36612317</v>
      </c>
      <c r="O30" s="14">
        <f>627.509*(B213-B218-B219+((D213-D218-D219)*4^3-(C213-C218-C219)*3^3)/(4^3-3^3))</f>
        <v>-58.25867825</v>
      </c>
      <c r="P30" s="14">
        <f>627.509*(B213-B218-B219+((D213-D218-D219+0.5*((D214+D215)-(D216+D217)))*4^3-(C213-C218-C219+0.5*((C214+C215)-(C216+C217)))*3^3)/(4^3-3^3))</f>
        <v>-57.46782811</v>
      </c>
      <c r="Q30" s="14"/>
      <c r="R30" s="2">
        <v>27.0</v>
      </c>
      <c r="S30" s="14">
        <f t="shared" si="8"/>
        <v>-9.498547705</v>
      </c>
      <c r="T30" s="14">
        <f t="shared" si="9"/>
        <v>9.833876825</v>
      </c>
      <c r="U30" s="14">
        <f t="shared" si="10"/>
        <v>23.94132175</v>
      </c>
      <c r="V30" s="14">
        <f t="shared" si="11"/>
        <v>24.73217189</v>
      </c>
      <c r="W30" s="2"/>
      <c r="X30" s="14">
        <v>-82.2</v>
      </c>
      <c r="Y30" s="18" t="s">
        <v>69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>
      <c r="A31" s="14" t="s">
        <v>40</v>
      </c>
      <c r="B31" s="2"/>
      <c r="C31" s="13">
        <v>-2.4486370204</v>
      </c>
      <c r="D31" s="13">
        <v>-2.6187018278</v>
      </c>
      <c r="E31" s="2"/>
      <c r="F31" s="2"/>
      <c r="G31" s="2">
        <v>28.0</v>
      </c>
      <c r="H31" s="12">
        <f t="shared" ref="H31:J31" si="93">B221-B226-B227</f>
        <v>-0.09671521555</v>
      </c>
      <c r="I31" s="20">
        <f t="shared" si="93"/>
        <v>-0.018746164</v>
      </c>
      <c r="J31" s="12">
        <f t="shared" si="93"/>
        <v>-0.0130798394</v>
      </c>
      <c r="K31" s="14">
        <f t="shared" ref="K31:L31" si="94">-627.509*(C224+C225-C222-C223)</f>
        <v>7.203502116</v>
      </c>
      <c r="L31" s="14">
        <f t="shared" si="94"/>
        <v>2.76574096</v>
      </c>
      <c r="M31" s="14">
        <f t="shared" ref="M31:N31" si="95">627.509*($B221-$B226-$B227+C221-C226-C227)</f>
        <v>-72.45305482</v>
      </c>
      <c r="N31" s="14">
        <f t="shared" si="95"/>
        <v>-68.89738514</v>
      </c>
      <c r="O31" s="14">
        <f>627.509*(B221-B226-B227+((D221-D226-D227)*4^3-(C221-C226-C227)*3^3)/(4^3-3^3))</f>
        <v>-66.30270726</v>
      </c>
      <c r="P31" s="14">
        <f>627.509*(B221-B226-B227+((D221-D226-D227+0.5*((D222+D223)-(D224+D225)))*4^3-(C221-C226-C227+0.5*((C222+C223)-(C224+C225)))*3^3)/(4^3-3^3))</f>
        <v>-66.5390199</v>
      </c>
      <c r="Q31" s="14"/>
      <c r="R31" s="2">
        <v>28.0</v>
      </c>
      <c r="S31" s="14">
        <f t="shared" si="8"/>
        <v>7.64694518</v>
      </c>
      <c r="T31" s="14">
        <f t="shared" si="9"/>
        <v>11.20261486</v>
      </c>
      <c r="U31" s="14">
        <f t="shared" si="10"/>
        <v>13.79729274</v>
      </c>
      <c r="V31" s="14">
        <f t="shared" si="11"/>
        <v>13.5609801</v>
      </c>
      <c r="W31" s="2"/>
      <c r="X31" s="14">
        <v>-80.1</v>
      </c>
      <c r="Y31" s="18" t="s">
        <v>69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>
      <c r="A32" s="14" t="s">
        <v>44</v>
      </c>
      <c r="B32" s="2"/>
      <c r="C32" s="13">
        <v>-9.9948508201</v>
      </c>
      <c r="D32" s="13">
        <v>-10.6440612053</v>
      </c>
      <c r="E32" s="2"/>
      <c r="F32" s="2"/>
      <c r="G32" s="2">
        <v>29.0</v>
      </c>
      <c r="H32" s="12">
        <f t="shared" ref="H32:J32" si="96">B229-B234-B235</f>
        <v>-0.05201934664</v>
      </c>
      <c r="I32" s="21">
        <f t="shared" si="96"/>
        <v>-0.0463036292</v>
      </c>
      <c r="J32" s="13">
        <f t="shared" si="96"/>
        <v>-0.0410571132</v>
      </c>
      <c r="K32" s="14">
        <f t="shared" ref="K32:L32" si="97">-627.509*(C232+C233-C230-C231)</f>
        <v>9.257386324</v>
      </c>
      <c r="L32" s="14">
        <f t="shared" si="97"/>
        <v>5.133353439</v>
      </c>
      <c r="M32" s="14">
        <f t="shared" ref="M32:N32" si="98">627.509*($B229-$B234-$B235+C229-C234-C235)</f>
        <v>-61.69855225</v>
      </c>
      <c r="N32" s="14">
        <f t="shared" si="98"/>
        <v>-58.40631624</v>
      </c>
      <c r="O32" s="14">
        <f>627.509*(B229-B234-B235+((D229-D234-D235)*4^3-(C229-C234-C235)*3^3)/(4^3-3^3))</f>
        <v>-56.00387374</v>
      </c>
      <c r="P32" s="14">
        <f>627.509*(B229-B234-B235+((D229-D234-D235+0.5*((D230+D231)-(D232+D233)))*4^3-(C229-C234-C235+0.5*((C230+C231)-(C232+C233)))*3^3)/(4^3-3^3))</f>
        <v>-54.94191173</v>
      </c>
      <c r="Q32" s="14"/>
      <c r="R32" s="2">
        <v>29.0</v>
      </c>
      <c r="S32" s="14">
        <f t="shared" si="8"/>
        <v>-8.198552246</v>
      </c>
      <c r="T32" s="14">
        <f t="shared" si="9"/>
        <v>-4.906316238</v>
      </c>
      <c r="U32" s="14">
        <f t="shared" si="10"/>
        <v>-2.503873745</v>
      </c>
      <c r="V32" s="14">
        <f t="shared" si="11"/>
        <v>-1.441911727</v>
      </c>
      <c r="W32" s="2"/>
      <c r="X32" s="14">
        <v>-53.5</v>
      </c>
      <c r="Y32" s="18" t="s">
        <v>66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>
      <c r="A33" s="14" t="s">
        <v>47</v>
      </c>
      <c r="B33" s="2"/>
      <c r="C33" s="13">
        <v>-2.4558335563</v>
      </c>
      <c r="D33" s="13">
        <v>-2.6226903514</v>
      </c>
      <c r="E33" s="2"/>
      <c r="F33" s="2"/>
      <c r="G33" s="2">
        <v>30.0</v>
      </c>
      <c r="H33" s="12">
        <f t="shared" ref="H33:J33" si="99">B237-B242-B243</f>
        <v>-0.03819165114</v>
      </c>
      <c r="I33" s="21">
        <f t="shared" si="99"/>
        <v>-0.056340012</v>
      </c>
      <c r="J33" s="21">
        <f t="shared" si="99"/>
        <v>-0.0557853584</v>
      </c>
      <c r="K33" s="14">
        <f t="shared" ref="K33:L33" si="100">-627.509*(C240+C241-C238-C239)</f>
        <v>9.107155524</v>
      </c>
      <c r="L33" s="14">
        <f t="shared" si="100"/>
        <v>5.136140708</v>
      </c>
      <c r="M33" s="14">
        <f t="shared" ref="M33:N33" si="101">627.509*($B237-$B242-$B243+C237-C242-C243)</f>
        <v>-59.31946941</v>
      </c>
      <c r="N33" s="14">
        <f t="shared" si="101"/>
        <v>-58.97141928</v>
      </c>
      <c r="O33" s="14">
        <f>627.509*(B237-B242-B243+((D237-D242-D243)*4^3-(C237-C242-C243)*3^3)/(4^3-3^3))</f>
        <v>-58.71743676</v>
      </c>
      <c r="P33" s="14">
        <f>627.509*(B237-B242-B243+((D237-D242-D243+0.5*((D238+D239)-(D240+D241)))*4^3-(C237-C242-C243+0.5*((C238+C239)-(C240+C241)))*3^3)/(4^3-3^3))</f>
        <v>-57.59825019</v>
      </c>
      <c r="Q33" s="14"/>
      <c r="R33" s="2">
        <v>30.0</v>
      </c>
      <c r="S33" s="14">
        <f t="shared" si="8"/>
        <v>-10.01946941</v>
      </c>
      <c r="T33" s="14">
        <f t="shared" si="9"/>
        <v>-9.671419279</v>
      </c>
      <c r="U33" s="14">
        <f t="shared" si="10"/>
        <v>-9.417436755</v>
      </c>
      <c r="V33" s="14">
        <f t="shared" si="11"/>
        <v>-8.298250185</v>
      </c>
      <c r="W33" s="2"/>
      <c r="X33" s="14">
        <v>-49.3</v>
      </c>
      <c r="Y33" s="18" t="s">
        <v>70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14" t="s">
        <v>49</v>
      </c>
      <c r="B34" s="13">
        <v>-2623.26078931872</v>
      </c>
      <c r="C34" s="13">
        <v>-10.0328595409</v>
      </c>
      <c r="D34" s="13">
        <v>-10.6843036551</v>
      </c>
      <c r="E34" s="2"/>
      <c r="F34" s="2"/>
      <c r="G34" s="2" t="s">
        <v>71</v>
      </c>
      <c r="H34" s="12">
        <f t="shared" ref="H34:J34" si="102">B245-B250-B251</f>
        <v>-0.06758731692</v>
      </c>
      <c r="I34" s="12">
        <f t="shared" si="102"/>
        <v>-0.0438805716</v>
      </c>
      <c r="J34" s="12">
        <f t="shared" si="102"/>
        <v>-0.0448988566</v>
      </c>
      <c r="K34" s="14">
        <f t="shared" ref="K34:L34" si="103">-627.509*(C248+C249-C246-C247)</f>
        <v>4.61442389</v>
      </c>
      <c r="L34" s="14">
        <f t="shared" si="103"/>
        <v>2.479306884</v>
      </c>
      <c r="M34" s="14">
        <f t="shared" ref="M34:N34" si="104">627.509*($B245-$B250-$B251+C245-C250-C251)</f>
        <v>-69.94710326</v>
      </c>
      <c r="N34" s="14">
        <f t="shared" si="104"/>
        <v>-70.58608626</v>
      </c>
      <c r="O34" s="14">
        <f>627.509*(B245-B250-B251+((D245-D250-D251)*4^3-(C245-C250-C251)*3^3)/(4^3-3^3))</f>
        <v>-71.05237115</v>
      </c>
      <c r="P34" s="14">
        <f>627.509*(B245-B250-B251+((D245-D250-D251+0.5*((D246+D247)-(D248+D249)))*4^3-(C245-C250-C251+0.5*((C246+C247)-(C248+C249)))*3^3)/(4^3-3^3))</f>
        <v>-70.59174689</v>
      </c>
      <c r="Q34" s="14"/>
      <c r="R34" s="2" t="s">
        <v>71</v>
      </c>
      <c r="S34" s="14">
        <f t="shared" si="8"/>
        <v>-2.647103257</v>
      </c>
      <c r="T34" s="14">
        <f t="shared" si="9"/>
        <v>-3.286086259</v>
      </c>
      <c r="U34" s="14">
        <f t="shared" si="10"/>
        <v>-3.752371153</v>
      </c>
      <c r="V34" s="14">
        <f t="shared" si="11"/>
        <v>-3.291746888</v>
      </c>
      <c r="W34" s="2"/>
      <c r="X34" s="14">
        <v>-67.3</v>
      </c>
      <c r="Y34" s="18" t="s">
        <v>72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>
      <c r="A35" s="14" t="s">
        <v>52</v>
      </c>
      <c r="B35" s="13">
        <v>-1075.8176922142</v>
      </c>
      <c r="C35" s="13">
        <v>-2.4482354708</v>
      </c>
      <c r="D35" s="13">
        <v>-2.6182701626</v>
      </c>
      <c r="E35" s="2"/>
      <c r="F35" s="2"/>
      <c r="G35" s="2" t="s">
        <v>73</v>
      </c>
      <c r="H35" s="12">
        <f t="shared" ref="H35:J35" si="105">B253-B258-B259</f>
        <v>-0.00165654592</v>
      </c>
      <c r="I35" s="13">
        <f t="shared" si="105"/>
        <v>-0.1305786241</v>
      </c>
      <c r="J35" s="13">
        <f t="shared" si="105"/>
        <v>-0.1285097245</v>
      </c>
      <c r="K35" s="14">
        <f t="shared" ref="K35:L35" si="106">-627.509*(C256+C257-C254-C255)</f>
        <v>13.49375066</v>
      </c>
      <c r="L35" s="14">
        <f t="shared" si="106"/>
        <v>6.592900969</v>
      </c>
      <c r="M35" s="14">
        <f t="shared" ref="M35:N35" si="107">627.509*($B253-$B258-$B259+C253-C258-C259)</f>
        <v>-82.9787593</v>
      </c>
      <c r="N35" s="14">
        <f t="shared" si="107"/>
        <v>-81.68050618</v>
      </c>
      <c r="O35" s="14">
        <f>627.509*(B253-B258-B259+((D253-D258-D259)*4^3-(C253-C258-C259)*3^3)/(4^3-3^3))</f>
        <v>-80.73313229</v>
      </c>
      <c r="P35" s="14">
        <f>627.509*(B253-B258-B259+((D253-D258-D259+0.5*((D254+D255)-(D256+D257)))*4^3-(C253-C258-C259+0.5*((C254+C255)-(C256+C257)))*3^3)/(4^3-3^3))</f>
        <v>-79.95455939</v>
      </c>
      <c r="Q35" s="14"/>
      <c r="R35" s="2" t="s">
        <v>73</v>
      </c>
      <c r="S35" s="14">
        <f t="shared" si="8"/>
        <v>-7.578759304</v>
      </c>
      <c r="T35" s="14">
        <f t="shared" si="9"/>
        <v>-6.280506185</v>
      </c>
      <c r="U35" s="14">
        <f t="shared" si="10"/>
        <v>-5.333132287</v>
      </c>
      <c r="V35" s="14">
        <f t="shared" si="11"/>
        <v>-4.554559393</v>
      </c>
      <c r="W35" s="2"/>
      <c r="X35" s="14">
        <v>-75.4</v>
      </c>
      <c r="Y35" s="18" t="s">
        <v>74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>
      <c r="A36" s="10">
        <v>5.0</v>
      </c>
      <c r="B36" s="2"/>
      <c r="C36" s="17"/>
      <c r="D36" s="17"/>
      <c r="E36" s="2"/>
      <c r="F36" s="2"/>
      <c r="G36" s="2" t="s">
        <v>75</v>
      </c>
      <c r="H36" s="12">
        <f t="shared" ref="H36:J36" si="108">B261-B266-B267</f>
        <v>0.03760028596</v>
      </c>
      <c r="I36" s="13">
        <f t="shared" si="108"/>
        <v>-0.129362697</v>
      </c>
      <c r="J36" s="13">
        <f t="shared" si="108"/>
        <v>-0.130409645</v>
      </c>
      <c r="K36" s="14">
        <f t="shared" ref="K36:L36" si="109">-627.509*(C264+C265-C262-C263)</f>
        <v>7.365917886</v>
      </c>
      <c r="L36" s="14">
        <f t="shared" si="109"/>
        <v>3.69328818</v>
      </c>
      <c r="M36" s="14">
        <f t="shared" ref="M36:N36" si="110">627.509*($B261-$B266-$B267+C261-C266-C267)</f>
        <v>-57.58173879</v>
      </c>
      <c r="N36" s="14">
        <f t="shared" si="110"/>
        <v>-58.23870808</v>
      </c>
      <c r="O36" s="14">
        <f>627.509*(B261-B266-B267+((D261-D266-D267)*4^3-(C261-C266-C267)*3^3)/(4^3-3^3))</f>
        <v>-58.71811811</v>
      </c>
      <c r="P36" s="14">
        <f>627.509*(B261-B266-B267+((D261-D266-D267+0.5*((D262+D263)-(D264+D265)))*4^3-(C261-C266-C267+0.5*((C262+C263)-(C264+C265)))*3^3)/(4^3-3^3))</f>
        <v>-58.21148756</v>
      </c>
      <c r="Q36" s="14"/>
      <c r="R36" s="2" t="s">
        <v>75</v>
      </c>
      <c r="S36" s="14">
        <f t="shared" si="8"/>
        <v>-28.48173879</v>
      </c>
      <c r="T36" s="14">
        <f t="shared" si="9"/>
        <v>-29.13870808</v>
      </c>
      <c r="U36" s="14">
        <f t="shared" si="10"/>
        <v>-29.61811811</v>
      </c>
      <c r="V36" s="14">
        <f t="shared" si="11"/>
        <v>-29.11148756</v>
      </c>
      <c r="W36" s="2"/>
      <c r="X36" s="14">
        <v>-29.1</v>
      </c>
      <c r="Y36" s="18" t="s">
        <v>56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>
      <c r="A37" s="14" t="s">
        <v>34</v>
      </c>
      <c r="B37" s="14">
        <v>-3006.81284514687</v>
      </c>
      <c r="C37" s="13">
        <v>-11.7341057227</v>
      </c>
      <c r="D37" s="13">
        <v>-12.4727719255</v>
      </c>
      <c r="E37" s="2"/>
      <c r="F37" s="2"/>
      <c r="G37" s="2" t="s">
        <v>76</v>
      </c>
      <c r="H37" s="12">
        <f t="shared" ref="H37:J37" si="111">B269-B274-B275</f>
        <v>0.03822820009</v>
      </c>
      <c r="I37" s="12">
        <f t="shared" si="111"/>
        <v>-0.129524336</v>
      </c>
      <c r="J37" s="12">
        <f t="shared" si="111"/>
        <v>-0.1306605263</v>
      </c>
      <c r="K37" s="14">
        <f t="shared" ref="K37:L37" si="112">-627.509*(C272+C273-C270-C271)</f>
        <v>7.3180643</v>
      </c>
      <c r="L37" s="14">
        <f t="shared" si="112"/>
        <v>3.665938263</v>
      </c>
      <c r="M37" s="14">
        <f t="shared" ref="M37:N37" si="113">627.509*($B269-$B274-$B275+C269-C274-C275)</f>
        <v>-57.28914695</v>
      </c>
      <c r="N37" s="14">
        <f t="shared" si="113"/>
        <v>-58.00211659</v>
      </c>
      <c r="O37" s="14">
        <f>627.509*(B269-B274-B275+((D269-D274-D275)*4^3-(C269-C274-C275)*3^3)/(4^3-3^3))</f>
        <v>-58.52239173</v>
      </c>
      <c r="P37" s="14">
        <f>627.509*(B269-B274-B275+((D269-D274-D275+0.5*((D270+D271)-(D272+D273)))*4^3-(C269-C274-C275+0.5*((C270+C271)-(C272+C273)))*3^3)/(4^3-3^3))</f>
        <v>-58.02195507</v>
      </c>
      <c r="Q37" s="14"/>
      <c r="R37" s="2" t="s">
        <v>76</v>
      </c>
      <c r="S37" s="14">
        <f t="shared" si="8"/>
        <v>-27.88914695</v>
      </c>
      <c r="T37" s="14">
        <f t="shared" si="9"/>
        <v>-28.60211659</v>
      </c>
      <c r="U37" s="14">
        <f t="shared" si="10"/>
        <v>-29.12239173</v>
      </c>
      <c r="V37" s="14">
        <f t="shared" si="11"/>
        <v>-28.62195507</v>
      </c>
      <c r="W37" s="2"/>
      <c r="X37" s="14">
        <v>-29.4</v>
      </c>
      <c r="Y37" s="18" t="s">
        <v>56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14" t="s">
        <v>37</v>
      </c>
      <c r="B38" s="2"/>
      <c r="C38" s="13">
        <v>-7.3396899305</v>
      </c>
      <c r="D38" s="13">
        <v>-7.7940659746</v>
      </c>
      <c r="E38" s="2"/>
      <c r="F38" s="2"/>
      <c r="G38" s="2" t="s">
        <v>77</v>
      </c>
      <c r="H38" s="12">
        <f t="shared" ref="H38:J38" si="114">B277-B282-B283</f>
        <v>-0.0159474579</v>
      </c>
      <c r="I38" s="13">
        <f t="shared" si="114"/>
        <v>-0.0503142416</v>
      </c>
      <c r="J38" s="13">
        <f t="shared" si="114"/>
        <v>-0.0508196684</v>
      </c>
      <c r="K38" s="14">
        <f t="shared" ref="K38:L38" si="115">-627.509*(C280+C281-C278-C279)</f>
        <v>5.230541091</v>
      </c>
      <c r="L38" s="14">
        <f t="shared" si="115"/>
        <v>2.684497307</v>
      </c>
      <c r="M38" s="14">
        <f t="shared" ref="M38:N38" si="116">627.509*($B277-$B282-$B283+C277-C282-C283)</f>
        <v>-41.57981279</v>
      </c>
      <c r="N38" s="14">
        <f t="shared" si="116"/>
        <v>-41.89697266</v>
      </c>
      <c r="O38" s="14">
        <f>627.509*(B277-B282-B283+((D277-D282-D283)*4^3-(C277-C282-C283)*3^3)/(4^3-3^3))</f>
        <v>-42.12841364</v>
      </c>
      <c r="P38" s="14">
        <f>627.509*(B277-B282-B283+((D277-D282-D283+0.5*((D278+D279)-(D280+D281)))*4^3-(C277-C282-C283+0.5*((C278+C279)-(C280+C281)))*3^3)/(4^3-3^3))</f>
        <v>-41.71512691</v>
      </c>
      <c r="Q38" s="14"/>
      <c r="R38" s="2" t="s">
        <v>77</v>
      </c>
      <c r="S38" s="14">
        <f t="shared" si="8"/>
        <v>-5.279812792</v>
      </c>
      <c r="T38" s="14">
        <f t="shared" si="9"/>
        <v>-5.596972657</v>
      </c>
      <c r="U38" s="14">
        <f t="shared" si="10"/>
        <v>-5.828413641</v>
      </c>
      <c r="V38" s="14">
        <f t="shared" si="11"/>
        <v>-5.415126908</v>
      </c>
      <c r="W38" s="2"/>
      <c r="X38" s="14">
        <v>-36.3</v>
      </c>
      <c r="Y38" s="18" t="s">
        <v>78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14" t="s">
        <v>40</v>
      </c>
      <c r="B39" s="2"/>
      <c r="C39" s="13">
        <v>-4.2818495236</v>
      </c>
      <c r="D39" s="13">
        <v>-4.5739996574</v>
      </c>
      <c r="E39" s="2"/>
      <c r="F39" s="2"/>
      <c r="G39" s="2" t="s">
        <v>79</v>
      </c>
      <c r="H39" s="12">
        <f t="shared" ref="H39:J39" si="117">B285-B290-B291</f>
        <v>-0.01338759954</v>
      </c>
      <c r="I39" s="13">
        <f t="shared" si="117"/>
        <v>-0.0440171467</v>
      </c>
      <c r="J39" s="13">
        <f t="shared" si="117"/>
        <v>-0.0446682832</v>
      </c>
      <c r="K39" s="14">
        <f t="shared" ref="K39:L39" si="118">-627.509*(C288+C289-C286-C287)</f>
        <v>4.403779723</v>
      </c>
      <c r="L39" s="14">
        <f t="shared" si="118"/>
        <v>2.304522912</v>
      </c>
      <c r="M39" s="14">
        <f t="shared" ref="M39:N39" si="119">627.509*($B285-$B290-$B291+C285-C290-C291)</f>
        <v>-36.02199491</v>
      </c>
      <c r="N39" s="14">
        <f t="shared" si="119"/>
        <v>-36.43058892</v>
      </c>
      <c r="O39" s="14">
        <f>627.509*(B285-B290-B291+((D285-D290-D291)*4^3-(C285-C290-C291)*3^3)/(4^3-3^3))</f>
        <v>-36.72875212</v>
      </c>
      <c r="P39" s="14">
        <f>627.509*(B285-B290-B291+((D285-D290-D291+0.5*((D286+D287)-(D288+D289)))*4^3-(C285-C290-C291+0.5*((C286+C287)-(C288+C289)))*3^3)/(4^3-3^3))</f>
        <v>-36.34243572</v>
      </c>
      <c r="Q39" s="14"/>
      <c r="R39" s="2" t="s">
        <v>79</v>
      </c>
      <c r="S39" s="14">
        <f t="shared" si="8"/>
        <v>-4.021994909</v>
      </c>
      <c r="T39" s="14">
        <f t="shared" si="9"/>
        <v>-4.430588923</v>
      </c>
      <c r="U39" s="14">
        <f t="shared" si="10"/>
        <v>-4.728752122</v>
      </c>
      <c r="V39" s="14">
        <f t="shared" si="11"/>
        <v>-4.342435719</v>
      </c>
      <c r="W39" s="2"/>
      <c r="X39" s="14">
        <v>-32.0</v>
      </c>
      <c r="Y39" s="18" t="s">
        <v>53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14" t="s">
        <v>44</v>
      </c>
      <c r="B40" s="2"/>
      <c r="C40" s="13">
        <v>-7.346719377</v>
      </c>
      <c r="D40" s="13">
        <v>-7.7974804031</v>
      </c>
      <c r="E40" s="2"/>
      <c r="F40" s="2"/>
      <c r="G40" s="2" t="s">
        <v>80</v>
      </c>
      <c r="H40" s="12">
        <f t="shared" ref="H40:J40" si="120">B293-B298-B299</f>
        <v>-0.03297446252</v>
      </c>
      <c r="I40" s="20">
        <f t="shared" si="120"/>
        <v>-0.0501059108</v>
      </c>
      <c r="J40" s="20">
        <f t="shared" si="120"/>
        <v>-0.122450655</v>
      </c>
      <c r="K40" s="22">
        <f t="shared" ref="K40:L40" si="121">-627.509*(C296+C297-C294-C295)</f>
        <v>13.40457253</v>
      </c>
      <c r="L40" s="22">
        <f t="shared" si="121"/>
        <v>55.18685525</v>
      </c>
      <c r="M40" s="19">
        <f t="shared" ref="M40:N40" si="122">627.509*($B293-$B298-$B299+C293-C298-C299)</f>
        <v>-52.13368198</v>
      </c>
      <c r="N40" s="19">
        <f t="shared" si="122"/>
        <v>-97.53066007</v>
      </c>
      <c r="O40" s="19">
        <f>627.509*(B293-B298-B299+((D293-D298-D299)*4^3-(C293-C298-C299)*3^3)/(4^3-3^3))</f>
        <v>-130.6581846</v>
      </c>
      <c r="P40" s="19">
        <f>627.509*(B293-B298-B299+((D293-D298-D299+0.5*((D294+D295)-(D296+D297)))*4^3-(C293-C298-C299+0.5*((C294+C295)-(C296+C297)))*3^3)/(4^3-3^3))</f>
        <v>-87.81987006</v>
      </c>
      <c r="Q40" s="19"/>
      <c r="R40" s="2" t="s">
        <v>80</v>
      </c>
      <c r="S40" s="14">
        <f t="shared" si="8"/>
        <v>-4.633681982</v>
      </c>
      <c r="T40" s="14">
        <f t="shared" si="9"/>
        <v>-50.03066007</v>
      </c>
      <c r="U40" s="14">
        <f t="shared" si="10"/>
        <v>-83.15818462</v>
      </c>
      <c r="V40" s="14">
        <f t="shared" si="11"/>
        <v>-40.31987006</v>
      </c>
      <c r="W40" s="2"/>
      <c r="X40" s="14">
        <v>-47.5</v>
      </c>
      <c r="Y40" s="18" t="s">
        <v>81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14" t="s">
        <v>47</v>
      </c>
      <c r="B41" s="17"/>
      <c r="C41" s="13">
        <v>-4.2896291312</v>
      </c>
      <c r="D41" s="13">
        <v>-4.57794201</v>
      </c>
      <c r="E41" s="2"/>
      <c r="F41" s="2"/>
      <c r="G41" s="2" t="s">
        <v>82</v>
      </c>
      <c r="H41" s="12">
        <f t="shared" ref="H41:J41" si="123">B301-B306-B307</f>
        <v>-0.02190759392</v>
      </c>
      <c r="I41" s="20">
        <f t="shared" si="123"/>
        <v>-0.0682532901</v>
      </c>
      <c r="J41" s="20">
        <f t="shared" si="123"/>
        <v>-0.1430229469</v>
      </c>
      <c r="K41" s="22">
        <f t="shared" ref="K41:L41" si="124">-627.509*(C304+C305-C302-C303)</f>
        <v>14.40369086</v>
      </c>
      <c r="L41" s="22">
        <f t="shared" si="124"/>
        <v>57.60245202</v>
      </c>
      <c r="M41" s="19">
        <f t="shared" ref="M41:N41" si="125">627.509*($B301-$B306-$B307+C301-C306-C307)</f>
        <v>-56.57676617</v>
      </c>
      <c r="N41" s="19">
        <f t="shared" si="125"/>
        <v>-103.4953987</v>
      </c>
      <c r="O41" s="19">
        <f>627.509*(B301-B306-B307+((D301-D306-D307)*4^3-(C301-C306-C307)*3^3)/(4^3-3^3))</f>
        <v>-137.7333198</v>
      </c>
      <c r="P41" s="19">
        <f>627.509*(B301-B306-B307+((D301-D306-D307+0.5*((D302+D303)-(D304+D305)))*4^3-(C301-C306-C307+0.5*((C302+C303)-(C304+C305)))*3^3)/(4^3-3^3))</f>
        <v>-93.17038364</v>
      </c>
      <c r="Q41" s="19"/>
      <c r="R41" s="2" t="s">
        <v>82</v>
      </c>
      <c r="S41" s="14">
        <f t="shared" si="8"/>
        <v>-4.476766171</v>
      </c>
      <c r="T41" s="14">
        <f t="shared" si="9"/>
        <v>-51.39539874</v>
      </c>
      <c r="U41" s="14">
        <f t="shared" si="10"/>
        <v>-85.6333198</v>
      </c>
      <c r="V41" s="14">
        <f t="shared" si="11"/>
        <v>-41.07038364</v>
      </c>
      <c r="W41" s="2"/>
      <c r="X41" s="14">
        <v>-52.1</v>
      </c>
      <c r="Y41" s="18" t="s">
        <v>83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14" t="s">
        <v>49</v>
      </c>
      <c r="B42" s="13">
        <v>-1824.00941965913</v>
      </c>
      <c r="C42" s="13">
        <v>-7.3414169252</v>
      </c>
      <c r="D42" s="13">
        <v>-7.7901449674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14" t="s">
        <v>52</v>
      </c>
      <c r="B43" s="13">
        <v>-1182.7040599079</v>
      </c>
      <c r="C43" s="13">
        <v>-4.2755228561</v>
      </c>
      <c r="D43" s="13">
        <v>-4.5646656581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0" t="s">
        <v>84</v>
      </c>
      <c r="S43" s="14">
        <f t="shared" ref="S43:V43" si="126">AVERAGE(S4:S33)</f>
        <v>-25.43759615</v>
      </c>
      <c r="T43" s="14">
        <f t="shared" si="126"/>
        <v>-28.39593003</v>
      </c>
      <c r="U43" s="24">
        <f t="shared" si="126"/>
        <v>-30.55471421</v>
      </c>
      <c r="V43" s="14">
        <f t="shared" si="126"/>
        <v>-29.41150371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10">
        <v>6.0</v>
      </c>
      <c r="B44" s="2"/>
      <c r="C44" s="17"/>
      <c r="D44" s="1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0" t="s">
        <v>85</v>
      </c>
      <c r="S44" s="14">
        <f t="shared" ref="S44:V44" si="127">(SUMIF(S4:S33,"&gt;0")-SUMIF(S4:S33,"&lt;0"))/30</f>
        <v>26.66355687</v>
      </c>
      <c r="T44" s="14">
        <f t="shared" si="127"/>
        <v>29.92708179</v>
      </c>
      <c r="U44" s="14">
        <f t="shared" si="127"/>
        <v>33.16945442</v>
      </c>
      <c r="V44" s="14">
        <f t="shared" si="127"/>
        <v>32.08639092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>
      <c r="A45" s="14" t="s">
        <v>34</v>
      </c>
      <c r="B45" s="14">
        <v>-2498.80716889285</v>
      </c>
      <c r="C45" s="13">
        <v>-10.0385895094</v>
      </c>
      <c r="D45" s="13">
        <v>-10.6507382937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0" t="s">
        <v>86</v>
      </c>
      <c r="S45" s="14">
        <f t="shared" ref="S45:V45" si="128">AVERAGE(S34:S41)</f>
        <v>-10.62612552</v>
      </c>
      <c r="T45" s="14">
        <f t="shared" si="128"/>
        <v>-22.34512969</v>
      </c>
      <c r="U45" s="14">
        <f t="shared" si="128"/>
        <v>-30.89683543</v>
      </c>
      <c r="V45" s="14">
        <f t="shared" si="128"/>
        <v>-19.59094565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>
      <c r="A46" s="14" t="s">
        <v>37</v>
      </c>
      <c r="B46" s="13"/>
      <c r="C46" s="13">
        <v>-7.3432517926</v>
      </c>
      <c r="D46" s="13">
        <v>-7.7977055849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0" t="s">
        <v>87</v>
      </c>
      <c r="S46" s="14">
        <f t="shared" ref="S46:V46" si="129">(SUMIF(S36:S41,"&gt;0")-SUMIF(S36:S41,"&lt;0"))/30</f>
        <v>2.492771386</v>
      </c>
      <c r="T46" s="14">
        <f t="shared" si="129"/>
        <v>5.639814835</v>
      </c>
      <c r="U46" s="14">
        <f t="shared" si="129"/>
        <v>7.936306001</v>
      </c>
      <c r="V46" s="14">
        <f t="shared" si="129"/>
        <v>4.962708632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>
      <c r="A47" s="14" t="s">
        <v>40</v>
      </c>
      <c r="B47" s="2"/>
      <c r="C47" s="13">
        <v>-2.5864548451</v>
      </c>
      <c r="D47" s="13">
        <v>-2.7483733532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0" t="s">
        <v>88</v>
      </c>
      <c r="S47" s="14">
        <f t="shared" ref="S47:V47" si="130">STDEVA(S4:S33)</f>
        <v>30.54435367</v>
      </c>
      <c r="T47" s="14">
        <f t="shared" si="130"/>
        <v>30.63776927</v>
      </c>
      <c r="U47" s="14">
        <f t="shared" si="130"/>
        <v>32.80475526</v>
      </c>
      <c r="V47" s="14">
        <f t="shared" si="130"/>
        <v>32.68354444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>
      <c r="A48" s="14" t="s">
        <v>44</v>
      </c>
      <c r="B48" s="17"/>
      <c r="C48" s="13">
        <v>-7.35013005</v>
      </c>
      <c r="D48" s="13">
        <v>-7.800991407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>
      <c r="A49" s="14" t="s">
        <v>47</v>
      </c>
      <c r="B49" s="17"/>
      <c r="C49" s="13">
        <v>-2.592223867</v>
      </c>
      <c r="D49" s="13">
        <v>-2.7512253199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>
      <c r="A50" s="14" t="s">
        <v>49</v>
      </c>
      <c r="B50" s="13">
        <v>-1824.00941965913</v>
      </c>
      <c r="C50" s="13">
        <v>-7.3414169252</v>
      </c>
      <c r="D50" s="13">
        <v>-7.7901449674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>
      <c r="A51" s="14" t="s">
        <v>52</v>
      </c>
      <c r="B51" s="13">
        <v>-674.7117672891</v>
      </c>
      <c r="C51" s="13">
        <v>-2.583158963</v>
      </c>
      <c r="D51" s="13">
        <v>-2.7456550417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>
      <c r="A52" s="10">
        <v>7.0</v>
      </c>
      <c r="B52" s="17"/>
      <c r="C52" s="17"/>
      <c r="D52" s="1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>
      <c r="A53" s="14" t="s">
        <v>34</v>
      </c>
      <c r="B53" s="13">
        <v>-3969.2616502047</v>
      </c>
      <c r="C53" s="13">
        <v>-16.1596026053</v>
      </c>
      <c r="D53" s="13">
        <v>-17.1296249066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>
      <c r="A54" s="14" t="s">
        <v>37</v>
      </c>
      <c r="B54" s="17"/>
      <c r="C54" s="13">
        <v>-9.841920631</v>
      </c>
      <c r="D54" s="13">
        <v>-10.4452918572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14" t="s">
        <v>40</v>
      </c>
      <c r="B55" s="17"/>
      <c r="C55" s="13">
        <v>-6.1665785646</v>
      </c>
      <c r="D55" s="13">
        <v>-6.5444166406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14" t="s">
        <v>44</v>
      </c>
      <c r="B56" s="17"/>
      <c r="C56" s="13">
        <v>-9.8504576913</v>
      </c>
      <c r="D56" s="13">
        <v>-10.4492127295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14" t="s">
        <v>47</v>
      </c>
      <c r="B57" s="17"/>
      <c r="C57" s="13">
        <v>-6.1739721369</v>
      </c>
      <c r="D57" s="13">
        <v>-6.5480454173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14" t="s">
        <v>49</v>
      </c>
      <c r="B58" s="13">
        <v>-2442.70016755918</v>
      </c>
      <c r="C58" s="13">
        <v>-9.8281290515</v>
      </c>
      <c r="D58" s="13">
        <v>-10.4235990843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14" t="s">
        <v>52</v>
      </c>
      <c r="B59" s="13">
        <v>-1526.6255390588</v>
      </c>
      <c r="C59" s="13">
        <v>-6.1581771739</v>
      </c>
      <c r="D59" s="13">
        <v>-6.5309293048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3">
        <v>8.0</v>
      </c>
      <c r="B60" s="17"/>
      <c r="C60" s="17"/>
      <c r="D60" s="1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14" t="s">
        <v>34</v>
      </c>
      <c r="B61" s="13">
        <v>-4579.97169659344</v>
      </c>
      <c r="C61" s="13">
        <v>-18.6253264358</v>
      </c>
      <c r="D61" s="13">
        <v>-19.7441103586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14" t="s">
        <v>37</v>
      </c>
      <c r="B62" s="17"/>
      <c r="C62" s="13">
        <v>-11.0687452314</v>
      </c>
      <c r="D62" s="13">
        <v>-11.7473881232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14" t="s">
        <v>40</v>
      </c>
      <c r="B63" s="17"/>
      <c r="C63" s="13">
        <v>-7.3893499581</v>
      </c>
      <c r="D63" s="13">
        <v>-7.8424406629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14" t="s">
        <v>44</v>
      </c>
      <c r="B64" s="17"/>
      <c r="C64" s="13">
        <v>-11.0781302874</v>
      </c>
      <c r="D64" s="13">
        <v>-11.7517266872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14" t="s">
        <v>47</v>
      </c>
      <c r="B65" s="17"/>
      <c r="C65" s="13">
        <v>-7.3975004193</v>
      </c>
      <c r="D65" s="13">
        <v>-7.8464709171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14" t="s">
        <v>49</v>
      </c>
      <c r="B66" s="13">
        <v>-2748.05238635381</v>
      </c>
      <c r="C66" s="13">
        <v>-11.0533535423</v>
      </c>
      <c r="D66" s="13">
        <v>-11.7230742543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14" t="s">
        <v>52</v>
      </c>
      <c r="B67" s="13">
        <v>-1831.9887867247</v>
      </c>
      <c r="C67" s="13">
        <v>-7.3794059579</v>
      </c>
      <c r="D67" s="13">
        <v>-7.8263900663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10">
        <v>9.0</v>
      </c>
      <c r="B68" s="17"/>
      <c r="C68" s="17"/>
      <c r="D68" s="1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14" t="s">
        <v>34</v>
      </c>
      <c r="B69" s="12">
        <v>-4561.78740951424</v>
      </c>
      <c r="C69" s="12">
        <v>-18.7451174079</v>
      </c>
      <c r="D69" s="12">
        <v>-19.8682120716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14" t="s">
        <v>37</v>
      </c>
      <c r="B70" s="12"/>
      <c r="C70" s="13">
        <v>-9.3139975413</v>
      </c>
      <c r="D70" s="12">
        <v>-9.8749178239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14" t="s">
        <v>40</v>
      </c>
      <c r="B71" s="12"/>
      <c r="C71" s="13">
        <v>-9.2388657028</v>
      </c>
      <c r="D71" s="12">
        <v>-9.8035017108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>
      <c r="A72" s="14" t="s">
        <v>44</v>
      </c>
      <c r="B72" s="12"/>
      <c r="C72" s="13">
        <v>-9.3247179524</v>
      </c>
      <c r="D72" s="12">
        <v>-9.8798454315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>
      <c r="A73" s="14" t="s">
        <v>47</v>
      </c>
      <c r="B73" s="12"/>
      <c r="C73" s="13">
        <v>-9.250203761</v>
      </c>
      <c r="D73" s="12">
        <v>-9.8078931635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>
      <c r="A74" s="14" t="s">
        <v>49</v>
      </c>
      <c r="B74" s="12">
        <v>-2289.28764241948</v>
      </c>
      <c r="C74" s="12">
        <v>-9.3132718956</v>
      </c>
      <c r="D74" s="12">
        <v>-9.8753471937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>
      <c r="A75" s="14" t="s">
        <v>52</v>
      </c>
      <c r="B75" s="13">
        <v>-2272.5560343688</v>
      </c>
      <c r="C75" s="12">
        <v>-9.2386530403</v>
      </c>
      <c r="D75" s="12">
        <v>-9.8032883664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>
      <c r="A76" s="10">
        <v>10.0</v>
      </c>
      <c r="B76" s="17"/>
      <c r="C76" s="17"/>
      <c r="D76" s="1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>
      <c r="A77" s="14" t="s">
        <v>34</v>
      </c>
      <c r="B77" s="13">
        <v>-4940.635228266</v>
      </c>
      <c r="C77" s="12">
        <v>-20.3193521739</v>
      </c>
      <c r="D77" s="12">
        <v>-21.5347418715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>
      <c r="A78" s="14" t="s">
        <v>37</v>
      </c>
      <c r="B78" s="2"/>
      <c r="C78" s="13">
        <v>-9.3148842292</v>
      </c>
      <c r="D78" s="12">
        <v>-9.8758044127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14" t="s">
        <v>40</v>
      </c>
      <c r="B79" s="2"/>
      <c r="C79" s="13">
        <v>-10.7992702849</v>
      </c>
      <c r="D79" s="12">
        <v>-11.4567426724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14" t="s">
        <v>44</v>
      </c>
      <c r="B80" s="2"/>
      <c r="C80" s="13">
        <v>-9.3261580418</v>
      </c>
      <c r="D80" s="12">
        <v>-9.8810459153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14" t="s">
        <v>47</v>
      </c>
      <c r="B81" s="2"/>
      <c r="C81" s="13">
        <v>-10.8085570325</v>
      </c>
      <c r="D81" s="12">
        <v>-11.4614294453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14" t="s">
        <v>49</v>
      </c>
      <c r="B82" s="14">
        <v>-2289.28764241948</v>
      </c>
      <c r="C82" s="12">
        <v>-9.3132718956</v>
      </c>
      <c r="D82" s="12">
        <v>-9.8753471937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14" t="s">
        <v>52</v>
      </c>
      <c r="B83" s="13">
        <v>-2651.4094382393</v>
      </c>
      <c r="C83" s="12">
        <v>-10.7995915113</v>
      </c>
      <c r="D83" s="14">
        <v>-11.4570761694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3">
        <v>11.0</v>
      </c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14" t="s">
        <v>34</v>
      </c>
      <c r="B85" s="14">
        <v>-8153.66630802263</v>
      </c>
      <c r="C85" s="13">
        <v>-19.0258992264</v>
      </c>
      <c r="D85" s="14">
        <v>-20.2079268194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14" t="s">
        <v>37</v>
      </c>
      <c r="B86" s="2"/>
      <c r="C86" s="13">
        <v>-9.5653025458</v>
      </c>
      <c r="D86" s="14">
        <v>-10.1938306411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>
      <c r="A87" s="14" t="s">
        <v>40</v>
      </c>
      <c r="B87" s="2"/>
      <c r="C87" s="13">
        <v>-9.2420113362</v>
      </c>
      <c r="D87" s="14">
        <v>-9.8003742334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>
      <c r="A88" s="14" t="s">
        <v>44</v>
      </c>
      <c r="B88" s="2"/>
      <c r="C88" s="13">
        <v>-9.5799932916</v>
      </c>
      <c r="D88" s="14">
        <v>-10.2008127132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>
      <c r="A89" s="14" t="s">
        <v>47</v>
      </c>
      <c r="B89" s="2"/>
      <c r="C89" s="13">
        <v>-9.2521727988</v>
      </c>
      <c r="D89" s="14">
        <v>-9.8054644481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>
      <c r="A90" s="14" t="s">
        <v>49</v>
      </c>
      <c r="B90" s="14">
        <v>-5881.19468435197</v>
      </c>
      <c r="C90" s="13">
        <v>-9.5339567007</v>
      </c>
      <c r="D90" s="14">
        <v>-10.1549405326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>
      <c r="A91" s="14" t="s">
        <v>52</v>
      </c>
      <c r="B91" s="13">
        <v>-2272.5560269177</v>
      </c>
      <c r="C91" s="13">
        <v>-9.2386634545</v>
      </c>
      <c r="D91" s="14">
        <v>-9.8032985902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>
      <c r="A92" s="3">
        <v>12.0</v>
      </c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>
      <c r="A93" s="14" t="s">
        <v>34</v>
      </c>
      <c r="B93" s="14">
        <v>-8532.51996429418</v>
      </c>
      <c r="C93" s="13">
        <v>-20.5884436078</v>
      </c>
      <c r="D93" s="14">
        <v>-21.8630624282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>
      <c r="A94" s="14" t="s">
        <v>37</v>
      </c>
      <c r="B94" s="2"/>
      <c r="C94" s="13">
        <v>-9.5648103744</v>
      </c>
      <c r="D94" s="14">
        <v>-10.1932767058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>
      <c r="A95" s="14" t="s">
        <v>40</v>
      </c>
      <c r="B95" s="2"/>
      <c r="C95" s="13">
        <v>-10.8032565794</v>
      </c>
      <c r="D95" s="14">
        <v>-11.4535802414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>
      <c r="A96" s="14" t="s">
        <v>44</v>
      </c>
      <c r="B96" s="17"/>
      <c r="C96" s="13">
        <v>-9.5796282362</v>
      </c>
      <c r="D96" s="14">
        <v>-10.2003439997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>
      <c r="A97" s="14" t="s">
        <v>47</v>
      </c>
      <c r="B97" s="17"/>
      <c r="C97" s="13">
        <v>-10.8134435112</v>
      </c>
      <c r="D97" s="14">
        <v>-11.4585916082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>
      <c r="A98" s="14" t="s">
        <v>49</v>
      </c>
      <c r="B98" s="13">
        <v>-5881.19468435197</v>
      </c>
      <c r="C98" s="13">
        <v>-9.5339567007</v>
      </c>
      <c r="D98" s="14">
        <v>-10.1549405326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>
      <c r="A99" s="14" t="s">
        <v>52</v>
      </c>
      <c r="B99" s="13">
        <v>-2651.409432319</v>
      </c>
      <c r="C99" s="13">
        <v>-10.7996106487</v>
      </c>
      <c r="D99" s="14">
        <v>-11.4570963027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>
      <c r="A100" s="10">
        <v>13.0</v>
      </c>
      <c r="B100" s="17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>
      <c r="A101" s="14" t="s">
        <v>34</v>
      </c>
      <c r="B101" s="13">
        <v>-5109.7865505162</v>
      </c>
      <c r="C101" s="13">
        <v>-20.1190450893</v>
      </c>
      <c r="D101" s="14">
        <v>-21.4519587815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>
      <c r="A102" s="14" t="s">
        <v>37</v>
      </c>
      <c r="B102" s="2"/>
      <c r="C102" s="13">
        <v>-18.9588457269</v>
      </c>
      <c r="D102" s="14">
        <v>-20.1741070474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>
      <c r="A103" s="14" t="s">
        <v>40</v>
      </c>
      <c r="B103" s="2"/>
      <c r="C103" s="13">
        <v>-1.1298652174</v>
      </c>
      <c r="D103" s="14">
        <v>-1.2058098703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>
      <c r="A104" s="14" t="s">
        <v>44</v>
      </c>
      <c r="B104" s="2"/>
      <c r="C104" s="13">
        <v>-18.9655109195</v>
      </c>
      <c r="D104" s="13">
        <v>-20.1774262637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>
      <c r="A105" s="14" t="s">
        <v>47</v>
      </c>
      <c r="B105" s="2"/>
      <c r="C105" s="13">
        <v>-1.1335454811</v>
      </c>
      <c r="D105" s="13">
        <v>-1.207646385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>
      <c r="A106" s="14" t="s">
        <v>49</v>
      </c>
      <c r="B106" s="14">
        <v>-4823.67572992465</v>
      </c>
      <c r="C106" s="13">
        <v>-18.9190856423</v>
      </c>
      <c r="D106" s="13">
        <v>-20.1147314507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>
      <c r="A107" s="14" t="s">
        <v>52</v>
      </c>
      <c r="B107" s="13">
        <v>-286.1240378529</v>
      </c>
      <c r="C107" s="13">
        <v>-1.1253790906</v>
      </c>
      <c r="D107" s="13">
        <v>-1.198620984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>
      <c r="A108" s="10">
        <v>14.0</v>
      </c>
      <c r="B108" s="2"/>
      <c r="C108" s="17"/>
      <c r="D108" s="1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0" t="s">
        <v>9</v>
      </c>
      <c r="S108" s="6" t="s">
        <v>22</v>
      </c>
      <c r="T108" s="6" t="s">
        <v>23</v>
      </c>
      <c r="U108" s="6" t="s">
        <v>24</v>
      </c>
      <c r="V108" s="6" t="s">
        <v>25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>
      <c r="A109" s="14" t="s">
        <v>34</v>
      </c>
      <c r="B109" s="14">
        <v>-5452.28587977279</v>
      </c>
      <c r="C109" s="14">
        <v>-20.0966475211</v>
      </c>
      <c r="D109" s="14">
        <v>-21.3657974721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0" t="s">
        <v>71</v>
      </c>
      <c r="S109" s="14">
        <v>-2.6471032573128497</v>
      </c>
      <c r="T109" s="14">
        <v>-3.2860862593782656</v>
      </c>
      <c r="U109" s="14">
        <v>-3.7523711527773713</v>
      </c>
      <c r="V109" s="14">
        <v>-3.291746888325136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>
      <c r="A110" s="14" t="s">
        <v>37</v>
      </c>
      <c r="B110" s="2"/>
      <c r="C110" s="14">
        <v>-18.9587767071</v>
      </c>
      <c r="D110" s="14">
        <v>-20.1739879409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0" t="s">
        <v>73</v>
      </c>
      <c r="S110" s="14">
        <v>-7.578759304088791</v>
      </c>
      <c r="T110" s="14">
        <v>-6.280506184993911</v>
      </c>
      <c r="U110" s="14">
        <v>-5.333132287276044</v>
      </c>
      <c r="V110" s="14">
        <v>-4.554559393432797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>
      <c r="A111" s="14" t="s">
        <v>40</v>
      </c>
      <c r="B111" s="2"/>
      <c r="C111" s="14">
        <v>-1.0932979455</v>
      </c>
      <c r="D111" s="14">
        <v>-1.1698571488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0" t="s">
        <v>75</v>
      </c>
      <c r="S111" s="14">
        <v>-28.48173878935561</v>
      </c>
      <c r="T111" s="14">
        <v>-29.138708081887295</v>
      </c>
      <c r="U111" s="14">
        <v>-29.618118106167174</v>
      </c>
      <c r="V111" s="14">
        <v>-29.111487557228564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>
      <c r="A112" s="14" t="s">
        <v>44</v>
      </c>
      <c r="B112" s="2"/>
      <c r="C112" s="14">
        <v>-18.9657381023</v>
      </c>
      <c r="D112" s="14">
        <v>-20.1774411985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10" t="s">
        <v>76</v>
      </c>
      <c r="S112" s="14">
        <v>-27.889146948550035</v>
      </c>
      <c r="T112" s="14">
        <v>-28.60211658751274</v>
      </c>
      <c r="U112" s="14">
        <v>-29.1223917294585</v>
      </c>
      <c r="V112" s="14">
        <v>-28.621955070856764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>
      <c r="A113" s="14" t="s">
        <v>47</v>
      </c>
      <c r="B113" s="2"/>
      <c r="C113" s="14">
        <v>-1.0974323182</v>
      </c>
      <c r="D113" s="14">
        <v>-1.172013869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10" t="s">
        <v>77</v>
      </c>
      <c r="S113" s="14">
        <v>-5.279812791605863</v>
      </c>
      <c r="T113" s="14">
        <v>-5.596972657447893</v>
      </c>
      <c r="U113" s="14">
        <v>-5.828413640629911</v>
      </c>
      <c r="V113" s="14">
        <v>-5.415126908288073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>
      <c r="A114" s="14" t="s">
        <v>49</v>
      </c>
      <c r="B114" s="14">
        <v>-4823.67572992465</v>
      </c>
      <c r="C114" s="14">
        <v>-18.9190856423</v>
      </c>
      <c r="D114" s="14">
        <v>-20.1147314507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10" t="s">
        <v>79</v>
      </c>
      <c r="S114" s="14">
        <v>-4.021994908536115</v>
      </c>
      <c r="T114" s="14">
        <v>-4.4305889225150565</v>
      </c>
      <c r="U114" s="14">
        <v>-4.728752121905096</v>
      </c>
      <c r="V114" s="14">
        <v>-4.3424357187521565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>
      <c r="A115" s="14" t="s">
        <v>52</v>
      </c>
      <c r="B115" s="14">
        <v>-628.6309672849</v>
      </c>
      <c r="C115" s="14">
        <v>-1.0880597728</v>
      </c>
      <c r="D115" s="14">
        <v>-1.1612375655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10" t="s">
        <v>80</v>
      </c>
      <c r="S115" s="14">
        <v>-4.633681981820786</v>
      </c>
      <c r="T115" s="14">
        <v>-50.030660070019934</v>
      </c>
      <c r="U115" s="14">
        <v>-83.15818462086796</v>
      </c>
      <c r="V115" s="14">
        <v>-40.31987006216694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>
      <c r="A116" s="3">
        <v>15.0</v>
      </c>
      <c r="B116" s="17"/>
      <c r="C116" s="17"/>
      <c r="D116" s="1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10" t="s">
        <v>82</v>
      </c>
      <c r="S116" s="14">
        <v>-4.476766170571594</v>
      </c>
      <c r="T116" s="14">
        <v>-51.39539873948309</v>
      </c>
      <c r="U116" s="14">
        <v>-85.6333198032834</v>
      </c>
      <c r="V116" s="14">
        <v>-41.070383639249194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>
      <c r="A117" s="14" t="s">
        <v>34</v>
      </c>
      <c r="B117" s="13">
        <v>-3675.8388740153</v>
      </c>
      <c r="C117" s="13">
        <v>-9.7407274071</v>
      </c>
      <c r="D117" s="13">
        <v>-10.6429744806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>
      <c r="A118" s="14" t="s">
        <v>37</v>
      </c>
      <c r="B118" s="2"/>
      <c r="C118" s="13">
        <v>-8.0180209307</v>
      </c>
      <c r="D118" s="13">
        <v>-8.8424017301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>
      <c r="A119" s="14" t="s">
        <v>40</v>
      </c>
      <c r="B119" s="2"/>
      <c r="C119" s="13">
        <v>-1.6640255571</v>
      </c>
      <c r="D119" s="13">
        <v>-1.7683671744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>
      <c r="A120" s="14" t="s">
        <v>44</v>
      </c>
      <c r="B120" s="2"/>
      <c r="C120" s="13">
        <v>-8.0240558746</v>
      </c>
      <c r="D120" s="13">
        <v>-8.8495956195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>
      <c r="A121" s="14" t="s">
        <v>47</v>
      </c>
      <c r="B121" s="2"/>
      <c r="C121" s="13">
        <v>-1.6659956093</v>
      </c>
      <c r="D121" s="13">
        <v>-1.7551812558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>
      <c r="A122" s="14" t="s">
        <v>49</v>
      </c>
      <c r="B122" s="14">
        <v>-3291.26917980083</v>
      </c>
      <c r="C122" s="13">
        <v>-8.0424944095</v>
      </c>
      <c r="D122" s="13">
        <v>-8.8419917372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>
      <c r="A123" s="14" t="s">
        <v>52</v>
      </c>
      <c r="B123" s="13">
        <v>-384.5763851996</v>
      </c>
      <c r="C123" s="13">
        <v>-1.6551440998</v>
      </c>
      <c r="D123" s="13">
        <v>-1.7537458998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>
      <c r="A124" s="3">
        <v>16.0</v>
      </c>
      <c r="B124" s="2"/>
      <c r="C124" s="17"/>
      <c r="D124" s="1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>
      <c r="A125" s="14" t="s">
        <v>34</v>
      </c>
      <c r="B125" s="13">
        <v>-3844.5451981817</v>
      </c>
      <c r="C125" s="13">
        <v>-10.425048293</v>
      </c>
      <c r="D125" s="13">
        <v>-11.388047142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>
      <c r="A126" s="14" t="s">
        <v>37</v>
      </c>
      <c r="B126" s="2"/>
      <c r="C126" s="13">
        <v>-8.0233658846</v>
      </c>
      <c r="D126" s="13">
        <v>-8.8519273449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>
      <c r="A127" s="14" t="s">
        <v>40</v>
      </c>
      <c r="B127" s="2"/>
      <c r="C127" s="13">
        <v>-2.3284309369</v>
      </c>
      <c r="D127" s="13">
        <v>-2.474579492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>
      <c r="A128" s="14" t="s">
        <v>44</v>
      </c>
      <c r="B128" s="2"/>
      <c r="C128" s="13">
        <v>-8.0318633757</v>
      </c>
      <c r="D128" s="13">
        <v>-8.8619452027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>
      <c r="A129" s="14" t="s">
        <v>47</v>
      </c>
      <c r="B129" s="2"/>
      <c r="C129" s="13">
        <v>-2.3308161641</v>
      </c>
      <c r="D129" s="13">
        <v>-2.4756221622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>
      <c r="A130" s="14" t="s">
        <v>49</v>
      </c>
      <c r="B130" s="14">
        <v>-3291.26917980083</v>
      </c>
      <c r="C130" s="13">
        <v>-8.0424944095</v>
      </c>
      <c r="D130" s="13">
        <v>-8.8419917372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>
      <c r="A131" s="14" t="s">
        <v>52</v>
      </c>
      <c r="B131" s="13">
        <v>-553.2908560208</v>
      </c>
      <c r="C131" s="13">
        <v>-2.3178930273</v>
      </c>
      <c r="D131" s="14">
        <v>-2.4592368851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>
      <c r="A132" s="10">
        <v>17.0</v>
      </c>
      <c r="B132" s="2"/>
      <c r="C132" s="1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>
      <c r="A133" s="14" t="s">
        <v>34</v>
      </c>
      <c r="B133" s="13">
        <v>-3273.6667308813</v>
      </c>
      <c r="C133" s="13">
        <v>-13.1193576459</v>
      </c>
      <c r="D133" s="14">
        <v>-13.9368889388</v>
      </c>
      <c r="E133" s="13">
        <f t="shared" ref="E133:F133" si="131">C133-C138-C139</f>
        <v>-0.0312973194</v>
      </c>
      <c r="F133" s="14">
        <f t="shared" si="131"/>
        <v>-0.0603000363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>
      <c r="A134" s="14" t="s">
        <v>37</v>
      </c>
      <c r="B134" s="2"/>
      <c r="C134" s="13">
        <v>-11.5524282843</v>
      </c>
      <c r="D134" s="14">
        <v>-12.2646926871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>
      <c r="A135" s="14" t="s">
        <v>40</v>
      </c>
      <c r="B135" s="2"/>
      <c r="C135" s="13">
        <v>-1.5025582461</v>
      </c>
      <c r="D135" s="14">
        <v>-1.607368269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>
      <c r="A136" s="14" t="s">
        <v>44</v>
      </c>
      <c r="B136" s="2"/>
      <c r="C136" s="13">
        <v>-11.5577587714</v>
      </c>
      <c r="D136" s="14">
        <v>-12.2674466737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>
      <c r="A137" s="14" t="s">
        <v>47</v>
      </c>
      <c r="B137" s="2"/>
      <c r="C137" s="13">
        <v>-1.5089670629</v>
      </c>
      <c r="D137" s="14">
        <v>-1.6109574091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>
      <c r="A138" s="14" t="s">
        <v>49</v>
      </c>
      <c r="B138" s="14">
        <v>-2859.85593267472</v>
      </c>
      <c r="C138" s="13">
        <v>-11.5868343555</v>
      </c>
      <c r="D138" s="14">
        <v>-12.2707290962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>
      <c r="A139" s="14" t="s">
        <v>52</v>
      </c>
      <c r="B139" s="13">
        <v>-413.8019325152</v>
      </c>
      <c r="C139" s="13">
        <v>-1.501225971</v>
      </c>
      <c r="D139" s="14">
        <v>-1.6058598063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>
      <c r="A140" s="10">
        <v>18.0</v>
      </c>
      <c r="B140" s="2"/>
      <c r="C140" s="1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>
      <c r="A141" s="14" t="s">
        <v>34</v>
      </c>
      <c r="B141" s="13">
        <v>-3239.241877774</v>
      </c>
      <c r="C141" s="13">
        <v>-12.9876235098</v>
      </c>
      <c r="D141" s="14">
        <v>-13.7926921436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>
      <c r="A142" s="14" t="s">
        <v>37</v>
      </c>
      <c r="B142" s="2"/>
      <c r="C142" s="13">
        <v>-11.5521895696</v>
      </c>
      <c r="D142" s="14">
        <v>-12.2644571246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>
      <c r="A143" s="14" t="s">
        <v>40</v>
      </c>
      <c r="B143" s="2"/>
      <c r="C143" s="13">
        <v>-1.3755691052</v>
      </c>
      <c r="D143" s="14">
        <v>-1.4673862984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>
      <c r="A144" s="14" t="s">
        <v>44</v>
      </c>
      <c r="B144" s="2"/>
      <c r="C144" s="13">
        <v>-11.5565821678</v>
      </c>
      <c r="D144" s="14">
        <v>-12.2667685627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>
      <c r="A145" s="14" t="s">
        <v>47</v>
      </c>
      <c r="B145" s="2"/>
      <c r="C145" s="13">
        <v>-1.3807115621</v>
      </c>
      <c r="D145" s="14">
        <v>-1.4703894325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>
      <c r="A146" s="14" t="s">
        <v>49</v>
      </c>
      <c r="B146" s="14">
        <v>-2859.85593267472</v>
      </c>
      <c r="C146" s="13">
        <v>-11.5868343555</v>
      </c>
      <c r="D146" s="14">
        <v>-12.2707290962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>
      <c r="A147" s="14" t="s">
        <v>52</v>
      </c>
      <c r="B147" s="13">
        <v>-379.0303389153</v>
      </c>
      <c r="C147" s="13">
        <v>-1.6478863041</v>
      </c>
      <c r="D147" s="13">
        <v>-1.7402283448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>
      <c r="A148" s="10">
        <v>19.0</v>
      </c>
      <c r="B148" s="17"/>
      <c r="C148" s="17"/>
      <c r="D148" s="1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>
      <c r="A149" s="14" t="s">
        <v>34</v>
      </c>
      <c r="B149" s="13">
        <v>-4523.25749111021</v>
      </c>
      <c r="C149" s="13">
        <v>-16.5102084865</v>
      </c>
      <c r="D149" s="13">
        <v>-17.6577957158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>
      <c r="A150" s="14" t="s">
        <v>37</v>
      </c>
      <c r="B150" s="17"/>
      <c r="C150" s="13">
        <v>-15.4083247994</v>
      </c>
      <c r="D150" s="13">
        <v>-16.5103787437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>
      <c r="A151" s="14" t="s">
        <v>40</v>
      </c>
      <c r="B151" s="17"/>
      <c r="C151" s="13">
        <v>-1.1026358649</v>
      </c>
      <c r="D151" s="13">
        <v>-1.174928345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>
      <c r="A152" s="14" t="s">
        <v>44</v>
      </c>
      <c r="B152" s="17"/>
      <c r="C152" s="13">
        <v>-15.4134342518</v>
      </c>
      <c r="D152" s="13">
        <v>-16.5128745697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>
      <c r="A153" s="14" t="s">
        <v>47</v>
      </c>
      <c r="B153" s="17"/>
      <c r="C153" s="13">
        <v>-1.1053528494</v>
      </c>
      <c r="D153" s="13">
        <v>-1.1761972163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>
      <c r="A154" s="14" t="s">
        <v>49</v>
      </c>
      <c r="B154" s="13">
        <v>-4253.12878237249</v>
      </c>
      <c r="C154" s="13">
        <v>-15.372080226</v>
      </c>
      <c r="D154" s="13">
        <v>-16.4523426061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>
      <c r="A155" s="14" t="s">
        <v>52</v>
      </c>
      <c r="B155" s="13">
        <v>-270.1359383514</v>
      </c>
      <c r="C155" s="13">
        <v>-1.0980760885</v>
      </c>
      <c r="D155" s="13">
        <v>-1.1665358842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>
      <c r="A156" s="10">
        <v>20.0</v>
      </c>
      <c r="B156" s="17"/>
      <c r="C156" s="17"/>
      <c r="D156" s="1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>
      <c r="A157" s="14" t="s">
        <v>34</v>
      </c>
      <c r="B157" s="13">
        <v>-4640.3802164588</v>
      </c>
      <c r="C157" s="13">
        <v>-17.0579780101</v>
      </c>
      <c r="D157" s="13">
        <v>-18.2347360612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>
      <c r="A158" s="14" t="s">
        <v>37</v>
      </c>
      <c r="B158" s="2"/>
      <c r="C158" s="13">
        <v>-15.4081735046</v>
      </c>
      <c r="D158" s="13">
        <v>-16.5102084958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>
      <c r="A159" s="14" t="s">
        <v>40</v>
      </c>
      <c r="B159" s="2"/>
      <c r="C159" s="13">
        <v>-1.6343695483</v>
      </c>
      <c r="D159" s="13">
        <v>-1.7383138602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>
      <c r="A160" s="14" t="s">
        <v>44</v>
      </c>
      <c r="B160" s="2"/>
      <c r="C160" s="13">
        <v>-15.4152684056</v>
      </c>
      <c r="D160" s="13">
        <v>-16.513703875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>
      <c r="A161" s="14" t="s">
        <v>47</v>
      </c>
      <c r="B161" s="2"/>
      <c r="C161" s="13">
        <v>-1.6376813868</v>
      </c>
      <c r="D161" s="13">
        <v>-1.7399038725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>
      <c r="A162" s="14" t="s">
        <v>49</v>
      </c>
      <c r="B162" s="14">
        <v>-4253.12878237249</v>
      </c>
      <c r="C162" s="13">
        <v>-15.372080226</v>
      </c>
      <c r="D162" s="13">
        <v>-16.4523426061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>
      <c r="A163" s="14" t="s">
        <v>52</v>
      </c>
      <c r="B163" s="13">
        <v>-387.2693780496</v>
      </c>
      <c r="C163" s="13">
        <v>-1.6273088279</v>
      </c>
      <c r="D163" s="13">
        <v>-1.7252779425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>
      <c r="A164" s="10">
        <v>21.0</v>
      </c>
      <c r="B164" s="17"/>
      <c r="C164" s="17"/>
      <c r="D164" s="1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>
      <c r="A165" s="14" t="s">
        <v>34</v>
      </c>
      <c r="B165" s="13">
        <v>-4652.744897123</v>
      </c>
      <c r="C165" s="13">
        <v>-17.453293238</v>
      </c>
      <c r="D165" s="13">
        <v>-18.6270628554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>
      <c r="A166" s="14" t="s">
        <v>37</v>
      </c>
      <c r="B166" s="2"/>
      <c r="C166" s="13">
        <v>-15.4446160243</v>
      </c>
      <c r="D166" s="13">
        <v>-16.5030758991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>
      <c r="A167" s="14" t="s">
        <v>40</v>
      </c>
      <c r="B167" s="2"/>
      <c r="C167" s="13">
        <v>-1.9322317787</v>
      </c>
      <c r="D167" s="13">
        <v>-2.0490530817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>
      <c r="A168" s="14" t="s">
        <v>44</v>
      </c>
      <c r="B168" s="2"/>
      <c r="C168" s="13">
        <v>-15.4536298473</v>
      </c>
      <c r="D168" s="13">
        <v>-16.5078699309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>
      <c r="A169" s="14" t="s">
        <v>47</v>
      </c>
      <c r="B169" s="2"/>
      <c r="C169" s="13">
        <v>-1.9360048049</v>
      </c>
      <c r="D169" s="13">
        <v>-2.0513672548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>
      <c r="A170" s="14" t="s">
        <v>49</v>
      </c>
      <c r="B170" s="13">
        <v>-4189.69034397456</v>
      </c>
      <c r="C170" s="13">
        <v>-15.4450240734</v>
      </c>
      <c r="D170" s="13">
        <v>-16.50337983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>
      <c r="A171" s="14" t="s">
        <v>52</v>
      </c>
      <c r="B171" s="13">
        <v>-463.0703345859</v>
      </c>
      <c r="C171" s="13">
        <v>-1.9325960592</v>
      </c>
      <c r="D171" s="14">
        <v>-2.0493707693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>
      <c r="A172" s="10">
        <v>22.0</v>
      </c>
      <c r="B172" s="17"/>
      <c r="C172" s="1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>
      <c r="A173" s="14" t="s">
        <v>34</v>
      </c>
      <c r="B173" s="13">
        <v>-2889.5747743683</v>
      </c>
      <c r="C173" s="13">
        <v>-11.3924731286</v>
      </c>
      <c r="D173" s="14">
        <v>-12.1214451886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>
      <c r="A174" s="14" t="s">
        <v>37</v>
      </c>
      <c r="B174" s="2"/>
      <c r="C174" s="13">
        <v>-4.9013851878</v>
      </c>
      <c r="D174" s="14">
        <v>-5.2167369716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>
      <c r="A175" s="14" t="s">
        <v>40</v>
      </c>
      <c r="B175" s="2"/>
      <c r="C175" s="13">
        <v>-6.4918510486</v>
      </c>
      <c r="D175" s="14">
        <v>-6.9241930831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>
      <c r="A176" s="14" t="s">
        <v>44</v>
      </c>
      <c r="B176" s="2"/>
      <c r="C176" s="13">
        <v>-4.9040798144</v>
      </c>
      <c r="D176" s="14">
        <v>-5.2181134066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>
      <c r="A177" s="14" t="s">
        <v>47</v>
      </c>
      <c r="B177" s="17"/>
      <c r="C177" s="13">
        <v>-6.4962041701</v>
      </c>
      <c r="D177" s="14">
        <v>-6.9264305303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>
      <c r="A178" s="14" t="s">
        <v>49</v>
      </c>
      <c r="B178" s="13">
        <v>-1219.84750300093</v>
      </c>
      <c r="C178" s="13">
        <v>-4.8807770412</v>
      </c>
      <c r="D178" s="14">
        <v>-5.1865534164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>
      <c r="A179" s="14" t="s">
        <v>52</v>
      </c>
      <c r="B179" s="13">
        <v>-1669.7043190204</v>
      </c>
      <c r="C179" s="13">
        <v>-6.470816866</v>
      </c>
      <c r="D179" s="14">
        <v>-6.8930335502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>
      <c r="A180" s="10">
        <v>23.0</v>
      </c>
      <c r="B180" s="17"/>
      <c r="C180" s="1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>
      <c r="A181" s="14" t="s">
        <v>34</v>
      </c>
      <c r="B181" s="13">
        <v>-2328.3562962912</v>
      </c>
      <c r="C181" s="13">
        <v>-9.3552461227</v>
      </c>
      <c r="D181" s="13">
        <v>-9.9362625224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>
      <c r="A182" s="14" t="s">
        <v>37</v>
      </c>
      <c r="B182" s="2"/>
      <c r="C182" s="13">
        <v>-5.5971132702</v>
      </c>
      <c r="D182" s="13">
        <v>-5.9361788256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>
      <c r="A183" s="14" t="s">
        <v>40</v>
      </c>
      <c r="B183" s="2"/>
      <c r="C183" s="13">
        <v>-3.7364099234</v>
      </c>
      <c r="D183" s="13">
        <v>-3.9776917095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>
      <c r="A184" s="14" t="s">
        <v>44</v>
      </c>
      <c r="B184" s="17"/>
      <c r="C184" s="13">
        <v>-5.6008170883</v>
      </c>
      <c r="D184" s="13">
        <v>-5.93801949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>
      <c r="A185" s="14" t="s">
        <v>47</v>
      </c>
      <c r="B185" s="17"/>
      <c r="C185" s="13">
        <v>-3.7380982377</v>
      </c>
      <c r="D185" s="13">
        <v>-3.9788785374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>
      <c r="A186" s="14" t="s">
        <v>49</v>
      </c>
      <c r="B186" s="13">
        <v>-1370.71510448749</v>
      </c>
      <c r="C186" s="13">
        <v>-5.5949592571</v>
      </c>
      <c r="D186" s="13">
        <v>-5.934014248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>
      <c r="A187" s="14" t="s">
        <v>52</v>
      </c>
      <c r="B187" s="13">
        <v>-957.5638220545</v>
      </c>
      <c r="C187" s="13">
        <v>-3.7319396994</v>
      </c>
      <c r="D187" s="13">
        <v>-3.973215055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>
      <c r="A188" s="10">
        <v>24.0</v>
      </c>
      <c r="B188" s="17"/>
      <c r="C188" s="17"/>
      <c r="D188" s="1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>
      <c r="A189" s="14" t="s">
        <v>34</v>
      </c>
      <c r="B189" s="13">
        <v>-5076.89872141216</v>
      </c>
      <c r="C189" s="13">
        <v>-19.4100283216</v>
      </c>
      <c r="D189" s="13">
        <v>-20.6869882253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>
      <c r="A190" s="14" t="s">
        <v>37</v>
      </c>
      <c r="B190" s="17"/>
      <c r="C190" s="13">
        <v>-15.4469984196</v>
      </c>
      <c r="D190" s="13">
        <v>-16.5050220002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>
      <c r="A191" s="14" t="s">
        <v>40</v>
      </c>
      <c r="B191" s="17"/>
      <c r="C191" s="13">
        <v>-3.8411186878</v>
      </c>
      <c r="D191" s="13">
        <v>-4.0614727464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>
      <c r="A192" s="14" t="s">
        <v>44</v>
      </c>
      <c r="B192" s="17"/>
      <c r="C192" s="13">
        <v>-15.4649634389</v>
      </c>
      <c r="D192" s="13">
        <v>-16.5145798704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>
      <c r="A193" s="14" t="s">
        <v>47</v>
      </c>
      <c r="B193" s="17"/>
      <c r="C193" s="13">
        <v>-3.8470902745</v>
      </c>
      <c r="D193" s="13">
        <v>-4.0651899705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>
      <c r="A194" s="14" t="s">
        <v>49</v>
      </c>
      <c r="B194" s="13">
        <v>-4189.69034397417</v>
      </c>
      <c r="C194" s="13">
        <v>-15.4450240734</v>
      </c>
      <c r="D194" s="13">
        <v>-16.503379587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>
      <c r="A195" s="14" t="s">
        <v>52</v>
      </c>
      <c r="B195" s="13">
        <v>-887.0850665655</v>
      </c>
      <c r="C195" s="13">
        <v>-3.8397482739</v>
      </c>
      <c r="D195" s="13">
        <v>-4.059824792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>
      <c r="A196" s="10">
        <v>25.0</v>
      </c>
      <c r="B196" s="17"/>
      <c r="C196" s="17"/>
      <c r="D196" s="1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>
      <c r="A197" s="14" t="s">
        <v>34</v>
      </c>
      <c r="B197" s="13">
        <v>-3206.65745375207</v>
      </c>
      <c r="C197" s="13">
        <v>-13.0776272204</v>
      </c>
      <c r="D197" s="13">
        <v>-13.8606622485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>
      <c r="A198" s="14" t="s">
        <v>37</v>
      </c>
      <c r="B198" s="17"/>
      <c r="C198" s="13">
        <v>-10.1628280513</v>
      </c>
      <c r="D198" s="13">
        <v>-10.7759424627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>
      <c r="A199" s="14" t="s">
        <v>40</v>
      </c>
      <c r="B199" s="17"/>
      <c r="C199" s="13">
        <v>-2.8066592916</v>
      </c>
      <c r="D199" s="13">
        <v>-2.9756841557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>
      <c r="A200" s="14" t="s">
        <v>44</v>
      </c>
      <c r="B200" s="17"/>
      <c r="C200" s="13">
        <v>-10.1679166152</v>
      </c>
      <c r="D200" s="13">
        <v>-10.7787597132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>
      <c r="A201" s="14" t="s">
        <v>47</v>
      </c>
      <c r="B201" s="17"/>
      <c r="C201" s="13">
        <v>-2.8173072154</v>
      </c>
      <c r="D201" s="13">
        <v>-2.9876549359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>
      <c r="A202" s="14" t="s">
        <v>49</v>
      </c>
      <c r="B202" s="13">
        <v>-2517.77597350435</v>
      </c>
      <c r="C202" s="13">
        <v>-10.1801686176</v>
      </c>
      <c r="D202" s="13">
        <v>-10.7709545051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>
      <c r="A203" s="14" t="s">
        <v>52</v>
      </c>
      <c r="B203" s="13">
        <v>-688.9107577642</v>
      </c>
      <c r="C203" s="13">
        <v>-2.8064250539</v>
      </c>
      <c r="D203" s="13">
        <v>-2.9754747144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>
      <c r="A204" s="10">
        <v>26.0</v>
      </c>
      <c r="B204" s="17"/>
      <c r="C204" s="17"/>
      <c r="D204" s="1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>
      <c r="A205" s="14" t="s">
        <v>34</v>
      </c>
      <c r="B205" s="13">
        <v>-3206.6614224221</v>
      </c>
      <c r="C205" s="13">
        <v>-13.0790979693</v>
      </c>
      <c r="D205" s="13">
        <v>-13.8621411479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>
      <c r="A206" s="14" t="s">
        <v>37</v>
      </c>
      <c r="B206" s="13"/>
      <c r="C206" s="13">
        <v>-10.1629741551</v>
      </c>
      <c r="D206" s="13">
        <v>-10.7761029553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>
      <c r="A207" s="14" t="s">
        <v>40</v>
      </c>
      <c r="B207" s="17"/>
      <c r="C207" s="13">
        <v>-2.8080900103</v>
      </c>
      <c r="D207" s="13">
        <v>-2.9770966424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>
      <c r="A208" s="14" t="s">
        <v>44</v>
      </c>
      <c r="B208" s="17"/>
      <c r="C208" s="13">
        <v>-10.1897092995</v>
      </c>
      <c r="D208" s="13">
        <v>-10.8136201755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>
      <c r="A209" s="14" t="s">
        <v>47</v>
      </c>
      <c r="B209" s="17"/>
      <c r="C209" s="13">
        <v>-2.8131632087</v>
      </c>
      <c r="D209" s="13">
        <v>-2.9797346673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>
      <c r="A210" s="14" t="s">
        <v>49</v>
      </c>
      <c r="B210" s="13">
        <v>-2517.77597350435</v>
      </c>
      <c r="C210" s="13">
        <v>-10.1801686176</v>
      </c>
      <c r="D210" s="13">
        <v>-10.7709545051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>
      <c r="A211" s="14" t="s">
        <v>52</v>
      </c>
      <c r="B211" s="13">
        <v>-688.9149187912</v>
      </c>
      <c r="C211" s="13">
        <v>-2.8079052549</v>
      </c>
      <c r="D211" s="13">
        <v>-2.9769333095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>
      <c r="A212" s="10">
        <v>27.0</v>
      </c>
      <c r="B212" s="17"/>
      <c r="C212" s="17"/>
      <c r="D212" s="1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>
      <c r="A213" s="14" t="s">
        <v>34</v>
      </c>
      <c r="B213" s="12">
        <v>-3804.03848032623</v>
      </c>
      <c r="C213" s="12">
        <v>-14.2277995182</v>
      </c>
      <c r="D213" s="12">
        <v>-15.1646992692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>
      <c r="A214" s="14" t="s">
        <v>37</v>
      </c>
      <c r="B214" s="17"/>
      <c r="C214" s="13">
        <v>-13.2455050118</v>
      </c>
      <c r="D214" s="12">
        <v>-14.1521420786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>
      <c r="A215" s="14" t="s">
        <v>40</v>
      </c>
      <c r="B215" s="17"/>
      <c r="C215" s="13">
        <v>-0.9140686488</v>
      </c>
      <c r="D215" s="12">
        <v>-0.9671889607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>
      <c r="A216" s="14" t="s">
        <v>44</v>
      </c>
      <c r="B216" s="17"/>
      <c r="C216" s="13">
        <v>-13.2525979558</v>
      </c>
      <c r="D216" s="12">
        <v>-14.1560142073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>
      <c r="A217" s="14" t="s">
        <v>47</v>
      </c>
      <c r="B217" s="17"/>
      <c r="C217" s="12">
        <v>-0.9161802849</v>
      </c>
      <c r="D217" s="12">
        <v>-0.9686572371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>
      <c r="A218" s="14" t="s">
        <v>49</v>
      </c>
      <c r="B218" s="12">
        <v>-3591.15555289818</v>
      </c>
      <c r="C218" s="12">
        <v>-13.2633004224</v>
      </c>
      <c r="D218" s="12">
        <v>-14.168474687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>
      <c r="A219" s="14" t="s">
        <v>52</v>
      </c>
      <c r="B219" s="13">
        <v>-212.7875449771</v>
      </c>
      <c r="C219" s="12">
        <v>-0.9137504989</v>
      </c>
      <c r="D219" s="12">
        <v>-0.9762841881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>
      <c r="A220" s="10">
        <v>28.0</v>
      </c>
      <c r="B220" s="2"/>
      <c r="C220" s="17"/>
      <c r="D220" s="1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>
      <c r="A221" s="14" t="s">
        <v>34</v>
      </c>
      <c r="B221" s="14">
        <v>-3764.98832824493</v>
      </c>
      <c r="C221" s="12">
        <v>-14.0224248591</v>
      </c>
      <c r="D221" s="12">
        <v>-14.9729605687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>
      <c r="A222" s="14" t="s">
        <v>37</v>
      </c>
      <c r="B222" s="2"/>
      <c r="C222" s="12">
        <v>-13.2464810744</v>
      </c>
      <c r="D222" s="12">
        <v>-14.1530548237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>
      <c r="A223" s="14" t="s">
        <v>40</v>
      </c>
      <c r="B223" s="17"/>
      <c r="C223" s="13">
        <v>-0.7407330816</v>
      </c>
      <c r="D223" s="12">
        <v>-0.7839985916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>
      <c r="A224" s="14" t="s">
        <v>44</v>
      </c>
      <c r="B224" s="17"/>
      <c r="C224" s="13">
        <v>-13.2522660041</v>
      </c>
      <c r="D224" s="12">
        <v>-14.1562482144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>
      <c r="A225" s="14" t="s">
        <v>47</v>
      </c>
      <c r="B225" s="17"/>
      <c r="C225" s="12">
        <v>-0.7464276719</v>
      </c>
      <c r="D225" s="12">
        <v>-0.785212693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>
      <c r="A226" s="14" t="s">
        <v>49</v>
      </c>
      <c r="B226" s="13">
        <v>-3591.15555289818</v>
      </c>
      <c r="C226" s="12">
        <v>-13.2633004224</v>
      </c>
      <c r="D226" s="12">
        <v>-14.168474687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>
      <c r="A227" s="14" t="s">
        <v>52</v>
      </c>
      <c r="B227" s="13">
        <v>-173.7360601312</v>
      </c>
      <c r="C227" s="12">
        <v>-0.7403782727</v>
      </c>
      <c r="D227" s="12">
        <v>-0.7914060423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>
      <c r="A228" s="10">
        <v>29.0</v>
      </c>
      <c r="B228" s="17"/>
      <c r="C228" s="17"/>
      <c r="D228" s="1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14" t="s">
        <v>34</v>
      </c>
      <c r="B229" s="13">
        <v>-2630.2120701955</v>
      </c>
      <c r="C229" s="13">
        <v>-10.6616755029</v>
      </c>
      <c r="D229" s="13">
        <v>-11.32395665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>
      <c r="A230" s="14" t="s">
        <v>37</v>
      </c>
      <c r="B230" s="17"/>
      <c r="C230" s="13">
        <v>-9.795419197</v>
      </c>
      <c r="D230" s="13">
        <v>-10.3987574359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>
      <c r="A231" s="14" t="s">
        <v>40</v>
      </c>
      <c r="B231" s="17"/>
      <c r="C231" s="13">
        <v>-0.8094200332</v>
      </c>
      <c r="D231" s="13">
        <v>-0.8698500344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>
      <c r="A232" s="14" t="s">
        <v>44</v>
      </c>
      <c r="B232" s="17"/>
      <c r="C232" s="13">
        <v>-9.7992880065</v>
      </c>
      <c r="D232" s="13">
        <v>-10.4008632542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>
      <c r="A233" s="14" t="s">
        <v>47</v>
      </c>
      <c r="B233" s="17"/>
      <c r="C233" s="13">
        <v>-0.820303819</v>
      </c>
      <c r="D233" s="13">
        <v>-0.8759247417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>
      <c r="A234" s="14" t="s">
        <v>49</v>
      </c>
      <c r="B234" s="13">
        <v>-2402.81701541496</v>
      </c>
      <c r="C234" s="13">
        <v>-9.8060320938</v>
      </c>
      <c r="D234" s="13">
        <v>-10.4093428727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>
      <c r="A235" s="14" t="s">
        <v>52</v>
      </c>
      <c r="B235" s="13">
        <v>-227.3430354339</v>
      </c>
      <c r="C235" s="13">
        <v>-0.8093397799</v>
      </c>
      <c r="D235" s="13">
        <v>-0.8735566641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>
      <c r="A236" s="10">
        <v>30.0</v>
      </c>
      <c r="B236" s="2"/>
      <c r="C236" s="17"/>
      <c r="D236" s="1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>
      <c r="A237" s="14" t="s">
        <v>34</v>
      </c>
      <c r="B237" s="13">
        <v>-2820.7915886165</v>
      </c>
      <c r="C237" s="13">
        <v>-11.4316889468</v>
      </c>
      <c r="D237" s="13">
        <v>-12.1408537393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>
      <c r="A238" s="14" t="s">
        <v>37</v>
      </c>
      <c r="B238" s="17"/>
      <c r="C238" s="13">
        <v>-9.7917141731</v>
      </c>
      <c r="D238" s="13">
        <v>-10.3949036483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>
      <c r="A239" s="14" t="s">
        <v>40</v>
      </c>
      <c r="B239" s="17"/>
      <c r="C239" s="13">
        <v>-1.5692811388</v>
      </c>
      <c r="D239" s="13">
        <v>-1.6758658542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>
      <c r="A240" s="14" t="s">
        <v>44</v>
      </c>
      <c r="B240" s="17"/>
      <c r="C240" s="13">
        <v>-9.7961134861</v>
      </c>
      <c r="D240" s="13">
        <v>-10.3974224641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>
      <c r="A241" s="14" t="s">
        <v>47</v>
      </c>
      <c r="B241" s="17"/>
      <c r="C241" s="13">
        <v>-1.5793950129</v>
      </c>
      <c r="D241" s="13">
        <v>-1.6815320058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>
      <c r="A242" s="14" t="s">
        <v>49</v>
      </c>
      <c r="B242" s="13">
        <v>-2402.81701541496</v>
      </c>
      <c r="C242" s="13">
        <v>-9.8060320938</v>
      </c>
      <c r="D242" s="13">
        <v>-10.4093428727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>
      <c r="A243" s="14" t="s">
        <v>52</v>
      </c>
      <c r="B243" s="13">
        <v>-417.9363815504</v>
      </c>
      <c r="C243" s="13">
        <v>-1.569316841</v>
      </c>
      <c r="D243" s="13">
        <v>-1.6757255082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>
      <c r="A244" s="10" t="s">
        <v>71</v>
      </c>
      <c r="B244" s="17"/>
      <c r="C244" s="17"/>
      <c r="D244" s="1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>
      <c r="A245" s="14" t="s">
        <v>34</v>
      </c>
      <c r="B245" s="13">
        <v>-2788.0238318272</v>
      </c>
      <c r="C245" s="13">
        <v>-9.5753235218</v>
      </c>
      <c r="D245" s="13">
        <v>-10.1798307242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>
      <c r="A246" s="14" t="s">
        <v>37</v>
      </c>
      <c r="B246" s="2"/>
      <c r="C246" s="13">
        <v>-5.6104744042</v>
      </c>
      <c r="D246" s="13">
        <v>-5.9569140499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>
      <c r="A247" s="14" t="s">
        <v>40</v>
      </c>
      <c r="B247" s="2"/>
      <c r="C247" s="13">
        <v>-3.9440536835</v>
      </c>
      <c r="D247" s="13">
        <v>-4.209187835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>
      <c r="A248" s="14" t="s">
        <v>44</v>
      </c>
      <c r="B248" s="2"/>
      <c r="C248" s="13">
        <v>-5.6145864762</v>
      </c>
      <c r="D248" s="13">
        <v>-5.9590787332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>
      <c r="A249" s="14" t="s">
        <v>47</v>
      </c>
      <c r="B249" s="2"/>
      <c r="C249" s="13">
        <v>-3.9472951696</v>
      </c>
      <c r="D249" s="13">
        <v>-4.2109741817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>
      <c r="A250" s="14" t="s">
        <v>49</v>
      </c>
      <c r="B250" s="14">
        <v>-1370.71333666108</v>
      </c>
      <c r="C250" s="13">
        <v>-5.5966332024</v>
      </c>
      <c r="D250" s="12">
        <v>-5.9356428931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>
      <c r="A251" s="14" t="s">
        <v>52</v>
      </c>
      <c r="B251" s="13">
        <v>-1417.2429078492</v>
      </c>
      <c r="C251" s="13">
        <v>-3.9348097478</v>
      </c>
      <c r="D251" s="13">
        <v>-4.1992889745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>
      <c r="A252" s="10" t="s">
        <v>73</v>
      </c>
      <c r="B252" s="2"/>
      <c r="C252" s="17"/>
      <c r="D252" s="1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>
      <c r="A253" s="14" t="s">
        <v>34</v>
      </c>
      <c r="B253" s="13">
        <v>-5996.2540385305</v>
      </c>
      <c r="C253" s="13">
        <v>-19.836381359</v>
      </c>
      <c r="D253" s="13">
        <v>-21.1587544666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>
      <c r="A254" s="14" t="s">
        <v>37</v>
      </c>
      <c r="B254" s="2"/>
      <c r="C254" s="13">
        <v>-15.4712713796</v>
      </c>
      <c r="D254" s="13">
        <v>-16.5276395243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>
      <c r="A255" s="14" t="s">
        <v>40</v>
      </c>
      <c r="B255" s="2"/>
      <c r="C255" s="13">
        <v>-4.2738494837</v>
      </c>
      <c r="D255" s="13">
        <v>-4.5529457098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>
      <c r="A256" s="14" t="s">
        <v>44</v>
      </c>
      <c r="B256" s="2"/>
      <c r="C256" s="13">
        <v>-15.4880642353</v>
      </c>
      <c r="D256" s="13">
        <v>-16.5357061272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>
      <c r="A257" s="14" t="s">
        <v>47</v>
      </c>
      <c r="B257" s="2"/>
      <c r="C257" s="13">
        <v>-4.2785603047</v>
      </c>
      <c r="D257" s="13">
        <v>-4.5553855713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>
      <c r="A258" s="14" t="s">
        <v>49</v>
      </c>
      <c r="B258" s="14">
        <v>-4189.69034397458</v>
      </c>
      <c r="C258" s="13">
        <v>-15.4450240734</v>
      </c>
      <c r="D258" s="13">
        <v>-16.5033797923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>
      <c r="A259" s="14" t="s">
        <v>52</v>
      </c>
      <c r="B259" s="13">
        <v>-1806.56203801</v>
      </c>
      <c r="C259" s="13">
        <v>-4.2607786615</v>
      </c>
      <c r="D259" s="13">
        <v>-4.5268649498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>
      <c r="A260" s="10" t="s">
        <v>75</v>
      </c>
      <c r="B260" s="2"/>
      <c r="C260" s="17"/>
      <c r="D260" s="1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>
      <c r="A261" s="14" t="s">
        <v>34</v>
      </c>
      <c r="B261" s="14">
        <v>-5045.74129741113</v>
      </c>
      <c r="C261" s="13">
        <v>-13.9438091138</v>
      </c>
      <c r="D261" s="13">
        <v>-14.8181439755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>
      <c r="A262" s="14" t="s">
        <v>37</v>
      </c>
      <c r="B262" s="2"/>
      <c r="C262" s="13">
        <v>-11.0296439025</v>
      </c>
      <c r="D262" s="13">
        <v>-11.7513892827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>
      <c r="A263" s="14" t="s">
        <v>40</v>
      </c>
      <c r="B263" s="2"/>
      <c r="C263" s="13">
        <v>-2.8123846097</v>
      </c>
      <c r="D263" s="13">
        <v>-2.9852106333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>
      <c r="A264" s="14" t="s">
        <v>44</v>
      </c>
      <c r="B264" s="2"/>
      <c r="C264" s="13">
        <v>-11.0355813751</v>
      </c>
      <c r="D264" s="13">
        <v>-11.7544574871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>
      <c r="A265" s="14" t="s">
        <v>47</v>
      </c>
      <c r="B265" s="2"/>
      <c r="C265" s="13">
        <v>-2.8181854833</v>
      </c>
      <c r="D265" s="13">
        <v>-2.9880280627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>
      <c r="A266" s="14" t="s">
        <v>49</v>
      </c>
      <c r="B266" s="13">
        <v>-4356.86880185529</v>
      </c>
      <c r="C266" s="13">
        <v>-11.0075064346</v>
      </c>
      <c r="D266" s="13">
        <v>-11.7118150022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>
      <c r="A267" s="14" t="s">
        <v>52</v>
      </c>
      <c r="B267" s="13">
        <v>-688.9100958418</v>
      </c>
      <c r="C267" s="13">
        <v>-2.8069399822</v>
      </c>
      <c r="D267" s="13">
        <v>-2.9759193283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>
      <c r="A268" s="10" t="s">
        <v>76</v>
      </c>
      <c r="B268" s="2"/>
      <c r="C268" s="17"/>
      <c r="D268" s="1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>
      <c r="A269" s="14" t="s">
        <v>34</v>
      </c>
      <c r="B269" s="13">
        <v>-5045.7448316162</v>
      </c>
      <c r="C269" s="13">
        <v>-13.9454506085</v>
      </c>
      <c r="D269" s="13">
        <v>-14.8198538561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>
      <c r="A270" s="14" t="s">
        <v>37</v>
      </c>
      <c r="B270" s="2"/>
      <c r="C270" s="13">
        <v>-11.0296010812</v>
      </c>
      <c r="D270" s="13">
        <v>-11.7513818623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>
      <c r="A271" s="14" t="s">
        <v>40</v>
      </c>
      <c r="B271" s="2"/>
      <c r="C271" s="13">
        <v>-2.8137830607</v>
      </c>
      <c r="D271" s="13">
        <v>-2.9865816566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>
      <c r="A272" s="14" t="s">
        <v>44</v>
      </c>
      <c r="B272" s="2"/>
      <c r="C272" s="13">
        <v>-11.0355362731</v>
      </c>
      <c r="D272" s="13">
        <v>-11.7544233746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>
      <c r="A273" s="14" t="s">
        <v>47</v>
      </c>
      <c r="B273" s="17"/>
      <c r="C273" s="13">
        <v>-2.8195099554</v>
      </c>
      <c r="D273" s="13">
        <v>-2.9893821932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>
      <c r="A274" s="14" t="s">
        <v>49</v>
      </c>
      <c r="B274" s="13">
        <v>-4356.86880185529</v>
      </c>
      <c r="C274" s="13">
        <v>-11.0075064346</v>
      </c>
      <c r="D274" s="13">
        <v>-11.7118150022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>
      <c r="A275" s="14" t="s">
        <v>52</v>
      </c>
      <c r="B275" s="13">
        <v>-688.914257961</v>
      </c>
      <c r="C275" s="13">
        <v>-2.8084198379</v>
      </c>
      <c r="D275" s="13">
        <v>-2.9773783276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>
      <c r="A276" s="10" t="s">
        <v>77</v>
      </c>
      <c r="B276" s="2"/>
      <c r="C276" s="17"/>
      <c r="D276" s="1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>
      <c r="A277" s="14" t="s">
        <v>34</v>
      </c>
      <c r="B277" s="13">
        <v>-4263.6900945807</v>
      </c>
      <c r="C277" s="13">
        <v>-14.4205170307</v>
      </c>
      <c r="D277" s="13">
        <v>-15.4030768103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>
      <c r="A278" s="14" t="s">
        <v>37</v>
      </c>
      <c r="B278" s="2"/>
      <c r="C278" s="13">
        <v>-13.2656099782</v>
      </c>
      <c r="D278" s="13">
        <v>-14.170640788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>
      <c r="A279" s="14" t="s">
        <v>40</v>
      </c>
      <c r="B279" s="2"/>
      <c r="C279" s="13">
        <v>-1.1284732921</v>
      </c>
      <c r="D279" s="13">
        <v>-1.2090571494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>
      <c r="A280" s="14" t="s">
        <v>44</v>
      </c>
      <c r="B280" s="17"/>
      <c r="C280" s="13">
        <v>-13.2722515247</v>
      </c>
      <c r="D280" s="13">
        <v>-14.1739215474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>
      <c r="A281" s="14" t="s">
        <v>47</v>
      </c>
      <c r="B281" s="17"/>
      <c r="C281" s="13">
        <v>-1.1301671497</v>
      </c>
      <c r="D281" s="13">
        <v>-1.210054412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>
      <c r="A282" s="14" t="s">
        <v>49</v>
      </c>
      <c r="B282" s="13">
        <v>-3591.1411985318</v>
      </c>
      <c r="C282" s="13">
        <v>-13.2460577704</v>
      </c>
      <c r="D282" s="13">
        <v>-14.1525156466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>
      <c r="A283" s="14" t="s">
        <v>52</v>
      </c>
      <c r="B283" s="13">
        <v>-672.532948591</v>
      </c>
      <c r="C283" s="13">
        <v>-1.1241450187</v>
      </c>
      <c r="D283" s="13">
        <v>-1.1997414953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>
      <c r="A284" s="10" t="s">
        <v>79</v>
      </c>
      <c r="B284" s="2"/>
      <c r="C284" s="17"/>
      <c r="D284" s="1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>
      <c r="A285" s="14" t="s">
        <v>34</v>
      </c>
      <c r="B285" s="14">
        <v>-4224.63694352614</v>
      </c>
      <c r="C285" s="13">
        <v>-14.2408863599</v>
      </c>
      <c r="D285" s="13">
        <v>-15.213743046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>
      <c r="A286" s="14" t="s">
        <v>37</v>
      </c>
      <c r="B286" s="2"/>
      <c r="C286" s="13">
        <v>-13.2667271842</v>
      </c>
      <c r="D286" s="13">
        <v>-14.17169028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>
      <c r="A287" s="14" t="s">
        <v>40</v>
      </c>
      <c r="B287" s="17"/>
      <c r="C287" s="13">
        <v>-0.954361888</v>
      </c>
      <c r="D287" s="13">
        <v>-1.0243510482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>
      <c r="A288" s="14" t="s">
        <v>44</v>
      </c>
      <c r="B288" s="17"/>
      <c r="C288" s="13">
        <v>-13.272267212</v>
      </c>
      <c r="D288" s="13">
        <v>-14.1744710266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>
      <c r="A289" s="14" t="s">
        <v>47</v>
      </c>
      <c r="B289" s="17"/>
      <c r="C289" s="13">
        <v>-0.9558397352</v>
      </c>
      <c r="D289" s="13">
        <v>-1.0252427954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>
      <c r="A290" s="14" t="s">
        <v>49</v>
      </c>
      <c r="B290" s="13">
        <v>-3591.1411985318</v>
      </c>
      <c r="C290" s="13">
        <v>-13.2460577704</v>
      </c>
      <c r="D290" s="13">
        <v>-14.1525156466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>
      <c r="A291" s="14" t="s">
        <v>52</v>
      </c>
      <c r="B291" s="13">
        <v>-633.4823573948</v>
      </c>
      <c r="C291" s="13">
        <v>-0.9508114428</v>
      </c>
      <c r="D291" s="13">
        <v>-1.0165591162</v>
      </c>
      <c r="E291" s="2"/>
      <c r="F291" s="2"/>
      <c r="G291" s="2"/>
      <c r="H291" s="2"/>
      <c r="I291" s="2"/>
      <c r="J291" s="2"/>
      <c r="K291" s="17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>
      <c r="A292" s="10" t="s">
        <v>80</v>
      </c>
      <c r="B292" s="2"/>
      <c r="C292" s="17"/>
      <c r="D292" s="1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>
      <c r="A293" s="14" t="s">
        <v>34</v>
      </c>
      <c r="B293" s="13">
        <v>-2792.0695327642</v>
      </c>
      <c r="C293" s="13">
        <v>-10.676342484</v>
      </c>
      <c r="D293" s="12">
        <v>-11.4126999661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>
      <c r="A294" s="14" t="s">
        <v>37</v>
      </c>
      <c r="B294" s="2"/>
      <c r="C294" s="13">
        <v>-9.8192121731</v>
      </c>
      <c r="D294" s="12">
        <v>-10.4376339594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>
      <c r="A295" s="14" t="s">
        <v>40</v>
      </c>
      <c r="B295" s="17"/>
      <c r="C295" s="13">
        <v>-0.8226674119</v>
      </c>
      <c r="D295" s="12">
        <v>-0.8853767541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>
      <c r="A296" s="14" t="s">
        <v>44</v>
      </c>
      <c r="B296" s="17"/>
      <c r="C296" s="13">
        <v>-9.8250824902</v>
      </c>
      <c r="D296" s="12">
        <v>-10.4402613926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>
      <c r="A297" s="14" t="s">
        <v>47</v>
      </c>
      <c r="B297" s="17"/>
      <c r="C297" s="13">
        <v>-0.838158657</v>
      </c>
      <c r="D297" s="12">
        <v>-0.9706952392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>
      <c r="A298" s="14" t="s">
        <v>49</v>
      </c>
      <c r="B298" s="13">
        <v>-2402.81585499718</v>
      </c>
      <c r="C298" s="13">
        <v>-9.8061897621</v>
      </c>
      <c r="D298" s="12">
        <v>-10.4094521857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>
      <c r="A299" s="14" t="s">
        <v>52</v>
      </c>
      <c r="B299" s="13">
        <v>-389.2207033045</v>
      </c>
      <c r="C299" s="13">
        <v>-0.8200468111</v>
      </c>
      <c r="D299" s="12">
        <v>-0.8807971254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>
      <c r="A300" s="3" t="s">
        <v>82</v>
      </c>
      <c r="B300" s="2"/>
      <c r="C300" s="17"/>
      <c r="D300" s="17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>
      <c r="A301" s="19" t="s">
        <v>34</v>
      </c>
      <c r="B301" s="12">
        <v>-2982.6432574072</v>
      </c>
      <c r="C301" s="12">
        <v>-11.453427307</v>
      </c>
      <c r="D301" s="12">
        <v>-12.2397870163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>
      <c r="A302" s="19" t="s">
        <v>37</v>
      </c>
      <c r="B302" s="17"/>
      <c r="C302" s="12">
        <v>-9.8224151909</v>
      </c>
      <c r="D302" s="12">
        <v>-10.4406996486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>
      <c r="A303" s="19" t="s">
        <v>40</v>
      </c>
      <c r="B303" s="17"/>
      <c r="C303" s="13">
        <v>-1.5835880091</v>
      </c>
      <c r="D303" s="12">
        <v>-1.6938058046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>
      <c r="A304" s="19" t="s">
        <v>44</v>
      </c>
      <c r="B304" s="17"/>
      <c r="C304" s="13">
        <v>-9.8297640848</v>
      </c>
      <c r="D304" s="12">
        <v>-10.4439999213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>
      <c r="A305" s="19" t="s">
        <v>47</v>
      </c>
      <c r="B305" s="17"/>
      <c r="C305" s="12">
        <v>-1.599192875</v>
      </c>
      <c r="D305" s="12">
        <v>-1.7823009516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>
      <c r="A306" s="19" t="s">
        <v>49</v>
      </c>
      <c r="B306" s="12">
        <v>-2402.81585499718</v>
      </c>
      <c r="C306" s="12">
        <v>-9.8061897621</v>
      </c>
      <c r="D306" s="12">
        <v>-10.4094521857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>
      <c r="A307" s="19" t="s">
        <v>52</v>
      </c>
      <c r="B307" s="12">
        <v>-579.8054948161</v>
      </c>
      <c r="C307" s="12">
        <v>-1.5789842548</v>
      </c>
      <c r="D307" s="12">
        <v>-1.6873118837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</sheetData>
  <drawing r:id="rId1"/>
</worksheet>
</file>