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BE" sheetId="1" r:id="rId3"/>
    <sheet state="visible" name="TPSS" sheetId="2" r:id="rId4"/>
    <sheet state="visible" name="MP2" sheetId="3" r:id="rId5"/>
    <sheet state="visible" name="SOS-MP2" sheetId="4" r:id="rId6"/>
    <sheet state="visible" name="SCS-MP2" sheetId="5" r:id="rId7"/>
    <sheet state="visible" name="MP2_ref" sheetId="6" r:id="rId8"/>
    <sheet state="visible" name="PBE_D3" sheetId="7" r:id="rId9"/>
    <sheet state="visible" name="template" sheetId="8" r:id="rId10"/>
    <sheet state="visible" name="Raw_data" sheetId="9" r:id="rId11"/>
    <sheet state="visible" name="E(OS) and E(SS)" sheetId="10" r:id="rId12"/>
    <sheet state="visible" name="si_prep" sheetId="11" r:id="rId13"/>
  </sheets>
  <definedNames/>
  <calcPr/>
</workbook>
</file>

<file path=xl/sharedStrings.xml><?xml version="1.0" encoding="utf-8"?>
<sst xmlns="http://schemas.openxmlformats.org/spreadsheetml/2006/main" count="3386" uniqueCount="168">
  <si>
    <t>RPA with frozen core unless stated otherwise</t>
  </si>
  <si>
    <t>Deviation Interaction Energy cc-pVTZ Correlation (kcal/mol)</t>
  </si>
  <si>
    <t>Deviation Interaction Energy cc-pVQZ Correlation (kcal/mol)</t>
  </si>
  <si>
    <t>Deviation Interaction Energy w/ ext Correlation energy (kcal/mol)</t>
  </si>
  <si>
    <t>Deviation Interaction Energy w/ 50% CP ext Correlation (kcal/mol)</t>
  </si>
  <si>
    <t>Complex</t>
  </si>
  <si>
    <t>HXX Energy def2-QZVP (Hartree)</t>
  </si>
  <si>
    <t>Correlation Energy - RPA/cc-pVTZ (Hartree)</t>
  </si>
  <si>
    <t>Correlation Energy - RPA/cc-pVQZ (Hartree)</t>
  </si>
  <si>
    <t>Counterpoise Correction energy cc-pVTZ (Hartree)</t>
  </si>
  <si>
    <t>Counterpoise Correction energy cc-pVQZ (Hartree)</t>
  </si>
  <si>
    <t>HXX of interaction energy def2-QZVP (Hartree)</t>
  </si>
  <si>
    <t>Correlation of Interaction Energy - RPA/cc-pVTZ (Hartree)</t>
  </si>
  <si>
    <t>Correlation of Interaction Energy - RPA/cc-pVQZ (Hartree)</t>
  </si>
  <si>
    <t>Interaction Energy cc-pVTZ (kcal/mol)</t>
  </si>
  <si>
    <t>Interaction Energy w/ cc-pVQZ Correlation (kcal/mol)</t>
  </si>
  <si>
    <t>Interaction Energy w/ ext Correlation Energy (kcal/mol)</t>
  </si>
  <si>
    <t>Interaction Energy w/ 50% CP ext Correlation Energy (kcal/mol)</t>
  </si>
  <si>
    <t>cc-pVTZ</t>
  </si>
  <si>
    <t>cc-pVQZ</t>
  </si>
  <si>
    <t>3-4 Extrapolated Correlation</t>
  </si>
  <si>
    <t>50% CP applied to 3-4 Extrapolated Correlation</t>
  </si>
  <si>
    <t>Reference (kcal/mol)</t>
  </si>
  <si>
    <t>HXX of Interaction Energy - def2-QZVP (kcal/mol)</t>
  </si>
  <si>
    <t>cc-pVQZ Correlation (kcal/mol)</t>
  </si>
  <si>
    <t>3-4 Extrapolated Correlation (kcal/mol)</t>
  </si>
  <si>
    <t>Deviation cc-pVQZ Correlation of the interaction energy (%)</t>
  </si>
  <si>
    <t>Deviation 3-4 Correlation of the interaction energy (%)</t>
  </si>
  <si>
    <t>Correlation of the interaction energy ref (kcal/mol)</t>
  </si>
  <si>
    <t>Correlation of Interaction Energy w/ 50% CP ext Correlation Energy (kcal/mol)</t>
  </si>
  <si>
    <t>Deviation Interaction Energy w/ 50% CP ext Correlation (%)</t>
  </si>
  <si>
    <t>Supermol</t>
  </si>
  <si>
    <t>MonomerA</t>
  </si>
  <si>
    <t>MonomerB</t>
  </si>
  <si>
    <t>MP2 with frozen core unless stated otherwise</t>
  </si>
  <si>
    <t>Correlation Energy - MP2/cc-pVTZ (Hartree)</t>
  </si>
  <si>
    <t>Correlation Energy - MP2/cc-pVQZ (Hartree)</t>
  </si>
  <si>
    <t>% Error</t>
  </si>
  <si>
    <t>Calc - mean squared H-Bond</t>
  </si>
  <si>
    <t>Calc - mean squared pi-pi</t>
  </si>
  <si>
    <t>GhostA</t>
  </si>
  <si>
    <t>GhostB</t>
  </si>
  <si>
    <t>Root mean square error (%)</t>
  </si>
  <si>
    <t>rMinMax</t>
  </si>
  <si>
    <t>Average S66</t>
  </si>
  <si>
    <t>Mean Abs Error S66</t>
  </si>
  <si>
    <t>Standard Deviation S66</t>
  </si>
  <si>
    <t>Correlation Energy - SCS-MP2/cc-pVTZ (Hartree)</t>
  </si>
  <si>
    <t>Correlation Energy - SCS-MP2/cc-pVQZ (Hartree)</t>
  </si>
  <si>
    <t>Correlation Energy - SOS-MP2/cc-pVTZ (Hartree)</t>
  </si>
  <si>
    <t>Correlation Energy - SOS-MP2/cc-pVQZ (Hartree)</t>
  </si>
  <si>
    <t>MP2/CBS CP</t>
  </si>
  <si>
    <t>RIRPA(TPSS) HXX of interaction energy def2-QZVP (kcal/mol)</t>
  </si>
  <si>
    <t>Ec_dft MP2 (kcal/mol)</t>
  </si>
  <si>
    <t>Error (kcal/mol)</t>
  </si>
  <si>
    <t>PBE-D4 def2-QZVP (Hartree)</t>
  </si>
  <si>
    <t>PBE-D3 def2-QZVP (Hartree)</t>
  </si>
  <si>
    <t>PBE-D3 def2-QZVP' (Hartree)</t>
  </si>
  <si>
    <t>PBE-D4 def2-QZVP Interaction Energy (kcal/mol)</t>
  </si>
  <si>
    <t>PBE-D3 def2-QZVP Interaction Energy (kcal/mol)</t>
  </si>
  <si>
    <t>PBE-D3 def2-QZVP' Interaction Energy (kcal/mol)</t>
  </si>
  <si>
    <t>Deviation Interaction Energy PBE-D4 def2-QZVP (kcal/mol)</t>
  </si>
  <si>
    <t>Deviation Interaction Energy PBE-D3 def2-QZVP (kcal/mol)</t>
  </si>
  <si>
    <t>Deviation Interaction Energy PBE-D3 def2-QZVP' (kcal/mol)</t>
  </si>
  <si>
    <t>Range</t>
  </si>
  <si>
    <t>CCSD/CBS</t>
  </si>
  <si>
    <t>CCSD(T)/aDZ</t>
  </si>
  <si>
    <t>CCSD(T)/CBS(haD-&gt;TZ)</t>
  </si>
  <si>
    <t>CCSD(T)/CBS(haTZ) CP</t>
  </si>
  <si>
    <t>01 Water ... Water</t>
  </si>
  <si>
    <t>MP2/cc-pVTZ CP</t>
  </si>
  <si>
    <t>02 Water ... MeOH</t>
  </si>
  <si>
    <t>03 Water ... MeNH2</t>
  </si>
  <si>
    <t>04 Water ... Peptide</t>
  </si>
  <si>
    <t>05 MeOH ... MeOH</t>
  </si>
  <si>
    <t>06 MeOH ... MeNH2</t>
  </si>
  <si>
    <t>07 MeOH ... Peptide</t>
  </si>
  <si>
    <t>08 MeOH ... Water</t>
  </si>
  <si>
    <t>09 MeNH2 ... MeOH</t>
  </si>
  <si>
    <t>10 MeNH2 ... MeNH2</t>
  </si>
  <si>
    <t>11 MeNH2 ... Peptide</t>
  </si>
  <si>
    <t>12 MeNH2 ... Water</t>
  </si>
  <si>
    <t>13 Peptide ... MeOH</t>
  </si>
  <si>
    <t>14 Peptide ... MeNH2</t>
  </si>
  <si>
    <t>15 Peptide ... Peptide</t>
  </si>
  <si>
    <t>16 Peptide ... Water</t>
  </si>
  <si>
    <t>17 Uracil ... Uracil (BP)</t>
  </si>
  <si>
    <t>18 Water ... Pyridine</t>
  </si>
  <si>
    <t>19 MeOH ... Pyridine</t>
  </si>
  <si>
    <t>20 AcOH ... AcOH</t>
  </si>
  <si>
    <t>21 AcNH2 ... AcNH2</t>
  </si>
  <si>
    <t>22 AcOH ... Uracil</t>
  </si>
  <si>
    <t>23 AcNH2 ... Uracil</t>
  </si>
  <si>
    <t>24 Benzene ... Benzene (pi-pi)</t>
  </si>
  <si>
    <t>25 Pyridine ... Pyridine (pi-pi)</t>
  </si>
  <si>
    <t>26 Uracil ... Uracil (pi-pi)</t>
  </si>
  <si>
    <t>27 Benzene ... Pyridine (pi-pi)</t>
  </si>
  <si>
    <t>28 Benzene ... Uracil (pi-pi)</t>
  </si>
  <si>
    <t>29 Pyridine ... Uracil (pi-pi)</t>
  </si>
  <si>
    <t>30 Benzene ... Ethene</t>
  </si>
  <si>
    <t>31 Uracil ... Ethene</t>
  </si>
  <si>
    <t>32 Uracil ... Ethyne</t>
  </si>
  <si>
    <t>33 Pyridine ... Ethene</t>
  </si>
  <si>
    <t>34 Pentane ... Pentane</t>
  </si>
  <si>
    <t>35 Neopentane ... Pentane</t>
  </si>
  <si>
    <t>36 Neopentane ... Neopentane</t>
  </si>
  <si>
    <t>37 Cyclopentane ... Neopentane</t>
  </si>
  <si>
    <t>38 Cyclopentane ... Cyclopentane</t>
  </si>
  <si>
    <t>39 Benzene ... Cyclopentane</t>
  </si>
  <si>
    <t>40 Benzene ... Neopentane</t>
  </si>
  <si>
    <t>41 Uracil ... Pentane</t>
  </si>
  <si>
    <t>42 Uracil ... Cyclopentane</t>
  </si>
  <si>
    <t>43 Uracil ... Neopentane</t>
  </si>
  <si>
    <t>44 Ethene ... Pentane</t>
  </si>
  <si>
    <t>45 Ethyne ... Pentane</t>
  </si>
  <si>
    <t>46 Peptide ... Pentane</t>
  </si>
  <si>
    <t>47 Benzene ... Benzene (TS)</t>
  </si>
  <si>
    <t>48 Pyridine ... Pyridine (TS)</t>
  </si>
  <si>
    <t>49 Benzene ... Pyridine (TS)</t>
  </si>
  <si>
    <t>50 Benzene ... Ethyne (CH-pi)</t>
  </si>
  <si>
    <t>51 Ethyne ... Ethyne (TS)</t>
  </si>
  <si>
    <t>52 Benzene ... AcOH (OH-pi)</t>
  </si>
  <si>
    <t>53 Benzene ... AcNH2 (NH-pi)</t>
  </si>
  <si>
    <t>54 Benzene ... Water (OH-pi)</t>
  </si>
  <si>
    <t>55 Benzene ... MeOH (OH-pi)</t>
  </si>
  <si>
    <t>56 Benzene ... MeNH2 (NH-pi)</t>
  </si>
  <si>
    <t>57 Benzene ... Peptide (NH-pi)</t>
  </si>
  <si>
    <t>58 Pyridine ... Pyridine (CH-N)</t>
  </si>
  <si>
    <t>59 Ethyne ... Water (CH-O)</t>
  </si>
  <si>
    <t>60 Ethyne ... AcOH (OH-pi)</t>
  </si>
  <si>
    <t>61 Pentane ... AcOH</t>
  </si>
  <si>
    <t>62 Pentane ... AcNH2</t>
  </si>
  <si>
    <t>63 Benzene ... AcOH</t>
  </si>
  <si>
    <t>64 Peptide ... Ethene</t>
  </si>
  <si>
    <t>65 Pyridine ... Ethyne</t>
  </si>
  <si>
    <t>66 MeNH2 ... Pyridine</t>
  </si>
  <si>
    <t>optimization level</t>
  </si>
  <si>
    <t>Hide
CCSD /CBS CP</t>
  </si>
  <si>
    <t>Hide
CCSD(T) /CBS(aDZ) CP</t>
  </si>
  <si>
    <t>Hide
CCSD(T) /CBS(haD-&gt;TZ) CP</t>
  </si>
  <si>
    <t>Hide
CCSD(T) /CBS(haTZ) CP</t>
  </si>
  <si>
    <t>Hide
DW-MP2 /CBS CP</t>
  </si>
  <si>
    <t>Hide
MP2 /aug-cc-pVDZ CP</t>
  </si>
  <si>
    <t>Hide
MP2 /CBS CP</t>
  </si>
  <si>
    <t>Hide
MP2 /cc-pVTZ CP</t>
  </si>
  <si>
    <t>Hide
MP2.5 /CBS CP</t>
  </si>
  <si>
    <t>Hide
MP2C /CBS CP</t>
  </si>
  <si>
    <t>Hide
MP3 /CBS CP</t>
  </si>
  <si>
    <t>Hide
SCS-CCSD /CBS CP</t>
  </si>
  <si>
    <t>Hide
SCS-MI-CCSD /CBS CP</t>
  </si>
  <si>
    <t>Hide
SCS-MI-MP2 /CBS CP</t>
  </si>
  <si>
    <t>Hide
SCS-MP2 /CBS CP</t>
  </si>
  <si>
    <t>E(OS) - cc-pVTZ (Hartree)</t>
  </si>
  <si>
    <t>E(SS) - cc-pVTZ (Hartree)</t>
  </si>
  <si>
    <t>E(OS) - cc-pVQZ (Hartree)</t>
  </si>
  <si>
    <t>E(SS) - cc-pVQZ (Hartree)</t>
  </si>
  <si>
    <t>SOS-MP2 Correlation - cc-pVTZ (Hartree)</t>
  </si>
  <si>
    <t>SOS-MP2 Correlation - cc-pVQZ (Hartree)</t>
  </si>
  <si>
    <t>SCS-MP2 Correlation - cc-pVTZ (Hartree)</t>
  </si>
  <si>
    <t>SCS-MP2 Correlation - cc-pVQZ (Hartree)</t>
  </si>
  <si>
    <t>HXX/def2-QZVP</t>
  </si>
  <si>
    <t>OS/cc-pVTZ</t>
  </si>
  <si>
    <t>SS/cc-pVTZ</t>
  </si>
  <si>
    <t>OS/cc-pVQZ</t>
  </si>
  <si>
    <t>SS/cc-pVQZ</t>
  </si>
  <si>
    <t>ME</t>
  </si>
  <si>
    <t>MAE</t>
  </si>
  <si>
    <t>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</si>
</sst>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000000"/>
    <numFmt numFmtId="166" formatCode="0.000"/>
  </numFmts>
  <fonts count="19">
    <font>
      <sz val="10.0"/>
      <color rgb="FF000000"/>
      <name val="Arial"/>
    </font>
    <font>
      <b/>
      <color rgb="FF000000"/>
      <name val="Arial"/>
    </font>
    <font>
      <name val="Arial"/>
    </font>
    <font>
      <b/>
      <name val="Arial"/>
    </font>
    <font>
      <b/>
      <color rgb="FF000000"/>
    </font>
    <font>
      <b/>
    </font>
    <font>
      <color rgb="FF000000"/>
      <name val="Arial"/>
    </font>
    <font/>
    <font>
      <color rgb="FF000000"/>
    </font>
    <font>
      <b/>
      <color rgb="FFFF9900"/>
      <name val="Arial"/>
    </font>
    <font>
      <b/>
      <color rgb="FFFF9900"/>
    </font>
    <font>
      <color rgb="FFFF9900"/>
      <name val="Arial"/>
    </font>
    <font>
      <sz val="9.0"/>
      <color rgb="FF0044CC"/>
      <name val="Verdana"/>
    </font>
    <font>
      <sz val="9.0"/>
      <color rgb="FF000000"/>
      <name val="Verdana"/>
    </font>
    <font>
      <u/>
      <sz val="9.0"/>
      <color rgb="FF0044CC"/>
      <name val="Verdana"/>
    </font>
    <font>
      <u/>
      <sz val="9.0"/>
      <color rgb="FF0044CC"/>
      <name val="Verdana"/>
    </font>
    <font>
      <b/>
      <sz val="9.0"/>
      <color rgb="FF000000"/>
      <name val="Verdana"/>
    </font>
    <font>
      <b/>
      <u/>
      <sz val="9.0"/>
      <color rgb="FF000000"/>
      <name val="Verdana"/>
    </font>
    <font>
      <b/>
      <u/>
      <sz val="9.0"/>
      <color rgb="FF000000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3D6FF"/>
        <bgColor rgb="FFD3D6FF"/>
      </patternFill>
    </fill>
    <fill>
      <patternFill patternType="solid">
        <fgColor rgb="FFE2E4FF"/>
        <bgColor rgb="FFE2E4FF"/>
      </patternFill>
    </fill>
    <fill>
      <patternFill patternType="solid">
        <fgColor rgb="FFEAEBFF"/>
        <bgColor rgb="FFEAEBFF"/>
      </patternFill>
    </fill>
    <fill>
      <patternFill patternType="solid">
        <fgColor rgb="FF1D96CA"/>
        <bgColor rgb="FF1D96CA"/>
      </patternFill>
    </fill>
  </fills>
  <borders count="3">
    <border/>
    <border>
      <right/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horizontal="center" vertical="bottom"/>
    </xf>
    <xf borderId="0" fillId="0" fontId="6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horizontal="right" readingOrder="0"/>
    </xf>
    <xf borderId="0" fillId="0" fontId="7" numFmtId="164" xfId="0" applyAlignment="1" applyFont="1" applyNumberFormat="1">
      <alignment horizontal="right" readingOrder="0"/>
    </xf>
    <xf borderId="0" fillId="2" fontId="6" numFmtId="0" xfId="0" applyAlignment="1" applyFill="1" applyFont="1">
      <alignment horizontal="right" vertical="bottom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8" numFmtId="0" xfId="0" applyFont="1"/>
    <xf borderId="0" fillId="0" fontId="5" numFmtId="0" xfId="0" applyAlignment="1" applyFont="1">
      <alignment readingOrder="0"/>
    </xf>
    <xf borderId="0" fillId="0" fontId="6" numFmtId="165" xfId="0" applyAlignment="1" applyFont="1" applyNumberFormat="1">
      <alignment horizontal="right" vertical="bottom"/>
    </xf>
    <xf borderId="0" fillId="0" fontId="7" numFmtId="164" xfId="0" applyAlignment="1" applyFont="1" applyNumberFormat="1">
      <alignment horizontal="left"/>
    </xf>
    <xf borderId="0" fillId="0" fontId="7" numFmtId="165" xfId="0" applyAlignment="1" applyFont="1" applyNumberFormat="1">
      <alignment horizontal="right" readingOrder="0"/>
    </xf>
    <xf borderId="0" fillId="0" fontId="8" numFmtId="165" xfId="0" applyAlignment="1" applyFont="1" applyNumberFormat="1">
      <alignment horizontal="right" readingOrder="0"/>
    </xf>
    <xf borderId="0" fillId="0" fontId="1" numFmtId="0" xfId="0" applyAlignment="1" applyFont="1">
      <alignment readingOrder="0" vertical="bottom"/>
    </xf>
    <xf borderId="0" fillId="0" fontId="7" numFmtId="165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right" readingOrder="0"/>
    </xf>
    <xf borderId="0" fillId="0" fontId="9" numFmtId="164" xfId="0" applyAlignment="1" applyFont="1" applyNumberFormat="1">
      <alignment horizontal="right" vertical="bottom"/>
    </xf>
    <xf borderId="0" fillId="0" fontId="4" numFmtId="0" xfId="0" applyAlignment="1" applyFont="1">
      <alignment readingOrder="0" shrinkToFit="0" wrapText="0"/>
    </xf>
    <xf borderId="0" fillId="0" fontId="9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7" numFmtId="166" xfId="0" applyFont="1" applyNumberFormat="1"/>
    <xf borderId="0" fillId="0" fontId="2" numFmtId="166" xfId="0" applyAlignment="1" applyFont="1" applyNumberFormat="1">
      <alignment horizontal="right" vertical="bottom"/>
    </xf>
    <xf borderId="0" fillId="0" fontId="7" numFmtId="2" xfId="0" applyFont="1" applyNumberFormat="1"/>
    <xf borderId="0" fillId="0" fontId="7" numFmtId="164" xfId="0" applyFont="1" applyNumberFormat="1"/>
    <xf borderId="0" fillId="0" fontId="10" numFmtId="164" xfId="0" applyAlignment="1" applyFont="1" applyNumberFormat="1">
      <alignment horizontal="right" readingOrder="0"/>
    </xf>
    <xf borderId="0" fillId="0" fontId="7" numFmtId="164" xfId="0" applyAlignment="1" applyFont="1" applyNumberFormat="1">
      <alignment readingOrder="0"/>
    </xf>
    <xf borderId="0" fillId="0" fontId="8" numFmtId="165" xfId="0" applyAlignment="1" applyFont="1" applyNumberFormat="1">
      <alignment horizontal="right"/>
    </xf>
    <xf borderId="0" fillId="0" fontId="5" numFmtId="0" xfId="0" applyAlignment="1" applyFont="1">
      <alignment horizontal="left" readingOrder="0"/>
    </xf>
    <xf borderId="0" fillId="0" fontId="8" numFmtId="0" xfId="0" applyAlignment="1" applyFont="1">
      <alignment horizontal="right"/>
    </xf>
    <xf borderId="0" fillId="0" fontId="7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11" numFmtId="0" xfId="0" applyAlignment="1" applyFont="1">
      <alignment horizontal="right" vertical="bottom"/>
    </xf>
    <xf borderId="0" fillId="2" fontId="11" numFmtId="0" xfId="0" applyAlignment="1" applyFont="1">
      <alignment horizontal="right" vertical="bottom"/>
    </xf>
    <xf borderId="0" fillId="3" fontId="12" numFmtId="0" xfId="0" applyAlignment="1" applyFill="1" applyFont="1">
      <alignment horizontal="left" readingOrder="0" vertical="top"/>
    </xf>
    <xf borderId="0" fillId="4" fontId="13" numFmtId="0" xfId="0" applyAlignment="1" applyFill="1" applyFont="1">
      <alignment horizontal="left" readingOrder="0" vertical="top"/>
    </xf>
    <xf borderId="0" fillId="4" fontId="13" numFmtId="0" xfId="0" applyAlignment="1" applyFont="1">
      <alignment horizontal="center" readingOrder="0" vertical="top"/>
    </xf>
    <xf borderId="0" fillId="3" fontId="14" numFmtId="0" xfId="0" applyAlignment="1" applyFont="1">
      <alignment horizontal="left" readingOrder="0" vertical="top"/>
    </xf>
    <xf borderId="0" fillId="5" fontId="15" numFmtId="0" xfId="0" applyAlignment="1" applyFill="1" applyFont="1">
      <alignment horizontal="left" readingOrder="0" vertical="top"/>
    </xf>
    <xf borderId="0" fillId="2" fontId="13" numFmtId="0" xfId="0" applyAlignment="1" applyFont="1">
      <alignment horizontal="left" readingOrder="0" vertical="top"/>
    </xf>
    <xf borderId="0" fillId="2" fontId="13" numFmtId="0" xfId="0" applyAlignment="1" applyFont="1">
      <alignment horizontal="center" readingOrder="0" vertical="top"/>
    </xf>
    <xf borderId="0" fillId="0" fontId="13" numFmtId="0" xfId="0" applyAlignment="1" applyFont="1">
      <alignment horizontal="left"/>
    </xf>
    <xf borderId="2" fillId="0" fontId="16" numFmtId="0" xfId="0" applyAlignment="1" applyBorder="1" applyFont="1">
      <alignment horizontal="center"/>
    </xf>
    <xf borderId="2" fillId="0" fontId="16" numFmtId="0" xfId="0" applyAlignment="1" applyBorder="1" applyFont="1">
      <alignment horizontal="center" readingOrder="0" vertical="top"/>
    </xf>
    <xf borderId="2" fillId="0" fontId="17" numFmtId="0" xfId="0" applyAlignment="1" applyBorder="1" applyFont="1">
      <alignment horizontal="center" readingOrder="0" vertical="top"/>
    </xf>
    <xf borderId="0" fillId="0" fontId="13" numFmtId="0" xfId="0" applyAlignment="1" applyFont="1">
      <alignment horizontal="left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6" fontId="13" numFmtId="0" xfId="0" applyAlignment="1" applyFill="1" applyFont="1">
      <alignment horizontal="center" readingOrder="0" vertical="top"/>
    </xf>
    <xf borderId="0" fillId="0" fontId="16" numFmtId="0" xfId="0" applyAlignment="1" applyFont="1">
      <alignment horizontal="center"/>
    </xf>
    <xf borderId="0" fillId="0" fontId="16" numFmtId="0" xfId="0" applyAlignment="1" applyFont="1">
      <alignment horizontal="center" readingOrder="0" vertical="top"/>
    </xf>
    <xf borderId="0" fillId="0" fontId="18" numFmtId="0" xfId="0" applyAlignment="1" applyFont="1">
      <alignment horizontal="center" readingOrder="0" vertical="top"/>
    </xf>
    <xf borderId="0" fillId="0" fontId="8" numFmtId="164" xfId="0" applyFont="1" applyNumberFormat="1"/>
    <xf borderId="0" fillId="0" fontId="2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www.begdb.com/index.php?action=oneMolecule&amp;state=show&amp;id=4152" TargetMode="External"/><Relationship Id="rId190" Type="http://schemas.openxmlformats.org/officeDocument/2006/relationships/hyperlink" Target="http://www.begdb.com/index.php?action=oneDataset&amp;id=41&amp;state=show&amp;order=ASC&amp;by=name_m&amp;method=" TargetMode="External"/><Relationship Id="rId42" Type="http://schemas.openxmlformats.org/officeDocument/2006/relationships/hyperlink" Target="http://www.begdb.com/index.php?action=oneMolecule&amp;state=show&amp;id=4154" TargetMode="External"/><Relationship Id="rId41" Type="http://schemas.openxmlformats.org/officeDocument/2006/relationships/hyperlink" Target="http://www.begdb.com/index.php?action=oneMolecule&amp;state=show&amp;id=4153" TargetMode="External"/><Relationship Id="rId44" Type="http://schemas.openxmlformats.org/officeDocument/2006/relationships/hyperlink" Target="http://www.begdb.com/index.php?action=oneMolecule&amp;state=show&amp;id=4156" TargetMode="External"/><Relationship Id="rId43" Type="http://schemas.openxmlformats.org/officeDocument/2006/relationships/hyperlink" Target="http://www.begdb.com/index.php?action=oneMolecule&amp;state=show&amp;id=4155" TargetMode="External"/><Relationship Id="rId193" Type="http://schemas.openxmlformats.org/officeDocument/2006/relationships/drawing" Target="../drawings/drawing9.xml"/><Relationship Id="rId46" Type="http://schemas.openxmlformats.org/officeDocument/2006/relationships/hyperlink" Target="http://www.begdb.com/index.php?action=oneMolecule&amp;state=show&amp;id=4158" TargetMode="External"/><Relationship Id="rId192" Type="http://schemas.openxmlformats.org/officeDocument/2006/relationships/hyperlink" Target="http://www.begdb.com/index.php?action=oneDataset&amp;id=41&amp;state=show&amp;order=ASC&amp;by=name_m&amp;method=" TargetMode="External"/><Relationship Id="rId45" Type="http://schemas.openxmlformats.org/officeDocument/2006/relationships/hyperlink" Target="http://www.begdb.com/index.php?action=oneMolecule&amp;state=show&amp;id=4157" TargetMode="External"/><Relationship Id="rId191" Type="http://schemas.openxmlformats.org/officeDocument/2006/relationships/hyperlink" Target="http://www.begdb.com/index.php?action=oneDataset&amp;id=41&amp;state=show&amp;order=ASC&amp;by=name_m&amp;method=" TargetMode="External"/><Relationship Id="rId48" Type="http://schemas.openxmlformats.org/officeDocument/2006/relationships/hyperlink" Target="http://www.begdb.com/index.php?action=oneMolecule&amp;state=show&amp;id=4160" TargetMode="External"/><Relationship Id="rId187" Type="http://schemas.openxmlformats.org/officeDocument/2006/relationships/hyperlink" Target="http://www.begdb.com/index.php?action=oneDataset&amp;id=41&amp;state=show&amp;order=ASC&amp;by=name_m&amp;method=" TargetMode="External"/><Relationship Id="rId47" Type="http://schemas.openxmlformats.org/officeDocument/2006/relationships/hyperlink" Target="http://www.begdb.com/index.php?action=oneMolecule&amp;state=show&amp;id=4159" TargetMode="External"/><Relationship Id="rId186" Type="http://schemas.openxmlformats.org/officeDocument/2006/relationships/hyperlink" Target="http://www.begdb.com/index.php?action=oneDataset&amp;id=41&amp;state=show&amp;order=ASC&amp;by=name_m&amp;method=" TargetMode="External"/><Relationship Id="rId185" Type="http://schemas.openxmlformats.org/officeDocument/2006/relationships/hyperlink" Target="http://www.begdb.com/index.php?action=oneDataset&amp;id=41&amp;state=show&amp;order=ASC&amp;by=name_m&amp;method=" TargetMode="External"/><Relationship Id="rId49" Type="http://schemas.openxmlformats.org/officeDocument/2006/relationships/hyperlink" Target="http://www.begdb.com/index.php?action=oneMolecule&amp;state=show&amp;id=4161" TargetMode="External"/><Relationship Id="rId184" Type="http://schemas.openxmlformats.org/officeDocument/2006/relationships/hyperlink" Target="http://www.begdb.com/index.php?action=oneDataset&amp;id=41&amp;state=show&amp;order=ASC&amp;by=name_m&amp;method=" TargetMode="External"/><Relationship Id="rId189" Type="http://schemas.openxmlformats.org/officeDocument/2006/relationships/hyperlink" Target="http://www.begdb.com/index.php?action=oneDataset&amp;id=41&amp;state=show&amp;order=ASC&amp;by=name_m&amp;method=" TargetMode="External"/><Relationship Id="rId188" Type="http://schemas.openxmlformats.org/officeDocument/2006/relationships/hyperlink" Target="http://www.begdb.com/index.php?action=oneDataset&amp;id=41&amp;state=show&amp;order=ASC&amp;by=name_m&amp;method=" TargetMode="External"/><Relationship Id="rId31" Type="http://schemas.openxmlformats.org/officeDocument/2006/relationships/hyperlink" Target="http://www.begdb.com/index.php?action=oneMolecule&amp;state=show&amp;id=4143" TargetMode="External"/><Relationship Id="rId30" Type="http://schemas.openxmlformats.org/officeDocument/2006/relationships/hyperlink" Target="http://www.begdb.com/index.php?action=oneMolecule&amp;state=show&amp;id=4142" TargetMode="External"/><Relationship Id="rId33" Type="http://schemas.openxmlformats.org/officeDocument/2006/relationships/hyperlink" Target="http://www.begdb.com/index.php?action=oneMolecule&amp;state=show&amp;id=4145" TargetMode="External"/><Relationship Id="rId183" Type="http://schemas.openxmlformats.org/officeDocument/2006/relationships/hyperlink" Target="http://www.begdb.com/index.php?action=oneDataset&amp;id=41&amp;state=show&amp;order=ASC&amp;by=name_m&amp;method=" TargetMode="External"/><Relationship Id="rId32" Type="http://schemas.openxmlformats.org/officeDocument/2006/relationships/hyperlink" Target="http://www.begdb.com/index.php?action=oneMolecule&amp;state=show&amp;id=4144" TargetMode="External"/><Relationship Id="rId182" Type="http://schemas.openxmlformats.org/officeDocument/2006/relationships/hyperlink" Target="http://www.begdb.com/index.php?action=oneDataset&amp;id=41&amp;state=show&amp;order=ASC&amp;by=name_m&amp;method=" TargetMode="External"/><Relationship Id="rId35" Type="http://schemas.openxmlformats.org/officeDocument/2006/relationships/hyperlink" Target="http://www.begdb.com/index.php?action=oneMolecule&amp;state=show&amp;id=4147" TargetMode="External"/><Relationship Id="rId181" Type="http://schemas.openxmlformats.org/officeDocument/2006/relationships/hyperlink" Target="http://www.begdb.com/index.php?action=oneMolecule&amp;state=show&amp;id=4135" TargetMode="External"/><Relationship Id="rId34" Type="http://schemas.openxmlformats.org/officeDocument/2006/relationships/hyperlink" Target="http://www.begdb.com/index.php?action=oneMolecule&amp;state=show&amp;id=4146" TargetMode="External"/><Relationship Id="rId180" Type="http://schemas.openxmlformats.org/officeDocument/2006/relationships/hyperlink" Target="http://www.begdb.com/index.php?action=oneMolecule&amp;state=show&amp;id=4134" TargetMode="External"/><Relationship Id="rId37" Type="http://schemas.openxmlformats.org/officeDocument/2006/relationships/hyperlink" Target="http://www.begdb.com/index.php?action=oneMolecule&amp;state=show&amp;id=4149" TargetMode="External"/><Relationship Id="rId176" Type="http://schemas.openxmlformats.org/officeDocument/2006/relationships/hyperlink" Target="http://www.begdb.com/index.php?action=oneMolecule&amp;state=show&amp;id=4130" TargetMode="External"/><Relationship Id="rId36" Type="http://schemas.openxmlformats.org/officeDocument/2006/relationships/hyperlink" Target="http://www.begdb.com/index.php?action=oneMolecule&amp;state=show&amp;id=4148" TargetMode="External"/><Relationship Id="rId175" Type="http://schemas.openxmlformats.org/officeDocument/2006/relationships/hyperlink" Target="http://www.begdb.com/index.php?action=oneMolecule&amp;state=show&amp;id=4129" TargetMode="External"/><Relationship Id="rId39" Type="http://schemas.openxmlformats.org/officeDocument/2006/relationships/hyperlink" Target="http://www.begdb.com/index.php?action=oneMolecule&amp;state=show&amp;id=4151" TargetMode="External"/><Relationship Id="rId174" Type="http://schemas.openxmlformats.org/officeDocument/2006/relationships/hyperlink" Target="http://www.begdb.com/index.php?action=oneMolecule&amp;state=show&amp;id=4128" TargetMode="External"/><Relationship Id="rId38" Type="http://schemas.openxmlformats.org/officeDocument/2006/relationships/hyperlink" Target="http://www.begdb.com/index.php?action=oneMolecule&amp;state=show&amp;id=4150" TargetMode="External"/><Relationship Id="rId173" Type="http://schemas.openxmlformats.org/officeDocument/2006/relationships/hyperlink" Target="http://www.begdb.com/index.php?action=oneMolecule&amp;state=show&amp;id=4127" TargetMode="External"/><Relationship Id="rId179" Type="http://schemas.openxmlformats.org/officeDocument/2006/relationships/hyperlink" Target="http://www.begdb.com/index.php?action=oneMolecule&amp;state=show&amp;id=4133" TargetMode="External"/><Relationship Id="rId178" Type="http://schemas.openxmlformats.org/officeDocument/2006/relationships/hyperlink" Target="http://www.begdb.com/index.php?action=oneMolecule&amp;state=show&amp;id=4132" TargetMode="External"/><Relationship Id="rId177" Type="http://schemas.openxmlformats.org/officeDocument/2006/relationships/hyperlink" Target="http://www.begdb.com/index.php?action=oneMolecule&amp;state=show&amp;id=4131" TargetMode="External"/><Relationship Id="rId20" Type="http://schemas.openxmlformats.org/officeDocument/2006/relationships/hyperlink" Target="http://www.begdb.com/index.php?action=oneMolecule&amp;state=show&amp;id=4132" TargetMode="External"/><Relationship Id="rId22" Type="http://schemas.openxmlformats.org/officeDocument/2006/relationships/hyperlink" Target="http://www.begdb.com/index.php?action=oneMolecule&amp;state=show&amp;id=4134" TargetMode="External"/><Relationship Id="rId21" Type="http://schemas.openxmlformats.org/officeDocument/2006/relationships/hyperlink" Target="http://www.begdb.com/index.php?action=oneMolecule&amp;state=show&amp;id=4133" TargetMode="External"/><Relationship Id="rId24" Type="http://schemas.openxmlformats.org/officeDocument/2006/relationships/hyperlink" Target="http://www.begdb.com/index.php?action=oneMolecule&amp;state=show&amp;id=4136" TargetMode="External"/><Relationship Id="rId23" Type="http://schemas.openxmlformats.org/officeDocument/2006/relationships/hyperlink" Target="http://www.begdb.com/index.php?action=oneMolecule&amp;state=show&amp;id=4135" TargetMode="External"/><Relationship Id="rId26" Type="http://schemas.openxmlformats.org/officeDocument/2006/relationships/hyperlink" Target="http://www.begdb.com/index.php?action=oneMolecule&amp;state=show&amp;id=4138" TargetMode="External"/><Relationship Id="rId25" Type="http://schemas.openxmlformats.org/officeDocument/2006/relationships/hyperlink" Target="http://www.begdb.com/index.php?action=oneMolecule&amp;state=show&amp;id=4137" TargetMode="External"/><Relationship Id="rId28" Type="http://schemas.openxmlformats.org/officeDocument/2006/relationships/hyperlink" Target="http://www.begdb.com/index.php?action=oneMolecule&amp;state=show&amp;id=4140" TargetMode="External"/><Relationship Id="rId27" Type="http://schemas.openxmlformats.org/officeDocument/2006/relationships/hyperlink" Target="http://www.begdb.com/index.php?action=oneMolecule&amp;state=show&amp;id=4139" TargetMode="External"/><Relationship Id="rId29" Type="http://schemas.openxmlformats.org/officeDocument/2006/relationships/hyperlink" Target="http://www.begdb.com/index.php?action=oneMolecule&amp;state=show&amp;id=4141" TargetMode="External"/><Relationship Id="rId11" Type="http://schemas.openxmlformats.org/officeDocument/2006/relationships/hyperlink" Target="http://www.begdb.com/index.php?action=oneMolecule&amp;state=show&amp;id=4123" TargetMode="External"/><Relationship Id="rId10" Type="http://schemas.openxmlformats.org/officeDocument/2006/relationships/hyperlink" Target="http://www.begdb.com/index.php?action=oneMolecule&amp;state=show&amp;id=4122" TargetMode="External"/><Relationship Id="rId13" Type="http://schemas.openxmlformats.org/officeDocument/2006/relationships/hyperlink" Target="http://www.begdb.com/index.php?action=oneMolecule&amp;state=show&amp;id=4125" TargetMode="External"/><Relationship Id="rId12" Type="http://schemas.openxmlformats.org/officeDocument/2006/relationships/hyperlink" Target="http://www.begdb.com/index.php?action=oneMolecule&amp;state=show&amp;id=4124" TargetMode="External"/><Relationship Id="rId15" Type="http://schemas.openxmlformats.org/officeDocument/2006/relationships/hyperlink" Target="http://www.begdb.com/index.php?action=oneMolecule&amp;state=show&amp;id=4127" TargetMode="External"/><Relationship Id="rId14" Type="http://schemas.openxmlformats.org/officeDocument/2006/relationships/hyperlink" Target="http://www.begdb.com/index.php?action=oneMolecule&amp;state=show&amp;id=4126" TargetMode="External"/><Relationship Id="rId17" Type="http://schemas.openxmlformats.org/officeDocument/2006/relationships/hyperlink" Target="http://www.begdb.com/index.php?action=oneMolecule&amp;state=show&amp;id=4129" TargetMode="External"/><Relationship Id="rId16" Type="http://schemas.openxmlformats.org/officeDocument/2006/relationships/hyperlink" Target="http://www.begdb.com/index.php?action=oneMolecule&amp;state=show&amp;id=4128" TargetMode="External"/><Relationship Id="rId19" Type="http://schemas.openxmlformats.org/officeDocument/2006/relationships/hyperlink" Target="http://www.begdb.com/index.php?action=oneMolecule&amp;state=show&amp;id=4131" TargetMode="External"/><Relationship Id="rId18" Type="http://schemas.openxmlformats.org/officeDocument/2006/relationships/hyperlink" Target="http://www.begdb.com/index.php?action=oneMolecule&amp;state=show&amp;id=4130" TargetMode="External"/><Relationship Id="rId84" Type="http://schemas.openxmlformats.org/officeDocument/2006/relationships/hyperlink" Target="http://www.begdb.com/index.php?action=oneMolecule&amp;state=show&amp;id=4117" TargetMode="External"/><Relationship Id="rId83" Type="http://schemas.openxmlformats.org/officeDocument/2006/relationships/hyperlink" Target="http://www.begdb.com/index.php?action=oneMolecule&amp;state=show&amp;id=4116" TargetMode="External"/><Relationship Id="rId86" Type="http://schemas.openxmlformats.org/officeDocument/2006/relationships/hyperlink" Target="http://www.begdb.com/index.php?action=oneMolecule&amp;state=show&amp;id=4119" TargetMode="External"/><Relationship Id="rId85" Type="http://schemas.openxmlformats.org/officeDocument/2006/relationships/hyperlink" Target="http://www.begdb.com/index.php?action=oneMolecule&amp;state=show&amp;id=4118" TargetMode="External"/><Relationship Id="rId88" Type="http://schemas.openxmlformats.org/officeDocument/2006/relationships/hyperlink" Target="http://www.begdb.com/index.php?action=oneMolecule&amp;state=show&amp;id=4121" TargetMode="External"/><Relationship Id="rId150" Type="http://schemas.openxmlformats.org/officeDocument/2006/relationships/hyperlink" Target="http://www.begdb.com/index.php?action=oneDataset&amp;id=41&amp;state=show&amp;order=ASC&amp;by=name_m&amp;method=" TargetMode="External"/><Relationship Id="rId87" Type="http://schemas.openxmlformats.org/officeDocument/2006/relationships/hyperlink" Target="http://www.begdb.com/index.php?action=oneMolecule&amp;state=show&amp;id=4120" TargetMode="External"/><Relationship Id="rId89" Type="http://schemas.openxmlformats.org/officeDocument/2006/relationships/hyperlink" Target="http://www.begdb.com/index.php?action=oneMolecule&amp;state=show&amp;id=4122" TargetMode="External"/><Relationship Id="rId80" Type="http://schemas.openxmlformats.org/officeDocument/2006/relationships/hyperlink" Target="http://www.begdb.com/index.php?action=oneDataset&amp;id=41&amp;state=show&amp;order=ASC&amp;by=name_m&amp;method=" TargetMode="External"/><Relationship Id="rId82" Type="http://schemas.openxmlformats.org/officeDocument/2006/relationships/hyperlink" Target="http://www.begdb.com/index.php?action=oneMolecule&amp;state=show&amp;id=4115" TargetMode="External"/><Relationship Id="rId81" Type="http://schemas.openxmlformats.org/officeDocument/2006/relationships/hyperlink" Target="http://www.begdb.com/index.php?action=oneDataset&amp;id=41&amp;state=show&amp;order=ASC&amp;by=name_m&amp;method=" TargetMode="External"/><Relationship Id="rId1" Type="http://schemas.openxmlformats.org/officeDocument/2006/relationships/hyperlink" Target="http://www.begdb.com/index.php?action=oneMolecule&amp;state=show&amp;id=4113" TargetMode="External"/><Relationship Id="rId2" Type="http://schemas.openxmlformats.org/officeDocument/2006/relationships/hyperlink" Target="http://www.begdb.com/index.php?action=oneMolecule&amp;state=show&amp;id=4114" TargetMode="External"/><Relationship Id="rId3" Type="http://schemas.openxmlformats.org/officeDocument/2006/relationships/hyperlink" Target="http://www.begdb.com/index.php?action=oneMolecule&amp;state=show&amp;id=4115" TargetMode="External"/><Relationship Id="rId149" Type="http://schemas.openxmlformats.org/officeDocument/2006/relationships/hyperlink" Target="http://www.begdb.com/index.php?action=oneDataset&amp;id=41&amp;state=show&amp;order=ASC&amp;by=name_m&amp;method=" TargetMode="External"/><Relationship Id="rId4" Type="http://schemas.openxmlformats.org/officeDocument/2006/relationships/hyperlink" Target="http://www.begdb.com/index.php?action=oneMolecule&amp;state=show&amp;id=4116" TargetMode="External"/><Relationship Id="rId148" Type="http://schemas.openxmlformats.org/officeDocument/2006/relationships/hyperlink" Target="http://www.begdb.com/index.php?action=oneDataset&amp;id=41&amp;state=show&amp;order=ASC&amp;by=name_m&amp;method=" TargetMode="External"/><Relationship Id="rId9" Type="http://schemas.openxmlformats.org/officeDocument/2006/relationships/hyperlink" Target="http://www.begdb.com/index.php?action=oneMolecule&amp;state=show&amp;id=4121" TargetMode="External"/><Relationship Id="rId143" Type="http://schemas.openxmlformats.org/officeDocument/2006/relationships/hyperlink" Target="http://www.begdb.com/index.php?action=oneMolecule&amp;state=show&amp;id=4176" TargetMode="External"/><Relationship Id="rId142" Type="http://schemas.openxmlformats.org/officeDocument/2006/relationships/hyperlink" Target="http://www.begdb.com/index.php?action=oneMolecule&amp;state=show&amp;id=4175" TargetMode="External"/><Relationship Id="rId141" Type="http://schemas.openxmlformats.org/officeDocument/2006/relationships/hyperlink" Target="http://www.begdb.com/index.php?action=oneMolecule&amp;state=show&amp;id=4174" TargetMode="External"/><Relationship Id="rId140" Type="http://schemas.openxmlformats.org/officeDocument/2006/relationships/hyperlink" Target="http://www.begdb.com/index.php?action=oneMolecule&amp;state=show&amp;id=4173" TargetMode="External"/><Relationship Id="rId5" Type="http://schemas.openxmlformats.org/officeDocument/2006/relationships/hyperlink" Target="http://www.begdb.com/index.php?action=oneMolecule&amp;state=show&amp;id=4117" TargetMode="External"/><Relationship Id="rId147" Type="http://schemas.openxmlformats.org/officeDocument/2006/relationships/hyperlink" Target="http://www.begdb.com/index.php?action=oneDataset&amp;id=41&amp;state=show&amp;order=ASC&amp;by=name_m&amp;method=" TargetMode="External"/><Relationship Id="rId6" Type="http://schemas.openxmlformats.org/officeDocument/2006/relationships/hyperlink" Target="http://www.begdb.com/index.php?action=oneMolecule&amp;state=show&amp;id=4118" TargetMode="External"/><Relationship Id="rId146" Type="http://schemas.openxmlformats.org/officeDocument/2006/relationships/hyperlink" Target="http://www.begdb.com/index.php?action=oneDataset&amp;id=41&amp;state=show&amp;order=ASC&amp;by=name_m&amp;method=" TargetMode="External"/><Relationship Id="rId7" Type="http://schemas.openxmlformats.org/officeDocument/2006/relationships/hyperlink" Target="http://www.begdb.com/index.php?action=oneMolecule&amp;state=show&amp;id=4119" TargetMode="External"/><Relationship Id="rId145" Type="http://schemas.openxmlformats.org/officeDocument/2006/relationships/hyperlink" Target="http://www.begdb.com/index.php?action=oneMolecule&amp;state=show&amp;id=4178" TargetMode="External"/><Relationship Id="rId8" Type="http://schemas.openxmlformats.org/officeDocument/2006/relationships/hyperlink" Target="http://www.begdb.com/index.php?action=oneMolecule&amp;state=show&amp;id=4120" TargetMode="External"/><Relationship Id="rId144" Type="http://schemas.openxmlformats.org/officeDocument/2006/relationships/hyperlink" Target="http://www.begdb.com/index.php?action=oneMolecule&amp;state=show&amp;id=4177" TargetMode="External"/><Relationship Id="rId73" Type="http://schemas.openxmlformats.org/officeDocument/2006/relationships/hyperlink" Target="http://www.begdb.com/index.php?action=oneDataset&amp;id=41&amp;state=show&amp;order=ASC&amp;by=name_m&amp;method=" TargetMode="External"/><Relationship Id="rId72" Type="http://schemas.openxmlformats.org/officeDocument/2006/relationships/hyperlink" Target="http://www.begdb.com/index.php?action=oneDataset&amp;id=41&amp;state=show&amp;order=ASC&amp;by=name_m&amp;method=" TargetMode="External"/><Relationship Id="rId75" Type="http://schemas.openxmlformats.org/officeDocument/2006/relationships/hyperlink" Target="http://www.begdb.com/index.php?action=oneDataset&amp;id=41&amp;state=show&amp;order=ASC&amp;by=name_m&amp;method=" TargetMode="External"/><Relationship Id="rId74" Type="http://schemas.openxmlformats.org/officeDocument/2006/relationships/hyperlink" Target="http://www.begdb.com/index.php?action=oneDataset&amp;id=41&amp;state=show&amp;order=ASC&amp;by=name_m&amp;method=" TargetMode="External"/><Relationship Id="rId77" Type="http://schemas.openxmlformats.org/officeDocument/2006/relationships/hyperlink" Target="http://www.begdb.com/index.php?action=oneDataset&amp;id=41&amp;state=show&amp;order=ASC&amp;by=name_m&amp;method=" TargetMode="External"/><Relationship Id="rId76" Type="http://schemas.openxmlformats.org/officeDocument/2006/relationships/hyperlink" Target="http://www.begdb.com/index.php?action=oneDataset&amp;id=41&amp;state=show&amp;order=ASC&amp;by=name_m&amp;method=" TargetMode="External"/><Relationship Id="rId79" Type="http://schemas.openxmlformats.org/officeDocument/2006/relationships/hyperlink" Target="http://www.begdb.com/index.php?action=oneDataset&amp;id=41&amp;state=show&amp;order=ASC&amp;by=name_m&amp;method=" TargetMode="External"/><Relationship Id="rId78" Type="http://schemas.openxmlformats.org/officeDocument/2006/relationships/hyperlink" Target="http://www.begdb.com/index.php?action=oneDataset&amp;id=41&amp;state=show&amp;order=ASC&amp;by=name_m&amp;method=" TargetMode="External"/><Relationship Id="rId71" Type="http://schemas.openxmlformats.org/officeDocument/2006/relationships/hyperlink" Target="http://www.begdb.com/index.php?action=oneDataset&amp;id=41&amp;state=show&amp;order=ASC&amp;by=name_m&amp;method=" TargetMode="External"/><Relationship Id="rId70" Type="http://schemas.openxmlformats.org/officeDocument/2006/relationships/hyperlink" Target="http://www.begdb.com/index.php?action=oneDataset&amp;id=41&amp;state=show&amp;order=ASC&amp;by=name_m&amp;method=" TargetMode="External"/><Relationship Id="rId139" Type="http://schemas.openxmlformats.org/officeDocument/2006/relationships/hyperlink" Target="http://www.begdb.com/index.php?action=oneMolecule&amp;state=show&amp;id=4172" TargetMode="External"/><Relationship Id="rId138" Type="http://schemas.openxmlformats.org/officeDocument/2006/relationships/hyperlink" Target="http://www.begdb.com/index.php?action=oneMolecule&amp;state=show&amp;id=4171" TargetMode="External"/><Relationship Id="rId137" Type="http://schemas.openxmlformats.org/officeDocument/2006/relationships/hyperlink" Target="http://www.begdb.com/index.php?action=oneMolecule&amp;state=show&amp;id=4170" TargetMode="External"/><Relationship Id="rId132" Type="http://schemas.openxmlformats.org/officeDocument/2006/relationships/hyperlink" Target="http://www.begdb.com/index.php?action=oneMolecule&amp;state=show&amp;id=4165" TargetMode="External"/><Relationship Id="rId131" Type="http://schemas.openxmlformats.org/officeDocument/2006/relationships/hyperlink" Target="http://www.begdb.com/index.php?action=oneMolecule&amp;state=show&amp;id=4164" TargetMode="External"/><Relationship Id="rId130" Type="http://schemas.openxmlformats.org/officeDocument/2006/relationships/hyperlink" Target="http://www.begdb.com/index.php?action=oneMolecule&amp;state=show&amp;id=4163" TargetMode="External"/><Relationship Id="rId136" Type="http://schemas.openxmlformats.org/officeDocument/2006/relationships/hyperlink" Target="http://www.begdb.com/index.php?action=oneMolecule&amp;state=show&amp;id=4169" TargetMode="External"/><Relationship Id="rId135" Type="http://schemas.openxmlformats.org/officeDocument/2006/relationships/hyperlink" Target="http://www.begdb.com/index.php?action=oneMolecule&amp;state=show&amp;id=4168" TargetMode="External"/><Relationship Id="rId134" Type="http://schemas.openxmlformats.org/officeDocument/2006/relationships/hyperlink" Target="http://www.begdb.com/index.php?action=oneMolecule&amp;state=show&amp;id=4167" TargetMode="External"/><Relationship Id="rId133" Type="http://schemas.openxmlformats.org/officeDocument/2006/relationships/hyperlink" Target="http://www.begdb.com/index.php?action=oneMolecule&amp;state=show&amp;id=4166" TargetMode="External"/><Relationship Id="rId62" Type="http://schemas.openxmlformats.org/officeDocument/2006/relationships/hyperlink" Target="http://www.begdb.com/index.php?action=oneMolecule&amp;state=show&amp;id=4174" TargetMode="External"/><Relationship Id="rId61" Type="http://schemas.openxmlformats.org/officeDocument/2006/relationships/hyperlink" Target="http://www.begdb.com/index.php?action=oneMolecule&amp;state=show&amp;id=4173" TargetMode="External"/><Relationship Id="rId64" Type="http://schemas.openxmlformats.org/officeDocument/2006/relationships/hyperlink" Target="http://www.begdb.com/index.php?action=oneMolecule&amp;state=show&amp;id=4176" TargetMode="External"/><Relationship Id="rId63" Type="http://schemas.openxmlformats.org/officeDocument/2006/relationships/hyperlink" Target="http://www.begdb.com/index.php?action=oneMolecule&amp;state=show&amp;id=4175" TargetMode="External"/><Relationship Id="rId66" Type="http://schemas.openxmlformats.org/officeDocument/2006/relationships/hyperlink" Target="http://www.begdb.com/index.php?action=oneMolecule&amp;state=show&amp;id=4178" TargetMode="External"/><Relationship Id="rId172" Type="http://schemas.openxmlformats.org/officeDocument/2006/relationships/hyperlink" Target="http://www.begdb.com/index.php?action=oneMolecule&amp;state=show&amp;id=4126" TargetMode="External"/><Relationship Id="rId65" Type="http://schemas.openxmlformats.org/officeDocument/2006/relationships/hyperlink" Target="http://www.begdb.com/index.php?action=oneMolecule&amp;state=show&amp;id=4177" TargetMode="External"/><Relationship Id="rId171" Type="http://schemas.openxmlformats.org/officeDocument/2006/relationships/hyperlink" Target="http://www.begdb.com/index.php?action=oneMolecule&amp;state=show&amp;id=4125" TargetMode="External"/><Relationship Id="rId68" Type="http://schemas.openxmlformats.org/officeDocument/2006/relationships/hyperlink" Target="http://www.begdb.com/index.php?action=oneDataset&amp;id=41&amp;state=show&amp;order=ASC&amp;by=name_m&amp;method=" TargetMode="External"/><Relationship Id="rId170" Type="http://schemas.openxmlformats.org/officeDocument/2006/relationships/hyperlink" Target="http://www.begdb.com/index.php?action=oneMolecule&amp;state=show&amp;id=4124" TargetMode="External"/><Relationship Id="rId67" Type="http://schemas.openxmlformats.org/officeDocument/2006/relationships/hyperlink" Target="http://www.begdb.com/index.php?action=oneDataset&amp;id=41&amp;state=show&amp;order=ASC&amp;by=name_m&amp;method=" TargetMode="External"/><Relationship Id="rId60" Type="http://schemas.openxmlformats.org/officeDocument/2006/relationships/hyperlink" Target="http://www.begdb.com/index.php?action=oneMolecule&amp;state=show&amp;id=4172" TargetMode="External"/><Relationship Id="rId165" Type="http://schemas.openxmlformats.org/officeDocument/2006/relationships/hyperlink" Target="http://www.begdb.com/index.php?action=oneMolecule&amp;state=show&amp;id=4119" TargetMode="External"/><Relationship Id="rId69" Type="http://schemas.openxmlformats.org/officeDocument/2006/relationships/hyperlink" Target="http://www.begdb.com/index.php?action=oneDataset&amp;id=41&amp;state=show&amp;order=ASC&amp;by=name_m&amp;method=" TargetMode="External"/><Relationship Id="rId164" Type="http://schemas.openxmlformats.org/officeDocument/2006/relationships/hyperlink" Target="http://www.begdb.com/index.php?action=oneMolecule&amp;state=show&amp;id=4118" TargetMode="External"/><Relationship Id="rId163" Type="http://schemas.openxmlformats.org/officeDocument/2006/relationships/hyperlink" Target="http://www.begdb.com/index.php?action=oneMolecule&amp;state=show&amp;id=4117" TargetMode="External"/><Relationship Id="rId162" Type="http://schemas.openxmlformats.org/officeDocument/2006/relationships/hyperlink" Target="http://www.begdb.com/index.php?action=oneMolecule&amp;state=show&amp;id=4116" TargetMode="External"/><Relationship Id="rId169" Type="http://schemas.openxmlformats.org/officeDocument/2006/relationships/hyperlink" Target="http://www.begdb.com/index.php?action=oneMolecule&amp;state=show&amp;id=4123" TargetMode="External"/><Relationship Id="rId168" Type="http://schemas.openxmlformats.org/officeDocument/2006/relationships/hyperlink" Target="http://www.begdb.com/index.php?action=oneMolecule&amp;state=show&amp;id=4122" TargetMode="External"/><Relationship Id="rId167" Type="http://schemas.openxmlformats.org/officeDocument/2006/relationships/hyperlink" Target="http://www.begdb.com/index.php?action=oneMolecule&amp;state=show&amp;id=4121" TargetMode="External"/><Relationship Id="rId166" Type="http://schemas.openxmlformats.org/officeDocument/2006/relationships/hyperlink" Target="http://www.begdb.com/index.php?action=oneMolecule&amp;state=show&amp;id=4120" TargetMode="External"/><Relationship Id="rId51" Type="http://schemas.openxmlformats.org/officeDocument/2006/relationships/hyperlink" Target="http://www.begdb.com/index.php?action=oneMolecule&amp;state=show&amp;id=4163" TargetMode="External"/><Relationship Id="rId50" Type="http://schemas.openxmlformats.org/officeDocument/2006/relationships/hyperlink" Target="http://www.begdb.com/index.php?action=oneMolecule&amp;state=show&amp;id=4162" TargetMode="External"/><Relationship Id="rId53" Type="http://schemas.openxmlformats.org/officeDocument/2006/relationships/hyperlink" Target="http://www.begdb.com/index.php?action=oneMolecule&amp;state=show&amp;id=4165" TargetMode="External"/><Relationship Id="rId52" Type="http://schemas.openxmlformats.org/officeDocument/2006/relationships/hyperlink" Target="http://www.begdb.com/index.php?action=oneMolecule&amp;state=show&amp;id=4164" TargetMode="External"/><Relationship Id="rId55" Type="http://schemas.openxmlformats.org/officeDocument/2006/relationships/hyperlink" Target="http://www.begdb.com/index.php?action=oneMolecule&amp;state=show&amp;id=4167" TargetMode="External"/><Relationship Id="rId161" Type="http://schemas.openxmlformats.org/officeDocument/2006/relationships/hyperlink" Target="http://www.begdb.com/index.php?action=oneMolecule&amp;state=show&amp;id=4115" TargetMode="External"/><Relationship Id="rId54" Type="http://schemas.openxmlformats.org/officeDocument/2006/relationships/hyperlink" Target="http://www.begdb.com/index.php?action=oneMolecule&amp;state=show&amp;id=4166" TargetMode="External"/><Relationship Id="rId160" Type="http://schemas.openxmlformats.org/officeDocument/2006/relationships/hyperlink" Target="http://www.begdb.com/index.php?action=oneDataset&amp;id=41&amp;state=show&amp;order=ASC&amp;by=name_m&amp;method=" TargetMode="External"/><Relationship Id="rId57" Type="http://schemas.openxmlformats.org/officeDocument/2006/relationships/hyperlink" Target="http://www.begdb.com/index.php?action=oneMolecule&amp;state=show&amp;id=4169" TargetMode="External"/><Relationship Id="rId56" Type="http://schemas.openxmlformats.org/officeDocument/2006/relationships/hyperlink" Target="http://www.begdb.com/index.php?action=oneMolecule&amp;state=show&amp;id=4168" TargetMode="External"/><Relationship Id="rId159" Type="http://schemas.openxmlformats.org/officeDocument/2006/relationships/hyperlink" Target="http://www.begdb.com/index.php?action=oneDataset&amp;id=41&amp;state=show&amp;order=ASC&amp;by=name_m&amp;method=" TargetMode="External"/><Relationship Id="rId59" Type="http://schemas.openxmlformats.org/officeDocument/2006/relationships/hyperlink" Target="http://www.begdb.com/index.php?action=oneMolecule&amp;state=show&amp;id=4171" TargetMode="External"/><Relationship Id="rId154" Type="http://schemas.openxmlformats.org/officeDocument/2006/relationships/hyperlink" Target="http://www.begdb.com/index.php?action=oneDataset&amp;id=41&amp;state=show&amp;order=ASC&amp;by=name_m&amp;method=" TargetMode="External"/><Relationship Id="rId58" Type="http://schemas.openxmlformats.org/officeDocument/2006/relationships/hyperlink" Target="http://www.begdb.com/index.php?action=oneMolecule&amp;state=show&amp;id=4170" TargetMode="External"/><Relationship Id="rId153" Type="http://schemas.openxmlformats.org/officeDocument/2006/relationships/hyperlink" Target="http://www.begdb.com/index.php?action=oneDataset&amp;id=41&amp;state=show&amp;order=ASC&amp;by=name_m&amp;method=" TargetMode="External"/><Relationship Id="rId152" Type="http://schemas.openxmlformats.org/officeDocument/2006/relationships/hyperlink" Target="http://www.begdb.com/index.php?action=oneDataset&amp;id=41&amp;state=show&amp;order=ASC&amp;by=name_m&amp;method=" TargetMode="External"/><Relationship Id="rId151" Type="http://schemas.openxmlformats.org/officeDocument/2006/relationships/hyperlink" Target="http://www.begdb.com/index.php?action=oneDataset&amp;id=41&amp;state=show&amp;order=ASC&amp;by=name_m&amp;method=" TargetMode="External"/><Relationship Id="rId158" Type="http://schemas.openxmlformats.org/officeDocument/2006/relationships/hyperlink" Target="http://www.begdb.com/index.php?action=oneDataset&amp;id=41&amp;state=show&amp;order=ASC&amp;by=name_m&amp;method=" TargetMode="External"/><Relationship Id="rId157" Type="http://schemas.openxmlformats.org/officeDocument/2006/relationships/hyperlink" Target="http://www.begdb.com/index.php?action=oneDataset&amp;id=41&amp;state=show&amp;order=ASC&amp;by=name_m&amp;method=" TargetMode="External"/><Relationship Id="rId156" Type="http://schemas.openxmlformats.org/officeDocument/2006/relationships/hyperlink" Target="http://www.begdb.com/index.php?action=oneDataset&amp;id=41&amp;state=show&amp;order=ASC&amp;by=name_m&amp;method=" TargetMode="External"/><Relationship Id="rId155" Type="http://schemas.openxmlformats.org/officeDocument/2006/relationships/hyperlink" Target="http://www.begdb.com/index.php?action=oneDataset&amp;id=41&amp;state=show&amp;order=ASC&amp;by=name_m&amp;method=" TargetMode="External"/><Relationship Id="rId107" Type="http://schemas.openxmlformats.org/officeDocument/2006/relationships/hyperlink" Target="http://www.begdb.com/index.php?action=oneMolecule&amp;state=show&amp;id=4140" TargetMode="External"/><Relationship Id="rId106" Type="http://schemas.openxmlformats.org/officeDocument/2006/relationships/hyperlink" Target="http://www.begdb.com/index.php?action=oneMolecule&amp;state=show&amp;id=4139" TargetMode="External"/><Relationship Id="rId105" Type="http://schemas.openxmlformats.org/officeDocument/2006/relationships/hyperlink" Target="http://www.begdb.com/index.php?action=oneMolecule&amp;state=show&amp;id=4138" TargetMode="External"/><Relationship Id="rId104" Type="http://schemas.openxmlformats.org/officeDocument/2006/relationships/hyperlink" Target="http://www.begdb.com/index.php?action=oneMolecule&amp;state=show&amp;id=4137" TargetMode="External"/><Relationship Id="rId109" Type="http://schemas.openxmlformats.org/officeDocument/2006/relationships/hyperlink" Target="http://www.begdb.com/index.php?action=oneMolecule&amp;state=show&amp;id=4142" TargetMode="External"/><Relationship Id="rId108" Type="http://schemas.openxmlformats.org/officeDocument/2006/relationships/hyperlink" Target="http://www.begdb.com/index.php?action=oneMolecule&amp;state=show&amp;id=4141" TargetMode="External"/><Relationship Id="rId103" Type="http://schemas.openxmlformats.org/officeDocument/2006/relationships/hyperlink" Target="http://www.begdb.com/index.php?action=oneMolecule&amp;state=show&amp;id=4136" TargetMode="External"/><Relationship Id="rId102" Type="http://schemas.openxmlformats.org/officeDocument/2006/relationships/hyperlink" Target="http://www.begdb.com/index.php?action=oneMolecule&amp;state=show&amp;id=4135" TargetMode="External"/><Relationship Id="rId101" Type="http://schemas.openxmlformats.org/officeDocument/2006/relationships/hyperlink" Target="http://www.begdb.com/index.php?action=oneMolecule&amp;state=show&amp;id=4134" TargetMode="External"/><Relationship Id="rId100" Type="http://schemas.openxmlformats.org/officeDocument/2006/relationships/hyperlink" Target="http://www.begdb.com/index.php?action=oneMolecule&amp;state=show&amp;id=4133" TargetMode="External"/><Relationship Id="rId129" Type="http://schemas.openxmlformats.org/officeDocument/2006/relationships/hyperlink" Target="http://www.begdb.com/index.php?action=oneMolecule&amp;state=show&amp;id=4162" TargetMode="External"/><Relationship Id="rId128" Type="http://schemas.openxmlformats.org/officeDocument/2006/relationships/hyperlink" Target="http://www.begdb.com/index.php?action=oneMolecule&amp;state=show&amp;id=4161" TargetMode="External"/><Relationship Id="rId127" Type="http://schemas.openxmlformats.org/officeDocument/2006/relationships/hyperlink" Target="http://www.begdb.com/index.php?action=oneMolecule&amp;state=show&amp;id=4160" TargetMode="External"/><Relationship Id="rId126" Type="http://schemas.openxmlformats.org/officeDocument/2006/relationships/hyperlink" Target="http://www.begdb.com/index.php?action=oneMolecule&amp;state=show&amp;id=4159" TargetMode="External"/><Relationship Id="rId121" Type="http://schemas.openxmlformats.org/officeDocument/2006/relationships/hyperlink" Target="http://www.begdb.com/index.php?action=oneMolecule&amp;state=show&amp;id=4154" TargetMode="External"/><Relationship Id="rId120" Type="http://schemas.openxmlformats.org/officeDocument/2006/relationships/hyperlink" Target="http://www.begdb.com/index.php?action=oneMolecule&amp;state=show&amp;id=4153" TargetMode="External"/><Relationship Id="rId125" Type="http://schemas.openxmlformats.org/officeDocument/2006/relationships/hyperlink" Target="http://www.begdb.com/index.php?action=oneMolecule&amp;state=show&amp;id=4158" TargetMode="External"/><Relationship Id="rId124" Type="http://schemas.openxmlformats.org/officeDocument/2006/relationships/hyperlink" Target="http://www.begdb.com/index.php?action=oneMolecule&amp;state=show&amp;id=4157" TargetMode="External"/><Relationship Id="rId123" Type="http://schemas.openxmlformats.org/officeDocument/2006/relationships/hyperlink" Target="http://www.begdb.com/index.php?action=oneMolecule&amp;state=show&amp;id=4156" TargetMode="External"/><Relationship Id="rId122" Type="http://schemas.openxmlformats.org/officeDocument/2006/relationships/hyperlink" Target="http://www.begdb.com/index.php?action=oneMolecule&amp;state=show&amp;id=4155" TargetMode="External"/><Relationship Id="rId95" Type="http://schemas.openxmlformats.org/officeDocument/2006/relationships/hyperlink" Target="http://www.begdb.com/index.php?action=oneMolecule&amp;state=show&amp;id=4128" TargetMode="External"/><Relationship Id="rId94" Type="http://schemas.openxmlformats.org/officeDocument/2006/relationships/hyperlink" Target="http://www.begdb.com/index.php?action=oneMolecule&amp;state=show&amp;id=4127" TargetMode="External"/><Relationship Id="rId97" Type="http://schemas.openxmlformats.org/officeDocument/2006/relationships/hyperlink" Target="http://www.begdb.com/index.php?action=oneMolecule&amp;state=show&amp;id=4130" TargetMode="External"/><Relationship Id="rId96" Type="http://schemas.openxmlformats.org/officeDocument/2006/relationships/hyperlink" Target="http://www.begdb.com/index.php?action=oneMolecule&amp;state=show&amp;id=4129" TargetMode="External"/><Relationship Id="rId99" Type="http://schemas.openxmlformats.org/officeDocument/2006/relationships/hyperlink" Target="http://www.begdb.com/index.php?action=oneMolecule&amp;state=show&amp;id=4132" TargetMode="External"/><Relationship Id="rId98" Type="http://schemas.openxmlformats.org/officeDocument/2006/relationships/hyperlink" Target="http://www.begdb.com/index.php?action=oneMolecule&amp;state=show&amp;id=4131" TargetMode="External"/><Relationship Id="rId91" Type="http://schemas.openxmlformats.org/officeDocument/2006/relationships/hyperlink" Target="http://www.begdb.com/index.php?action=oneMolecule&amp;state=show&amp;id=4124" TargetMode="External"/><Relationship Id="rId90" Type="http://schemas.openxmlformats.org/officeDocument/2006/relationships/hyperlink" Target="http://www.begdb.com/index.php?action=oneMolecule&amp;state=show&amp;id=4123" TargetMode="External"/><Relationship Id="rId93" Type="http://schemas.openxmlformats.org/officeDocument/2006/relationships/hyperlink" Target="http://www.begdb.com/index.php?action=oneMolecule&amp;state=show&amp;id=4126" TargetMode="External"/><Relationship Id="rId92" Type="http://schemas.openxmlformats.org/officeDocument/2006/relationships/hyperlink" Target="http://www.begdb.com/index.php?action=oneMolecule&amp;state=show&amp;id=4125" TargetMode="External"/><Relationship Id="rId118" Type="http://schemas.openxmlformats.org/officeDocument/2006/relationships/hyperlink" Target="http://www.begdb.com/index.php?action=oneMolecule&amp;state=show&amp;id=4151" TargetMode="External"/><Relationship Id="rId117" Type="http://schemas.openxmlformats.org/officeDocument/2006/relationships/hyperlink" Target="http://www.begdb.com/index.php?action=oneMolecule&amp;state=show&amp;id=4150" TargetMode="External"/><Relationship Id="rId116" Type="http://schemas.openxmlformats.org/officeDocument/2006/relationships/hyperlink" Target="http://www.begdb.com/index.php?action=oneMolecule&amp;state=show&amp;id=4149" TargetMode="External"/><Relationship Id="rId115" Type="http://schemas.openxmlformats.org/officeDocument/2006/relationships/hyperlink" Target="http://www.begdb.com/index.php?action=oneMolecule&amp;state=show&amp;id=4148" TargetMode="External"/><Relationship Id="rId119" Type="http://schemas.openxmlformats.org/officeDocument/2006/relationships/hyperlink" Target="http://www.begdb.com/index.php?action=oneMolecule&amp;state=show&amp;id=4152" TargetMode="External"/><Relationship Id="rId110" Type="http://schemas.openxmlformats.org/officeDocument/2006/relationships/hyperlink" Target="http://www.begdb.com/index.php?action=oneMolecule&amp;state=show&amp;id=4143" TargetMode="External"/><Relationship Id="rId114" Type="http://schemas.openxmlformats.org/officeDocument/2006/relationships/hyperlink" Target="http://www.begdb.com/index.php?action=oneMolecule&amp;state=show&amp;id=4147" TargetMode="External"/><Relationship Id="rId113" Type="http://schemas.openxmlformats.org/officeDocument/2006/relationships/hyperlink" Target="http://www.begdb.com/index.php?action=oneMolecule&amp;state=show&amp;id=4146" TargetMode="External"/><Relationship Id="rId112" Type="http://schemas.openxmlformats.org/officeDocument/2006/relationships/hyperlink" Target="http://www.begdb.com/index.php?action=oneMolecule&amp;state=show&amp;id=4145" TargetMode="External"/><Relationship Id="rId111" Type="http://schemas.openxmlformats.org/officeDocument/2006/relationships/hyperlink" Target="http://www.begdb.com/index.php?action=oneMolecule&amp;state=show&amp;id=41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6" max="16" width="17.29"/>
  </cols>
  <sheetData>
    <row r="1">
      <c r="A1" s="1" t="s">
        <v>0</v>
      </c>
      <c r="B1" s="2"/>
      <c r="C1" s="3"/>
      <c r="D1" s="3"/>
      <c r="S1" s="4" t="s">
        <v>1</v>
      </c>
      <c r="T1" s="4" t="s">
        <v>2</v>
      </c>
      <c r="U1" s="4" t="s">
        <v>3</v>
      </c>
      <c r="V1" s="4" t="s">
        <v>4</v>
      </c>
    </row>
    <row r="2">
      <c r="A2" s="5" t="s">
        <v>5</v>
      </c>
      <c r="B2" s="4" t="s">
        <v>6</v>
      </c>
      <c r="C2" s="6" t="s">
        <v>7</v>
      </c>
      <c r="D2" s="6" t="s">
        <v>8</v>
      </c>
      <c r="F2" s="5" t="s">
        <v>5</v>
      </c>
      <c r="G2" s="7" t="s">
        <v>9</v>
      </c>
      <c r="H2" s="7" t="s">
        <v>10</v>
      </c>
      <c r="I2" s="6" t="s">
        <v>11</v>
      </c>
      <c r="J2" s="6" t="s">
        <v>12</v>
      </c>
      <c r="K2" s="6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10" t="s">
        <v>29</v>
      </c>
      <c r="R2" s="5" t="s">
        <v>5</v>
      </c>
      <c r="S2" s="4" t="s">
        <v>18</v>
      </c>
      <c r="T2" s="4" t="s">
        <v>19</v>
      </c>
      <c r="U2" s="4" t="s">
        <v>20</v>
      </c>
      <c r="V2" s="4" t="s">
        <v>21</v>
      </c>
      <c r="X2" s="8" t="s">
        <v>22</v>
      </c>
      <c r="Z2" s="6" t="s">
        <v>30</v>
      </c>
      <c r="AB2" s="5" t="s">
        <v>5</v>
      </c>
      <c r="AC2" s="9" t="s">
        <v>23</v>
      </c>
      <c r="AD2" s="9" t="s">
        <v>25</v>
      </c>
      <c r="AE2" s="9"/>
      <c r="AF2" s="9" t="s">
        <v>28</v>
      </c>
    </row>
    <row r="3">
      <c r="A3" s="5">
        <v>1.0</v>
      </c>
      <c r="B3" s="3"/>
      <c r="C3" s="3"/>
      <c r="D3" s="3"/>
      <c r="F3" s="11">
        <v>1.0</v>
      </c>
      <c r="G3" s="12">
        <f t="shared" ref="G3:H3" si="1">C5+C6-C7-C8</f>
        <v>0.0018855407</v>
      </c>
      <c r="H3" s="12">
        <f t="shared" si="1"/>
        <v>0.0011682378</v>
      </c>
      <c r="I3" s="12">
        <f>$B4-$B5-$B6</f>
        <v>-0.0044308858</v>
      </c>
      <c r="J3" s="12">
        <f>$C4-$C5-$C6</f>
        <v>-0.0029197763</v>
      </c>
      <c r="K3" s="12">
        <f>$D4-$D5-$D6</f>
        <v>-0.0028460681</v>
      </c>
      <c r="L3" s="13">
        <f t="shared" ref="L3:M3" si="2">627.509*($B4-$B5-$B6+C4-C5-C6)</f>
        <v>-4.612606624</v>
      </c>
      <c r="M3" s="13">
        <f t="shared" si="2"/>
        <v>-4.566354065</v>
      </c>
      <c r="N3" s="13">
        <f>627.509*($B4-$B5-B6+(($D4-$D5-$D6)*4^3-($C4-$C5-$C6)*3^3)/(4^3-3^3))</f>
        <v>-4.532602198</v>
      </c>
      <c r="O3" s="13">
        <f>627.509*($B4-$B5-$B6+(($D4-$D5-$D6+(D7+D8-D5-D6)*0.5)*4^3-($C4-$C5-$C6+(C7+C8-C5-C6)*0.5)*3^3)/(4^3-3^3))</f>
        <v>-4.734911271</v>
      </c>
      <c r="P3">
        <f t="shared" ref="P3:P68" si="5">627.509*((K3+0.5*H3)*4^3-(J3+0.5*G3)*3^3)/(4^3-3^3)</f>
        <v>-1.549872406</v>
      </c>
      <c r="R3" s="11">
        <v>1.0</v>
      </c>
      <c r="S3" s="13">
        <f t="shared" ref="S3:S68" si="6">L3-X3</f>
        <v>0.3983933763</v>
      </c>
      <c r="T3" s="13">
        <f t="shared" ref="T3:T68" si="7">M3-X3</f>
        <v>0.4446459352</v>
      </c>
      <c r="U3" s="13">
        <f t="shared" ref="U3:U38" si="8">N3-X3</f>
        <v>0.4783978024</v>
      </c>
      <c r="V3" s="13">
        <f t="shared" ref="V3:V38" si="9">O3-X3</f>
        <v>0.2760887287</v>
      </c>
      <c r="W3" s="14">
        <f t="shared" ref="W3:W68" si="10">ABS(V3/X3)*100</f>
        <v>5.509653337</v>
      </c>
      <c r="X3" s="15">
        <v>-5.011</v>
      </c>
      <c r="Z3">
        <f t="shared" ref="Z3:Z68" si="11">ABS((V3/X3)*100)</f>
        <v>5.509653337</v>
      </c>
      <c r="AB3" s="11">
        <v>1.0</v>
      </c>
      <c r="AC3">
        <f t="shared" ref="AC3:AC68" si="12">627.509*I3</f>
        <v>-2.780420717</v>
      </c>
      <c r="AD3">
        <f t="shared" ref="AD3:AD68" si="13">627.509*(K3*4^3-J3*3^3)/(4^3-3^3)</f>
        <v>-1.75218148</v>
      </c>
      <c r="AF3">
        <f t="shared" ref="AF3:AF68" si="14">X3-AC3</f>
        <v>-2.230579283</v>
      </c>
    </row>
    <row r="4">
      <c r="A4" s="13" t="s">
        <v>31</v>
      </c>
      <c r="B4" s="16">
        <v>-152.1176961236</v>
      </c>
      <c r="C4" s="16">
        <v>-0.8097369341</v>
      </c>
      <c r="D4" s="16">
        <v>-0.885524861</v>
      </c>
      <c r="F4" s="11">
        <v>2.0</v>
      </c>
      <c r="G4" s="12">
        <f t="shared" ref="G4:G68" si="15">OFFSET($C$5,F3*6,0)+OFFSET($C$6,F3*6,0)-OFFSET($C$7,F3*6,0)-OFFSET($C$8,F3*6,0)</f>
        <v>0.0020628608</v>
      </c>
      <c r="H4" s="12">
        <f t="shared" ref="H4:H68" si="16">OFFSET($D$5,F3*6,0)+OFFSET($D$6,F3*6,0)-OFFSET($D$7,F3*6,0)-OFFSET($D$8,F3*6,0)</f>
        <v>0.0012316991</v>
      </c>
      <c r="I4" s="12">
        <f t="shared" ref="I4:K4" si="3">OFFSET(B$4,6*$F3,0)-OFFSET(B$5,6*$F3,0)-OFFSET(B$6,6*$F3,0)</f>
        <v>-0.0043475033</v>
      </c>
      <c r="J4" s="12">
        <f t="shared" si="3"/>
        <v>-0.0038207553</v>
      </c>
      <c r="K4" s="12">
        <f t="shared" si="3"/>
        <v>-0.0038450962</v>
      </c>
      <c r="L4" s="13">
        <f t="shared" ref="L4:M4" si="4">627.509*(OFFSET($B$4,6*$F3,0)-OFFSET($B$5,6*$F3,0)-OFFSET($B$6,6*$F3,0)+OFFSET(C$4,6*$F3,0)-OFFSET(C$5,6*$F3,0)-OFFSET(C$6,6*$F3,0))</f>
        <v>-5.125655786</v>
      </c>
      <c r="M4" s="13">
        <f t="shared" si="4"/>
        <v>-5.14092992</v>
      </c>
      <c r="N4" s="17">
        <f t="shared" ref="N4:N68" si="19">627.509*(OFFSET($B$4,6*$F3,0)-OFFSET($B$5,6*$F3,0)-OFFSET($B$6,6*$F3,0)+((OFFSET(D$4,6*$F3,0)-OFFSET(D$5,6*$F3,0)-OFFSET(D$6,6*$F3,0))*4^3-(OFFSET(C$4,6*$F3,0)-OFFSET(C$5,6*$F3,0)-OFFSET(C$6,6*$F3,0))*3^3)/(4^3-3^3))</f>
        <v>-5.152075909</v>
      </c>
      <c r="O4" s="13">
        <f t="shared" ref="O4:O68" si="20">627.509*(OFFSET($B$4,6*$F3,0)-OFFSET($B$5,6*$F3,0)-OFFSET($B$6,6*$F3,0)+((OFFSET(D$4,6*$F3,0)-OFFSET(D$5,6*$F3,0)-OFFSET(D$6,6*$F3,0)+(OFFSET($D$5,F3*6,0)+OFFSET($D$6,$F3*6,0)-OFFSET($D$7,$F3*6,0)-OFFSET($D$8,$F3*6,0))*0.5)*4^3-(OFFSET(C$4,6*$F3,0)-OFFSET(C$5,6*$F3,0)-OFFSET(C$6,6*$F3,0)+(OFFSET($C$5,F3*6,0)+OFFSET($C$6,$F3*6,0)-OFFSET($C$7,$F3*6,0)-OFFSET($C$8,$F3*6,0))*0.5)*3^3)/(4^3-3^3))</f>
        <v>-4.955924221</v>
      </c>
      <c r="P4">
        <f t="shared" si="5"/>
        <v>-2.227826773</v>
      </c>
      <c r="R4" s="11">
        <v>2.0</v>
      </c>
      <c r="S4" s="13">
        <f t="shared" si="6"/>
        <v>0.5753442142</v>
      </c>
      <c r="T4" s="13">
        <f t="shared" si="7"/>
        <v>0.5600700803</v>
      </c>
      <c r="U4" s="13">
        <f t="shared" si="8"/>
        <v>0.5489240908</v>
      </c>
      <c r="V4" s="13">
        <f t="shared" si="9"/>
        <v>0.7450757791</v>
      </c>
      <c r="W4" s="14">
        <f t="shared" si="10"/>
        <v>13.06921205</v>
      </c>
      <c r="X4" s="15">
        <v>-5.701</v>
      </c>
      <c r="Z4">
        <f t="shared" si="11"/>
        <v>13.06921205</v>
      </c>
      <c r="AB4" s="11">
        <v>2.0</v>
      </c>
      <c r="AC4">
        <f t="shared" si="12"/>
        <v>-2.728097448</v>
      </c>
      <c r="AD4">
        <f t="shared" si="13"/>
        <v>-2.423978461</v>
      </c>
      <c r="AF4">
        <f t="shared" si="14"/>
        <v>-2.972902552</v>
      </c>
    </row>
    <row r="5">
      <c r="A5" s="13" t="s">
        <v>32</v>
      </c>
      <c r="B5" s="16">
        <v>-76.0565242545</v>
      </c>
      <c r="C5" s="16">
        <v>-0.4035204039</v>
      </c>
      <c r="D5" s="16">
        <v>-0.4414445457</v>
      </c>
      <c r="F5" s="11">
        <v>3.0</v>
      </c>
      <c r="G5" s="12">
        <f t="shared" si="15"/>
        <v>0.0019999351</v>
      </c>
      <c r="H5" s="12">
        <f t="shared" si="16"/>
        <v>0.001242621</v>
      </c>
      <c r="I5" s="12">
        <f t="shared" ref="I5:K5" si="17">OFFSET(B$4,6*$F4,0)-OFFSET(B$5,6*$F4,0)-OFFSET(B$6,6*$F4,0)</f>
        <v>-0.0054412233</v>
      </c>
      <c r="J5" s="12">
        <f t="shared" si="17"/>
        <v>-0.0043607376</v>
      </c>
      <c r="K5" s="12">
        <f t="shared" si="17"/>
        <v>-0.004575362</v>
      </c>
      <c r="L5" s="13">
        <f t="shared" ref="L5:M5" si="18">627.509*(OFFSET($B$4,6*$F4,0)-OFFSET($B$5,6*$F4,0)-OFFSET($B$6,6*$F4,0)+OFFSET(C$4,6*$F4,0)-OFFSET(C$5,6*$F4,0)-OFFSET(C$6,6*$F4,0))</f>
        <v>-6.150818682</v>
      </c>
      <c r="M5" s="13">
        <f t="shared" si="18"/>
        <v>-6.285497425</v>
      </c>
      <c r="N5" s="17">
        <f t="shared" si="19"/>
        <v>-6.383776507</v>
      </c>
      <c r="O5" s="13">
        <f t="shared" si="20"/>
        <v>-6.167290174</v>
      </c>
      <c r="P5">
        <f t="shared" si="5"/>
        <v>-2.752873582</v>
      </c>
      <c r="R5" s="11">
        <v>3.0</v>
      </c>
      <c r="S5" s="13">
        <f t="shared" si="6"/>
        <v>0.8851813176</v>
      </c>
      <c r="T5" s="13">
        <f t="shared" si="7"/>
        <v>0.750502575</v>
      </c>
      <c r="U5" s="13">
        <f t="shared" si="8"/>
        <v>0.6522234925</v>
      </c>
      <c r="V5" s="13">
        <f t="shared" si="9"/>
        <v>0.8687098262</v>
      </c>
      <c r="W5" s="14">
        <f t="shared" si="10"/>
        <v>12.34664335</v>
      </c>
      <c r="X5" s="15">
        <v>-7.036</v>
      </c>
      <c r="Z5">
        <f t="shared" si="11"/>
        <v>12.34664335</v>
      </c>
      <c r="AB5" s="11">
        <v>3.0</v>
      </c>
      <c r="AC5">
        <f t="shared" si="12"/>
        <v>-3.414416592</v>
      </c>
      <c r="AD5">
        <f t="shared" si="13"/>
        <v>-2.969359916</v>
      </c>
      <c r="AF5">
        <f t="shared" si="14"/>
        <v>-3.621583408</v>
      </c>
    </row>
    <row r="6">
      <c r="A6" s="13" t="s">
        <v>33</v>
      </c>
      <c r="B6" s="16">
        <v>-76.0567409833</v>
      </c>
      <c r="C6" s="16">
        <v>-0.4032967539</v>
      </c>
      <c r="D6" s="16">
        <v>-0.4412342472</v>
      </c>
      <c r="F6" s="11">
        <v>4.0</v>
      </c>
      <c r="G6" s="12">
        <f t="shared" si="15"/>
        <v>0.0023789775</v>
      </c>
      <c r="H6" s="12">
        <f t="shared" si="16"/>
        <v>0.0014269544</v>
      </c>
      <c r="I6" s="12">
        <f t="shared" ref="I6:K6" si="21">OFFSET(B$4,6*$F5,0)-OFFSET(B$5,6*$F5,0)-OFFSET(B$6,6*$F5,0)</f>
        <v>-0.0072250109</v>
      </c>
      <c r="J6" s="12">
        <f t="shared" si="21"/>
        <v>-0.0041945185</v>
      </c>
      <c r="K6" s="12">
        <f t="shared" si="21"/>
        <v>-0.0045101542</v>
      </c>
      <c r="L6" s="13">
        <f t="shared" ref="L6:M6" si="22">627.509*(OFFSET($B$4,6*$F5,0)-OFFSET($B$5,6*$F5,0)-OFFSET($B$6,6*$F5,0)+OFFSET(C$4,6*$F5,0)-OFFSET(C$5,6*$F5,0)-OFFSET(C$6,6*$F5,0))</f>
        <v>-7.165857474</v>
      </c>
      <c r="M6" s="13">
        <f t="shared" si="22"/>
        <v>-7.363921717</v>
      </c>
      <c r="N6" s="17">
        <f t="shared" si="19"/>
        <v>-7.508455083</v>
      </c>
      <c r="O6" s="13">
        <f t="shared" si="20"/>
        <v>-7.278713107</v>
      </c>
      <c r="P6">
        <f t="shared" si="5"/>
        <v>-2.744953742</v>
      </c>
      <c r="R6" s="11">
        <v>4.0</v>
      </c>
      <c r="S6" s="13">
        <f t="shared" si="6"/>
        <v>1.054142526</v>
      </c>
      <c r="T6" s="13">
        <f t="shared" si="7"/>
        <v>0.8560782833</v>
      </c>
      <c r="U6" s="13">
        <f t="shared" si="8"/>
        <v>0.7115449171</v>
      </c>
      <c r="V6" s="13">
        <f t="shared" si="9"/>
        <v>0.9412868934</v>
      </c>
      <c r="W6" s="14">
        <f t="shared" si="10"/>
        <v>11.45117875</v>
      </c>
      <c r="X6" s="15">
        <v>-8.22</v>
      </c>
      <c r="Z6">
        <f t="shared" si="11"/>
        <v>11.45117875</v>
      </c>
      <c r="AB6" s="11">
        <v>4.0</v>
      </c>
      <c r="AC6">
        <f t="shared" si="12"/>
        <v>-4.533759365</v>
      </c>
      <c r="AD6">
        <f t="shared" si="13"/>
        <v>-2.974695718</v>
      </c>
      <c r="AF6">
        <f t="shared" si="14"/>
        <v>-3.686240635</v>
      </c>
    </row>
    <row r="7">
      <c r="A7" s="13" t="s">
        <v>40</v>
      </c>
      <c r="B7" s="23"/>
      <c r="C7" s="16">
        <v>-0.403938086</v>
      </c>
      <c r="D7" s="16">
        <v>-0.441733239</v>
      </c>
      <c r="F7" s="11">
        <v>5.0</v>
      </c>
      <c r="G7" s="12">
        <f t="shared" si="15"/>
        <v>0.0022624915</v>
      </c>
      <c r="H7" s="12">
        <f t="shared" si="16"/>
        <v>0.0013167172</v>
      </c>
      <c r="I7" s="12">
        <f t="shared" ref="I7:K7" si="23">OFFSET(B$4,6*$F6,0)-OFFSET(B$5,6*$F6,0)-OFFSET(B$6,6*$F6,0)</f>
        <v>-0.0040273171</v>
      </c>
      <c r="J7" s="12">
        <f t="shared" si="23"/>
        <v>-0.0047531303</v>
      </c>
      <c r="K7" s="12">
        <f t="shared" si="23"/>
        <v>-0.0045988469</v>
      </c>
      <c r="L7" s="13">
        <f t="shared" ref="L7:M7" si="24">627.509*(OFFSET($B$4,6*$F6,0)-OFFSET($B$5,6*$F6,0)-OFFSET($B$6,6*$F6,0)+OFFSET(C$4,6*$F6,0)-OFFSET(C$5,6*$F6,0)-OFFSET(C$6,6*$F6,0))</f>
        <v>-5.509809768</v>
      </c>
      <c r="M7" s="13">
        <f t="shared" si="24"/>
        <v>-5.412995545</v>
      </c>
      <c r="N7" s="17">
        <f t="shared" si="19"/>
        <v>-5.342347329</v>
      </c>
      <c r="O7" s="13">
        <f t="shared" si="20"/>
        <v>-5.145762071</v>
      </c>
      <c r="P7">
        <f t="shared" si="5"/>
        <v>-2.618584344</v>
      </c>
      <c r="R7" s="11">
        <v>5.0</v>
      </c>
      <c r="S7" s="13">
        <f t="shared" si="6"/>
        <v>0.3411902325</v>
      </c>
      <c r="T7" s="13">
        <f t="shared" si="7"/>
        <v>0.4380044545</v>
      </c>
      <c r="U7" s="13">
        <f t="shared" si="8"/>
        <v>0.5086526706</v>
      </c>
      <c r="V7" s="13">
        <f t="shared" si="9"/>
        <v>0.7052379295</v>
      </c>
      <c r="W7" s="14">
        <f t="shared" si="10"/>
        <v>12.05328883</v>
      </c>
      <c r="X7" s="15">
        <v>-5.851</v>
      </c>
      <c r="Z7">
        <f t="shared" si="11"/>
        <v>12.05328883</v>
      </c>
      <c r="AB7" s="11">
        <v>5.0</v>
      </c>
      <c r="AC7">
        <f t="shared" si="12"/>
        <v>-2.527177726</v>
      </c>
      <c r="AD7">
        <f t="shared" si="13"/>
        <v>-2.815169603</v>
      </c>
      <c r="AF7">
        <f t="shared" si="14"/>
        <v>-3.323822274</v>
      </c>
    </row>
    <row r="8">
      <c r="A8" s="13" t="s">
        <v>41</v>
      </c>
      <c r="B8" s="23"/>
      <c r="C8" s="16">
        <v>-0.4047646125</v>
      </c>
      <c r="D8" s="16">
        <v>-0.4421137917</v>
      </c>
      <c r="F8" s="11">
        <v>6.0</v>
      </c>
      <c r="G8" s="12">
        <f t="shared" si="15"/>
        <v>0.0022486424</v>
      </c>
      <c r="H8" s="12">
        <f t="shared" si="16"/>
        <v>0.0012543376</v>
      </c>
      <c r="I8" s="12">
        <f t="shared" ref="I8:K8" si="25">OFFSET(B$4,6*$F7,0)-OFFSET(B$5,6*$F7,0)-OFFSET(B$6,6*$F7,0)</f>
        <v>-0.0046973025</v>
      </c>
      <c r="J8" s="12">
        <f t="shared" si="25"/>
        <v>-0.0063704611</v>
      </c>
      <c r="K8" s="12">
        <f t="shared" si="25"/>
        <v>-0.0063430987</v>
      </c>
      <c r="L8" s="13">
        <f t="shared" ref="L8:M8" si="26">627.509*(OFFSET($B$4,6*$F7,0)-OFFSET($B$5,6*$F7,0)-OFFSET($B$6,6*$F7,0)+OFFSET(C$4,6*$F7,0)-OFFSET(C$5,6*$F7,0)-OFFSET(C$6,6*$F7,0))</f>
        <v>-6.945121269</v>
      </c>
      <c r="M8" s="13">
        <f t="shared" si="26"/>
        <v>-6.927951117</v>
      </c>
      <c r="N8" s="17">
        <f t="shared" si="19"/>
        <v>-6.915421546</v>
      </c>
      <c r="O8" s="13">
        <f t="shared" si="20"/>
        <v>-6.749519516</v>
      </c>
      <c r="P8">
        <f t="shared" si="5"/>
        <v>-3.801919921</v>
      </c>
      <c r="R8" s="11">
        <v>6.0</v>
      </c>
      <c r="S8" s="13">
        <f t="shared" si="6"/>
        <v>0.7208787311</v>
      </c>
      <c r="T8" s="13">
        <f t="shared" si="7"/>
        <v>0.7380488834</v>
      </c>
      <c r="U8" s="13">
        <f t="shared" si="8"/>
        <v>0.7505784539</v>
      </c>
      <c r="V8" s="13">
        <f t="shared" si="9"/>
        <v>0.9164804841</v>
      </c>
      <c r="W8" s="14">
        <f t="shared" si="10"/>
        <v>11.95513285</v>
      </c>
      <c r="X8" s="15">
        <v>-7.666</v>
      </c>
      <c r="Z8">
        <f t="shared" si="11"/>
        <v>11.95513285</v>
      </c>
      <c r="AB8" s="11">
        <v>6.0</v>
      </c>
      <c r="AC8">
        <f t="shared" si="12"/>
        <v>-2.947599594</v>
      </c>
      <c r="AD8">
        <f t="shared" si="13"/>
        <v>-3.967821952</v>
      </c>
      <c r="AF8">
        <f t="shared" si="14"/>
        <v>-4.718400406</v>
      </c>
    </row>
    <row r="9">
      <c r="A9" s="26">
        <v>2.0</v>
      </c>
      <c r="B9" s="23"/>
      <c r="C9" s="23"/>
      <c r="D9" s="23"/>
      <c r="F9" s="11">
        <v>7.0</v>
      </c>
      <c r="G9" s="12">
        <f t="shared" si="15"/>
        <v>0.0029888376</v>
      </c>
      <c r="H9" s="12">
        <f t="shared" si="16"/>
        <v>0.0017069236</v>
      </c>
      <c r="I9" s="12">
        <f t="shared" ref="I9:K9" si="27">OFFSET(B$4,6*$F8,0)-OFFSET(B$5,6*$F8,0)-OFFSET(B$6,6*$F8,0)</f>
        <v>-0.0060196797</v>
      </c>
      <c r="J9" s="12">
        <f t="shared" si="27"/>
        <v>-0.0063583615</v>
      </c>
      <c r="K9" s="12">
        <f t="shared" si="27"/>
        <v>-0.0062474796</v>
      </c>
      <c r="L9" s="13">
        <f t="shared" ref="L9:M9" si="28">627.509*(OFFSET($B$4,6*$F8,0)-OFFSET($B$5,6*$F8,0)-OFFSET($B$6,6*$F8,0)+OFFSET(C$4,6*$F8,0)-OFFSET(C$5,6*$F8,0)-OFFSET(C$6,6*$F8,0))</f>
        <v>-7.767332255</v>
      </c>
      <c r="M9" s="13">
        <f t="shared" si="28"/>
        <v>-7.697752865</v>
      </c>
      <c r="N9" s="17">
        <f t="shared" si="19"/>
        <v>-7.646978716</v>
      </c>
      <c r="O9" s="13">
        <f t="shared" si="20"/>
        <v>-7.404925639</v>
      </c>
      <c r="P9">
        <f t="shared" si="5"/>
        <v>-3.627522451</v>
      </c>
      <c r="R9" s="11">
        <v>7.0</v>
      </c>
      <c r="S9" s="13">
        <f t="shared" si="6"/>
        <v>0.5696677446</v>
      </c>
      <c r="T9" s="13">
        <f t="shared" si="7"/>
        <v>0.6392471348</v>
      </c>
      <c r="U9" s="13">
        <f t="shared" si="8"/>
        <v>0.6900212844</v>
      </c>
      <c r="V9" s="13">
        <f t="shared" si="9"/>
        <v>0.9320743606</v>
      </c>
      <c r="W9" s="14">
        <f t="shared" si="10"/>
        <v>11.17997314</v>
      </c>
      <c r="X9" s="15">
        <v>-8.337</v>
      </c>
      <c r="Z9">
        <f t="shared" si="11"/>
        <v>11.17997314</v>
      </c>
      <c r="AB9" s="11">
        <v>7.0</v>
      </c>
      <c r="AC9">
        <f t="shared" si="12"/>
        <v>-3.777403189</v>
      </c>
      <c r="AD9">
        <f t="shared" si="13"/>
        <v>-3.869575527</v>
      </c>
      <c r="AF9">
        <f t="shared" si="14"/>
        <v>-4.559596811</v>
      </c>
    </row>
    <row r="10">
      <c r="A10" s="13" t="s">
        <v>31</v>
      </c>
      <c r="B10" s="16">
        <v>-191.139325129</v>
      </c>
      <c r="C10" s="16">
        <v>-1.1016439769</v>
      </c>
      <c r="D10" s="16">
        <v>-1.1963449689</v>
      </c>
      <c r="F10" s="11">
        <v>8.0</v>
      </c>
      <c r="G10" s="12">
        <f t="shared" si="15"/>
        <v>0.0019903695</v>
      </c>
      <c r="H10" s="12">
        <f t="shared" si="16"/>
        <v>0.0012076462</v>
      </c>
      <c r="I10" s="12">
        <f t="shared" ref="I10:K10" si="29">OFFSET(B$4,6*$F9,0)-OFFSET(B$5,6*$F9,0)-OFFSET(B$6,6*$F9,0)</f>
        <v>-0.0041353942</v>
      </c>
      <c r="J10" s="12">
        <f t="shared" si="29"/>
        <v>-0.0036210823</v>
      </c>
      <c r="K10" s="12">
        <f t="shared" si="29"/>
        <v>-0.0034088205</v>
      </c>
      <c r="L10" s="13">
        <f t="shared" ref="L10:M10" si="30">627.509*(OFFSET($B$4,6*$F9,0)-OFFSET($B$5,6*$F9,0)-OFFSET($B$6,6*$F9,0)+OFFSET(C$4,6*$F9,0)-OFFSET(C$5,6*$F9,0)-OFFSET(C$6,6*$F9,0))</f>
        <v>-4.867258812</v>
      </c>
      <c r="M10" s="13">
        <f t="shared" si="30"/>
        <v>-4.734062622</v>
      </c>
      <c r="N10" s="17">
        <f t="shared" si="19"/>
        <v>-4.636865403</v>
      </c>
      <c r="O10" s="13">
        <f t="shared" si="20"/>
        <v>-4.437170158</v>
      </c>
      <c r="P10">
        <f t="shared" si="5"/>
        <v>-1.842173079</v>
      </c>
      <c r="R10" s="11">
        <v>8.0</v>
      </c>
      <c r="S10" s="13">
        <f t="shared" si="6"/>
        <v>0.219741188</v>
      </c>
      <c r="T10" s="13">
        <f t="shared" si="7"/>
        <v>0.3529373778</v>
      </c>
      <c r="U10" s="13">
        <f t="shared" si="8"/>
        <v>0.4501345974</v>
      </c>
      <c r="V10" s="13">
        <f t="shared" si="9"/>
        <v>0.6498298418</v>
      </c>
      <c r="W10" s="14">
        <f t="shared" si="10"/>
        <v>12.77432361</v>
      </c>
      <c r="X10" s="15">
        <v>-5.087</v>
      </c>
      <c r="Z10">
        <f t="shared" si="11"/>
        <v>12.77432361</v>
      </c>
      <c r="AB10" s="11">
        <v>8.0</v>
      </c>
      <c r="AC10">
        <f t="shared" si="12"/>
        <v>-2.594997079</v>
      </c>
      <c r="AD10">
        <f t="shared" si="13"/>
        <v>-2.041868324</v>
      </c>
      <c r="AF10">
        <f t="shared" si="14"/>
        <v>-2.492002921</v>
      </c>
    </row>
    <row r="11">
      <c r="A11" s="13" t="s">
        <v>32</v>
      </c>
      <c r="B11" s="16">
        <v>-76.0564559365</v>
      </c>
      <c r="C11" s="16">
        <v>-0.4035815718</v>
      </c>
      <c r="D11" s="16">
        <v>-0.4415044898</v>
      </c>
      <c r="F11" s="11">
        <v>9.0</v>
      </c>
      <c r="G11" s="12">
        <f t="shared" si="15"/>
        <v>0.0014519995</v>
      </c>
      <c r="H11" s="12">
        <f t="shared" si="16"/>
        <v>0.0008254321</v>
      </c>
      <c r="I11" s="12">
        <f t="shared" ref="I11:K11" si="31">OFFSET(B$4,6*$F10,0)-OFFSET(B$5,6*$F10,0)-OFFSET(B$6,6*$F10,0)</f>
        <v>-0.0004111936</v>
      </c>
      <c r="J11" s="12">
        <f t="shared" si="31"/>
        <v>-0.0041014942</v>
      </c>
      <c r="K11" s="12">
        <f t="shared" si="31"/>
        <v>-0.0040308705</v>
      </c>
      <c r="L11" s="13">
        <f t="shared" ref="L11:M11" si="32">627.509*(OFFSET($B$4,6*$F10,0)-OFFSET($B$5,6*$F10,0)-OFFSET($B$6,6*$F10,0)+OFFSET(C$4,6*$F10,0)-OFFSET(C$5,6*$F10,0)-OFFSET(C$6,6*$F10,0))</f>
        <v>-2.831752209</v>
      </c>
      <c r="M11" s="13">
        <f t="shared" si="32"/>
        <v>-2.787435201</v>
      </c>
      <c r="N11" s="17">
        <f t="shared" si="19"/>
        <v>-2.755095764</v>
      </c>
      <c r="O11" s="13">
        <f t="shared" si="20"/>
        <v>-2.639569085</v>
      </c>
      <c r="P11">
        <f t="shared" si="5"/>
        <v>-2.3815414</v>
      </c>
      <c r="R11" s="11">
        <v>9.0</v>
      </c>
      <c r="S11" s="13">
        <f t="shared" si="6"/>
        <v>0.2812477913</v>
      </c>
      <c r="T11" s="13">
        <f t="shared" si="7"/>
        <v>0.3255647987</v>
      </c>
      <c r="U11" s="13">
        <f t="shared" si="8"/>
        <v>0.3579042365</v>
      </c>
      <c r="V11" s="13">
        <f t="shared" si="9"/>
        <v>0.4734309151</v>
      </c>
      <c r="W11" s="14">
        <f t="shared" si="10"/>
        <v>15.20818873</v>
      </c>
      <c r="X11" s="15">
        <v>-3.113</v>
      </c>
      <c r="Z11">
        <f t="shared" si="11"/>
        <v>15.20818873</v>
      </c>
      <c r="AB11" s="11">
        <v>9.0</v>
      </c>
      <c r="AC11">
        <f t="shared" si="12"/>
        <v>-0.2580276847</v>
      </c>
      <c r="AD11">
        <f t="shared" si="13"/>
        <v>-2.497068079</v>
      </c>
      <c r="AF11">
        <f t="shared" si="14"/>
        <v>-2.854972315</v>
      </c>
    </row>
    <row r="12">
      <c r="A12" s="13" t="s">
        <v>33</v>
      </c>
      <c r="B12" s="16">
        <v>-115.0785216892</v>
      </c>
      <c r="C12" s="16">
        <v>-0.6942416498</v>
      </c>
      <c r="D12" s="16">
        <v>-0.7509953829</v>
      </c>
      <c r="F12" s="11">
        <v>10.0</v>
      </c>
      <c r="G12" s="12">
        <f t="shared" si="15"/>
        <v>0.0015927625</v>
      </c>
      <c r="H12" s="12">
        <f t="shared" si="16"/>
        <v>0.0008855786</v>
      </c>
      <c r="I12" s="12">
        <f t="shared" ref="I12:K12" si="33">OFFSET(B$4,6*$F11,0)-OFFSET(B$5,6*$F11,0)-OFFSET(B$6,6*$F11,0)</f>
        <v>-0.0000414032</v>
      </c>
      <c r="J12" s="12">
        <f t="shared" si="33"/>
        <v>-0.0058161877</v>
      </c>
      <c r="K12" s="12">
        <f t="shared" si="33"/>
        <v>-0.0058378686</v>
      </c>
      <c r="L12" s="13">
        <f t="shared" ref="L12:M12" si="34">627.509*(OFFSET($B$4,6*$F11,0)-OFFSET($B$5,6*$F11,0)-OFFSET($B$6,6*$F11,0)+OFFSET(C$4,6*$F11,0)-OFFSET(C$5,6*$F11,0)-OFFSET(C$6,6*$F11,0))</f>
        <v>-3.675691008</v>
      </c>
      <c r="M12" s="13">
        <f t="shared" si="34"/>
        <v>-3.689295968</v>
      </c>
      <c r="N12" s="17">
        <f t="shared" si="19"/>
        <v>-3.699223912</v>
      </c>
      <c r="O12" s="13">
        <f t="shared" si="20"/>
        <v>-3.583283628</v>
      </c>
      <c r="P12">
        <f t="shared" si="5"/>
        <v>-3.557302748</v>
      </c>
      <c r="R12" s="11">
        <v>10.0</v>
      </c>
      <c r="S12" s="13">
        <f t="shared" si="6"/>
        <v>0.5473089919</v>
      </c>
      <c r="T12" s="13">
        <f t="shared" si="7"/>
        <v>0.5337040321</v>
      </c>
      <c r="U12" s="13">
        <f t="shared" si="8"/>
        <v>0.5237760884</v>
      </c>
      <c r="V12" s="13">
        <f t="shared" si="9"/>
        <v>0.6397163718</v>
      </c>
      <c r="W12" s="14">
        <f t="shared" si="10"/>
        <v>15.14838673</v>
      </c>
      <c r="X12" s="15">
        <v>-4.223</v>
      </c>
      <c r="Z12">
        <f t="shared" si="11"/>
        <v>15.14838673</v>
      </c>
      <c r="AB12" s="11">
        <v>10.0</v>
      </c>
      <c r="AC12">
        <f t="shared" si="12"/>
        <v>-0.02598088063</v>
      </c>
      <c r="AD12">
        <f t="shared" si="13"/>
        <v>-3.673243031</v>
      </c>
      <c r="AF12">
        <f t="shared" si="14"/>
        <v>-4.197019119</v>
      </c>
    </row>
    <row r="13">
      <c r="A13" s="13" t="s">
        <v>40</v>
      </c>
      <c r="B13" s="23"/>
      <c r="C13" s="16">
        <v>-0.4042823655</v>
      </c>
      <c r="D13" s="16">
        <v>-0.4419894497</v>
      </c>
      <c r="F13" s="11">
        <v>11.0</v>
      </c>
      <c r="G13" s="12">
        <f t="shared" si="15"/>
        <v>0.0020466493</v>
      </c>
      <c r="H13" s="12">
        <f t="shared" si="16"/>
        <v>0.0011642776</v>
      </c>
      <c r="I13" s="12">
        <f t="shared" ref="I13:K13" si="35">OFFSET(B$4,6*$F12,0)-OFFSET(B$5,6*$F12,0)-OFFSET(B$6,6*$F12,0)</f>
        <v>-0.0008565116</v>
      </c>
      <c r="J13" s="12">
        <f t="shared" si="35"/>
        <v>-0.0067750955</v>
      </c>
      <c r="K13" s="12">
        <f t="shared" si="35"/>
        <v>-0.0068790855</v>
      </c>
      <c r="L13" s="13">
        <f t="shared" ref="L13:M13" si="36">627.509*(OFFSET($B$4,6*$F12,0)-OFFSET($B$5,6*$F12,0)-OFFSET($B$6,6*$F12,0)+OFFSET(C$4,6*$F12,0)-OFFSET(C$5,6*$F12,0)-OFFSET(C$6,6*$F12,0))</f>
        <v>-4.78890214</v>
      </c>
      <c r="M13" s="13">
        <f t="shared" si="36"/>
        <v>-4.854156801</v>
      </c>
      <c r="N13" s="17">
        <f t="shared" si="19"/>
        <v>-4.901775067</v>
      </c>
      <c r="O13" s="13">
        <f t="shared" si="20"/>
        <v>-4.738502013</v>
      </c>
      <c r="P13">
        <f t="shared" si="5"/>
        <v>-4.201033276</v>
      </c>
      <c r="R13" s="11">
        <v>11.0</v>
      </c>
      <c r="S13" s="13">
        <f t="shared" si="6"/>
        <v>0.6910978603</v>
      </c>
      <c r="T13" s="13">
        <f t="shared" si="7"/>
        <v>0.6258431994</v>
      </c>
      <c r="U13" s="13">
        <f t="shared" si="8"/>
        <v>0.5782249333</v>
      </c>
      <c r="V13" s="13">
        <f t="shared" si="9"/>
        <v>0.7414979865</v>
      </c>
      <c r="W13" s="14">
        <f t="shared" si="10"/>
        <v>13.53098516</v>
      </c>
      <c r="X13" s="15">
        <v>-5.48</v>
      </c>
      <c r="Z13">
        <f t="shared" si="11"/>
        <v>13.53098516</v>
      </c>
      <c r="AB13" s="11">
        <v>11.0</v>
      </c>
      <c r="AC13">
        <f t="shared" si="12"/>
        <v>-0.5374687376</v>
      </c>
      <c r="AD13">
        <f t="shared" si="13"/>
        <v>-4.364306329</v>
      </c>
      <c r="AF13">
        <f t="shared" si="14"/>
        <v>-4.942531262</v>
      </c>
    </row>
    <row r="14">
      <c r="A14" s="13" t="s">
        <v>41</v>
      </c>
      <c r="B14" s="23"/>
      <c r="C14" s="16">
        <v>-0.6956037169</v>
      </c>
      <c r="D14" s="16">
        <v>-0.7517421221</v>
      </c>
      <c r="F14" s="11">
        <v>12.0</v>
      </c>
      <c r="G14" s="12">
        <f t="shared" si="15"/>
        <v>0.0020967867</v>
      </c>
      <c r="H14" s="12">
        <f t="shared" si="16"/>
        <v>0.0012300513</v>
      </c>
      <c r="I14" s="12">
        <f t="shared" ref="I14:K14" si="37">OFFSET(B$4,6*$F13,0)-OFFSET(B$5,6*$F13,0)-OFFSET(B$6,6*$F13,0)</f>
        <v>-0.0052727112</v>
      </c>
      <c r="J14" s="12">
        <f t="shared" si="37"/>
        <v>-0.0049890587</v>
      </c>
      <c r="K14" s="12">
        <f t="shared" si="37"/>
        <v>-0.0051760112</v>
      </c>
      <c r="L14" s="13">
        <f t="shared" ref="L14:M14" si="38">627.509*(OFFSET($B$4,6*$F13,0)-OFFSET($B$5,6*$F13,0)-OFFSET($B$6,6*$F13,0)+OFFSET(C$4,6*$F13,0)-OFFSET(C$5,6*$F13,0)-OFFSET(C$6,6*$F13,0))</f>
        <v>-6.439352968</v>
      </c>
      <c r="M14" s="13">
        <f t="shared" si="38"/>
        <v>-6.556667345</v>
      </c>
      <c r="N14" s="17">
        <f t="shared" si="19"/>
        <v>-6.642275133</v>
      </c>
      <c r="O14" s="13">
        <f t="shared" si="20"/>
        <v>-6.454785261</v>
      </c>
      <c r="P14">
        <f t="shared" si="5"/>
        <v>-3.146111528</v>
      </c>
      <c r="R14" s="11">
        <v>12.0</v>
      </c>
      <c r="S14" s="13">
        <f t="shared" si="6"/>
        <v>0.9626470318</v>
      </c>
      <c r="T14" s="13">
        <f t="shared" si="7"/>
        <v>0.8453326555</v>
      </c>
      <c r="U14" s="13">
        <f t="shared" si="8"/>
        <v>0.7597248674</v>
      </c>
      <c r="V14" s="13">
        <f t="shared" si="9"/>
        <v>0.9472147394</v>
      </c>
      <c r="W14" s="14">
        <f t="shared" si="10"/>
        <v>12.7967406</v>
      </c>
      <c r="X14" s="15">
        <v>-7.402</v>
      </c>
      <c r="Z14">
        <f t="shared" si="11"/>
        <v>12.7967406</v>
      </c>
      <c r="AB14" s="11">
        <v>12.0</v>
      </c>
      <c r="AC14">
        <f t="shared" si="12"/>
        <v>-3.308673732</v>
      </c>
      <c r="AD14">
        <f t="shared" si="13"/>
        <v>-3.3336014</v>
      </c>
      <c r="AF14">
        <f t="shared" si="14"/>
        <v>-4.093326268</v>
      </c>
    </row>
    <row r="15">
      <c r="A15" s="26">
        <v>3.0</v>
      </c>
      <c r="B15" s="23"/>
      <c r="C15" s="23"/>
      <c r="D15" s="23"/>
      <c r="F15" s="11">
        <v>13.0</v>
      </c>
      <c r="G15" s="12">
        <f t="shared" si="15"/>
        <v>0.0020070749</v>
      </c>
      <c r="H15" s="12">
        <f t="shared" si="16"/>
        <v>0.0011735243</v>
      </c>
      <c r="I15" s="12">
        <f t="shared" ref="I15:K15" si="39">OFFSET(B$4,6*$F14,0)-OFFSET(B$5,6*$F14,0)-OFFSET(B$6,6*$F14,0)</f>
        <v>-0.0040053001</v>
      </c>
      <c r="J15" s="12">
        <f t="shared" si="39"/>
        <v>-0.0053573449</v>
      </c>
      <c r="K15" s="12">
        <f t="shared" si="39"/>
        <v>-0.0053856048</v>
      </c>
      <c r="L15" s="13">
        <f t="shared" ref="L15:M15" si="40">627.509*(OFFSET($B$4,6*$F14,0)-OFFSET($B$5,6*$F14,0)-OFFSET($B$6,6*$F14,0)+OFFSET(C$4,6*$F14,0)-OFFSET(C$5,6*$F14,0)-OFFSET(C$6,6*$F14,0))</f>
        <v>-5.875144001</v>
      </c>
      <c r="M15" s="13">
        <f t="shared" si="40"/>
        <v>-5.892877343</v>
      </c>
      <c r="N15" s="17">
        <f t="shared" si="19"/>
        <v>-5.905817889</v>
      </c>
      <c r="O15" s="13">
        <f t="shared" si="20"/>
        <v>-5.728465759</v>
      </c>
      <c r="P15">
        <f t="shared" si="5"/>
        <v>-3.215103899</v>
      </c>
      <c r="R15" s="11">
        <v>13.0</v>
      </c>
      <c r="S15" s="13">
        <f t="shared" si="6"/>
        <v>0.4068559987</v>
      </c>
      <c r="T15" s="13">
        <f t="shared" si="7"/>
        <v>0.3891226571</v>
      </c>
      <c r="U15" s="13">
        <f t="shared" si="8"/>
        <v>0.3761821105</v>
      </c>
      <c r="V15" s="13">
        <f t="shared" si="9"/>
        <v>0.5535342406</v>
      </c>
      <c r="W15" s="14">
        <f t="shared" si="10"/>
        <v>8.811433311</v>
      </c>
      <c r="X15" s="15">
        <v>-6.282</v>
      </c>
      <c r="Z15">
        <f t="shared" si="11"/>
        <v>8.811433311</v>
      </c>
      <c r="AB15" s="11">
        <v>13.0</v>
      </c>
      <c r="AC15">
        <f t="shared" si="12"/>
        <v>-2.51336186</v>
      </c>
      <c r="AD15">
        <f t="shared" si="13"/>
        <v>-3.392456029</v>
      </c>
      <c r="AF15">
        <f t="shared" si="14"/>
        <v>-3.76863814</v>
      </c>
    </row>
    <row r="16">
      <c r="A16" s="13" t="s">
        <v>31</v>
      </c>
      <c r="B16" s="16">
        <v>-171.3037694464</v>
      </c>
      <c r="C16" s="16">
        <v>-1.0843497375</v>
      </c>
      <c r="D16" s="16">
        <v>-1.1719412947</v>
      </c>
      <c r="F16" s="11">
        <v>14.0</v>
      </c>
      <c r="G16" s="12">
        <f t="shared" si="15"/>
        <v>0.0020466397</v>
      </c>
      <c r="H16" s="12">
        <f t="shared" si="16"/>
        <v>0.0011339791</v>
      </c>
      <c r="I16" s="12">
        <f t="shared" ref="I16:K16" si="41">OFFSET(B$4,6*$F15,0)-OFFSET(B$5,6*$F15,0)-OFFSET(B$6,6*$F15,0)</f>
        <v>-0.0040023753</v>
      </c>
      <c r="J16" s="12">
        <f t="shared" si="41"/>
        <v>-0.0072604511</v>
      </c>
      <c r="K16" s="12">
        <f t="shared" si="41"/>
        <v>-0.007232113</v>
      </c>
      <c r="L16" s="13">
        <f t="shared" ref="L16:M16" si="42">627.509*(OFFSET($B$4,6*$F15,0)-OFFSET($B$5,6*$F15,0)-OFFSET($B$6,6*$F15,0)+OFFSET(C$4,6*$F15,0)-OFFSET(C$5,6*$F15,0)-OFFSET(C$6,6*$F15,0))</f>
        <v>-7.067524931</v>
      </c>
      <c r="M16" s="13">
        <f t="shared" si="42"/>
        <v>-7.049742519</v>
      </c>
      <c r="N16" s="17">
        <f t="shared" si="19"/>
        <v>-7.036766163</v>
      </c>
      <c r="O16" s="13">
        <f t="shared" si="20"/>
        <v>-6.889934226</v>
      </c>
      <c r="P16">
        <f t="shared" si="5"/>
        <v>-4.378407704</v>
      </c>
      <c r="R16" s="11">
        <v>14.0</v>
      </c>
      <c r="S16" s="13">
        <f t="shared" si="6"/>
        <v>0.4934750686</v>
      </c>
      <c r="T16" s="13">
        <f t="shared" si="7"/>
        <v>0.5112574813</v>
      </c>
      <c r="U16" s="13">
        <f t="shared" si="8"/>
        <v>0.5242338366</v>
      </c>
      <c r="V16" s="13">
        <f t="shared" si="9"/>
        <v>0.6710657742</v>
      </c>
      <c r="W16" s="14">
        <f t="shared" si="10"/>
        <v>8.875357415</v>
      </c>
      <c r="X16" s="15">
        <v>-7.561</v>
      </c>
      <c r="Z16">
        <f t="shared" si="11"/>
        <v>8.875357415</v>
      </c>
      <c r="AB16" s="11">
        <v>14.0</v>
      </c>
      <c r="AC16">
        <f t="shared" si="12"/>
        <v>-2.511526522</v>
      </c>
      <c r="AD16">
        <f t="shared" si="13"/>
        <v>-4.525239641</v>
      </c>
      <c r="AF16">
        <f t="shared" si="14"/>
        <v>-5.049473478</v>
      </c>
    </row>
    <row r="17">
      <c r="A17" s="13" t="s">
        <v>32</v>
      </c>
      <c r="B17" s="16">
        <v>-76.0561344979</v>
      </c>
      <c r="C17" s="16">
        <v>-0.4038492435</v>
      </c>
      <c r="D17" s="16">
        <v>-0.4417616957</v>
      </c>
      <c r="F17" s="11">
        <v>15.0</v>
      </c>
      <c r="G17" s="12">
        <f t="shared" si="15"/>
        <v>0.0023741805</v>
      </c>
      <c r="H17" s="12">
        <f t="shared" si="16"/>
        <v>0.0013698671</v>
      </c>
      <c r="I17" s="12">
        <f t="shared" ref="I17:K17" si="43">OFFSET(B$4,6*$F16,0)-OFFSET(B$5,6*$F16,0)-OFFSET(B$6,6*$F16,0)</f>
        <v>-0.0058225516</v>
      </c>
      <c r="J17" s="12">
        <f t="shared" si="43"/>
        <v>-0.0070721329</v>
      </c>
      <c r="K17" s="12">
        <f t="shared" si="43"/>
        <v>-0.0072255602</v>
      </c>
      <c r="L17" s="13">
        <f t="shared" ref="L17:M17" si="44">627.509*(OFFSET($B$4,6*$F16,0)-OFFSET($B$5,6*$F16,0)-OFFSET($B$6,6*$F16,0)+OFFSET(C$4,6*$F16,0)-OFFSET(C$5,6*$F16,0)-OFFSET(C$6,6*$F16,0))</f>
        <v>-8.091530576</v>
      </c>
      <c r="M17" s="13">
        <f t="shared" si="44"/>
        <v>-8.187807588</v>
      </c>
      <c r="N17" s="17">
        <f t="shared" si="19"/>
        <v>-8.258063785</v>
      </c>
      <c r="O17" s="13">
        <f t="shared" si="20"/>
        <v>-8.058205383</v>
      </c>
      <c r="P17">
        <f t="shared" si="5"/>
        <v>-4.404501851</v>
      </c>
      <c r="R17" s="11">
        <v>15.0</v>
      </c>
      <c r="S17" s="13">
        <f t="shared" si="6"/>
        <v>0.6294694241</v>
      </c>
      <c r="T17" s="13">
        <f t="shared" si="7"/>
        <v>0.5331924125</v>
      </c>
      <c r="U17" s="13">
        <f t="shared" si="8"/>
        <v>0.4629362148</v>
      </c>
      <c r="V17" s="13">
        <f t="shared" si="9"/>
        <v>0.6627946166</v>
      </c>
      <c r="W17" s="14">
        <f t="shared" si="10"/>
        <v>7.599984137</v>
      </c>
      <c r="X17" s="15">
        <v>-8.721</v>
      </c>
      <c r="Z17">
        <f t="shared" si="11"/>
        <v>7.599984137</v>
      </c>
      <c r="AB17" s="11">
        <v>15.0</v>
      </c>
      <c r="AC17">
        <f t="shared" si="12"/>
        <v>-3.653703532</v>
      </c>
      <c r="AD17">
        <f t="shared" si="13"/>
        <v>-4.604360253</v>
      </c>
      <c r="AF17">
        <f t="shared" si="14"/>
        <v>-5.067296468</v>
      </c>
    </row>
    <row r="18">
      <c r="A18" s="13" t="s">
        <v>33</v>
      </c>
      <c r="B18" s="16">
        <v>-95.2421937252</v>
      </c>
      <c r="C18" s="16">
        <v>-0.6761397564</v>
      </c>
      <c r="D18" s="16">
        <v>-0.725604237</v>
      </c>
      <c r="F18" s="11">
        <v>16.0</v>
      </c>
      <c r="G18" s="12">
        <f t="shared" si="15"/>
        <v>0.0018117017</v>
      </c>
      <c r="H18" s="12">
        <f t="shared" si="16"/>
        <v>0.0011319402</v>
      </c>
      <c r="I18" s="12">
        <f t="shared" ref="I18:K18" si="45">OFFSET(B$4,6*$F17,0)-OFFSET(B$5,6*$F17,0)-OFFSET(B$6,6*$F17,0)</f>
        <v>-0.0046075663</v>
      </c>
      <c r="J18" s="12">
        <f t="shared" si="45"/>
        <v>-0.0035090332</v>
      </c>
      <c r="K18" s="12">
        <f t="shared" si="45"/>
        <v>-0.0033890841</v>
      </c>
      <c r="L18" s="13">
        <f t="shared" ref="L18:M18" si="46">627.509*(OFFSET($B$4,6*$F17,0)-OFFSET($B$5,6*$F17,0)-OFFSET($B$6,6*$F17,0)+OFFSET(C$4,6*$F17,0)-OFFSET(C$5,6*$F17,0)-OFFSET(C$6,6*$F17,0))</f>
        <v>-5.093239236</v>
      </c>
      <c r="M18" s="13">
        <f t="shared" si="46"/>
        <v>-5.017970096</v>
      </c>
      <c r="N18" s="17">
        <f t="shared" si="19"/>
        <v>-4.963043967</v>
      </c>
      <c r="O18" s="13">
        <f t="shared" si="20"/>
        <v>-4.7635281</v>
      </c>
      <c r="P18">
        <f t="shared" si="5"/>
        <v>-1.872238779</v>
      </c>
      <c r="R18" s="11">
        <v>16.0</v>
      </c>
      <c r="S18" s="13">
        <f t="shared" si="6"/>
        <v>0.1057607643</v>
      </c>
      <c r="T18" s="13">
        <f t="shared" si="7"/>
        <v>0.1810299041</v>
      </c>
      <c r="U18" s="13">
        <f t="shared" si="8"/>
        <v>0.2359560332</v>
      </c>
      <c r="V18" s="13">
        <f t="shared" si="9"/>
        <v>0.4354718998</v>
      </c>
      <c r="W18" s="14">
        <f t="shared" si="10"/>
        <v>8.376070395</v>
      </c>
      <c r="X18" s="15">
        <v>-5.199</v>
      </c>
      <c r="Z18">
        <f t="shared" si="11"/>
        <v>8.376070395</v>
      </c>
      <c r="AB18" s="11">
        <v>16.0</v>
      </c>
      <c r="AC18">
        <f t="shared" si="12"/>
        <v>-2.891289321</v>
      </c>
      <c r="AD18">
        <f t="shared" si="13"/>
        <v>-2.071754645</v>
      </c>
      <c r="AF18">
        <f t="shared" si="14"/>
        <v>-2.307710679</v>
      </c>
    </row>
    <row r="19">
      <c r="A19" s="13" t="s">
        <v>40</v>
      </c>
      <c r="B19" s="23"/>
      <c r="C19" s="16">
        <v>-0.404579856</v>
      </c>
      <c r="D19" s="16">
        <v>-0.4423036027</v>
      </c>
      <c r="F19" s="11">
        <v>17.0</v>
      </c>
      <c r="G19" s="12">
        <f t="shared" si="15"/>
        <v>0.0040409193</v>
      </c>
      <c r="H19" s="12">
        <f t="shared" si="16"/>
        <v>0.0024189678</v>
      </c>
      <c r="I19" s="12">
        <f t="shared" ref="I19:K19" si="47">OFFSET(B$4,6*$F18,0)-OFFSET(B$5,6*$F18,0)-OFFSET(B$6,6*$F18,0)</f>
        <v>-0.0175793035</v>
      </c>
      <c r="J19" s="12">
        <f t="shared" si="47"/>
        <v>-0.0086877975</v>
      </c>
      <c r="K19" s="12">
        <f t="shared" si="47"/>
        <v>-0.0088721511</v>
      </c>
      <c r="L19" s="13">
        <f t="shared" ref="L19:M19" si="48">627.509*(OFFSET($B$4,6*$F18,0)-OFFSET($B$5,6*$F18,0)-OFFSET($B$6,6*$F18,0)+OFFSET(C$4,6*$F18,0)-OFFSET(C$5,6*$F18,0)-OFFSET(C$6,6*$F18,0))</f>
        <v>-16.48284228</v>
      </c>
      <c r="M19" s="13">
        <f t="shared" si="48"/>
        <v>-16.59852582</v>
      </c>
      <c r="N19" s="17">
        <f t="shared" si="19"/>
        <v>-16.68294355</v>
      </c>
      <c r="O19" s="13">
        <f t="shared" si="20"/>
        <v>-16.29533702</v>
      </c>
      <c r="P19">
        <f t="shared" si="5"/>
        <v>-5.264165858</v>
      </c>
      <c r="R19" s="11">
        <v>17.0</v>
      </c>
      <c r="S19" s="13">
        <f t="shared" si="6"/>
        <v>0.9651577186</v>
      </c>
      <c r="T19" s="13">
        <f t="shared" si="7"/>
        <v>0.8494741755</v>
      </c>
      <c r="U19" s="13">
        <f t="shared" si="8"/>
        <v>0.7650564548</v>
      </c>
      <c r="V19" s="13">
        <f t="shared" si="9"/>
        <v>1.152662982</v>
      </c>
      <c r="W19" s="14">
        <f t="shared" si="10"/>
        <v>6.606275686</v>
      </c>
      <c r="X19" s="15">
        <v>-17.448</v>
      </c>
      <c r="Z19">
        <f t="shared" si="11"/>
        <v>6.606275686</v>
      </c>
      <c r="AB19" s="11">
        <v>17.0</v>
      </c>
      <c r="AC19">
        <f t="shared" si="12"/>
        <v>-11.03117116</v>
      </c>
      <c r="AD19">
        <f t="shared" si="13"/>
        <v>-5.651772385</v>
      </c>
      <c r="AF19">
        <f t="shared" si="14"/>
        <v>-6.41682884</v>
      </c>
    </row>
    <row r="20">
      <c r="A20" s="13" t="s">
        <v>41</v>
      </c>
      <c r="B20" s="23"/>
      <c r="C20" s="16">
        <v>-0.677409079</v>
      </c>
      <c r="D20" s="16">
        <v>-0.726304951</v>
      </c>
      <c r="F20" s="11">
        <v>18.0</v>
      </c>
      <c r="G20" s="12">
        <f t="shared" si="15"/>
        <v>0.0020716229</v>
      </c>
      <c r="H20" s="12">
        <f t="shared" si="16"/>
        <v>0.0013594131</v>
      </c>
      <c r="I20" s="12">
        <f t="shared" ref="I20:K20" si="49">OFFSET(B$4,6*$F19,0)-OFFSET(B$5,6*$F19,0)-OFFSET(B$6,6*$F19,0)</f>
        <v>-0.0051626981</v>
      </c>
      <c r="J20" s="12">
        <f t="shared" si="49"/>
        <v>-0.0046277001</v>
      </c>
      <c r="K20" s="12">
        <f t="shared" si="49"/>
        <v>-0.004919997</v>
      </c>
      <c r="L20" s="13">
        <f t="shared" ref="L20:M20" si="50">627.509*(OFFSET($B$4,6*$F19,0)-OFFSET($B$5,6*$F19,0)-OFFSET($B$6,6*$F19,0)+OFFSET(C$4,6*$F19,0)-OFFSET(C$5,6*$F19,0)-OFFSET(C$6,6*$F19,0))</f>
        <v>-6.143562984</v>
      </c>
      <c r="M20" s="13">
        <f t="shared" si="50"/>
        <v>-6.32698192</v>
      </c>
      <c r="N20" s="17">
        <f t="shared" si="19"/>
        <v>-6.46082817</v>
      </c>
      <c r="O20" s="13">
        <f t="shared" si="20"/>
        <v>-6.19737089</v>
      </c>
      <c r="P20">
        <f t="shared" si="5"/>
        <v>-2.957731368</v>
      </c>
      <c r="R20" s="11">
        <v>18.0</v>
      </c>
      <c r="S20" s="13">
        <f t="shared" si="6"/>
        <v>0.8314370159</v>
      </c>
      <c r="T20" s="13">
        <f t="shared" si="7"/>
        <v>0.6480180805</v>
      </c>
      <c r="U20" s="13">
        <f t="shared" si="8"/>
        <v>0.5141718303</v>
      </c>
      <c r="V20" s="13">
        <f t="shared" si="9"/>
        <v>0.7776291105</v>
      </c>
      <c r="W20" s="14">
        <f t="shared" si="10"/>
        <v>11.14880445</v>
      </c>
      <c r="X20" s="15">
        <v>-6.975</v>
      </c>
      <c r="Z20">
        <f t="shared" si="11"/>
        <v>11.14880445</v>
      </c>
      <c r="AB20" s="11">
        <v>18.0</v>
      </c>
      <c r="AC20">
        <f t="shared" si="12"/>
        <v>-3.239639522</v>
      </c>
      <c r="AD20">
        <f t="shared" si="13"/>
        <v>-3.221188648</v>
      </c>
      <c r="AF20">
        <f t="shared" si="14"/>
        <v>-3.735360478</v>
      </c>
    </row>
    <row r="21">
      <c r="A21" s="26">
        <v>4.0</v>
      </c>
      <c r="B21" s="23"/>
      <c r="C21" s="23"/>
      <c r="D21" s="23"/>
      <c r="F21" s="11">
        <v>19.0</v>
      </c>
      <c r="G21" s="12">
        <f t="shared" si="15"/>
        <v>0.0022281156</v>
      </c>
      <c r="H21" s="12">
        <f t="shared" si="16"/>
        <v>0.0013280087</v>
      </c>
      <c r="I21" s="12">
        <f t="shared" ref="I21:K21" si="51">OFFSET(B$4,6*$F20,0)-OFFSET(B$5,6*$F20,0)-OFFSET(B$6,6*$F20,0)</f>
        <v>-0.0047667214</v>
      </c>
      <c r="J21" s="12">
        <f t="shared" si="51"/>
        <v>-0.0061289416</v>
      </c>
      <c r="K21" s="12">
        <f t="shared" si="51"/>
        <v>-0.0061998425</v>
      </c>
      <c r="L21" s="13">
        <f t="shared" ref="L21:M21" si="52">627.509*(OFFSET($B$4,6*$F20,0)-OFFSET($B$5,6*$F20,0)-OFFSET($B$6,6*$F20,0)+OFFSET(C$4,6*$F20,0)-OFFSET(C$5,6*$F20,0)-OFFSET(C$6,6*$F20,0))</f>
        <v>-6.837126593</v>
      </c>
      <c r="M21" s="13">
        <f t="shared" si="52"/>
        <v>-6.881617546</v>
      </c>
      <c r="N21" s="17">
        <f t="shared" si="19"/>
        <v>-6.914083917</v>
      </c>
      <c r="O21" s="13">
        <f t="shared" si="20"/>
        <v>-6.703500075</v>
      </c>
      <c r="P21">
        <f t="shared" si="5"/>
        <v>-3.712339496</v>
      </c>
      <c r="R21" s="11">
        <v>19.0</v>
      </c>
      <c r="S21" s="13">
        <f t="shared" si="6"/>
        <v>0.6728734065</v>
      </c>
      <c r="T21" s="13">
        <f t="shared" si="7"/>
        <v>0.6283824537</v>
      </c>
      <c r="U21" s="13">
        <f t="shared" si="8"/>
        <v>0.5959160827</v>
      </c>
      <c r="V21" s="13">
        <f t="shared" si="9"/>
        <v>0.8064999251</v>
      </c>
      <c r="W21" s="14">
        <f t="shared" si="10"/>
        <v>10.73901365</v>
      </c>
      <c r="X21" s="15">
        <v>-7.51</v>
      </c>
      <c r="Z21">
        <f t="shared" si="11"/>
        <v>10.73901365</v>
      </c>
      <c r="AB21" s="11">
        <v>19.0</v>
      </c>
      <c r="AC21">
        <f t="shared" si="12"/>
        <v>-2.991160579</v>
      </c>
      <c r="AD21">
        <f t="shared" si="13"/>
        <v>-3.922923338</v>
      </c>
      <c r="AF21">
        <f t="shared" si="14"/>
        <v>-4.518839421</v>
      </c>
    </row>
    <row r="22">
      <c r="A22" s="13" t="s">
        <v>31</v>
      </c>
      <c r="B22" s="16">
        <v>-323.1227747245</v>
      </c>
      <c r="C22" s="16">
        <v>-1.9359309824</v>
      </c>
      <c r="D22" s="16">
        <v>-2.0923734108</v>
      </c>
      <c r="F22" s="11">
        <v>20.0</v>
      </c>
      <c r="G22" s="12">
        <f t="shared" si="15"/>
        <v>0.0048134305</v>
      </c>
      <c r="H22" s="12">
        <f t="shared" si="16"/>
        <v>0.0028392036</v>
      </c>
      <c r="I22" s="12">
        <f t="shared" ref="I22:K22" si="53">OFFSET(B$4,6*$F21,0)-OFFSET(B$5,6*$F21,0)-OFFSET(B$6,6*$F21,0)</f>
        <v>-0.0205357561</v>
      </c>
      <c r="J22" s="12">
        <f t="shared" si="53"/>
        <v>-0.0089917222</v>
      </c>
      <c r="K22" s="12">
        <f t="shared" si="53"/>
        <v>-0.0091136043</v>
      </c>
      <c r="L22" s="13">
        <f t="shared" ref="L22:M22" si="54">627.509*(OFFSET($B$4,6*$F21,0)-OFFSET($B$5,6*$F21,0)-OFFSET($B$6,6*$F21,0)+OFFSET(C$4,6*$F21,0)-OFFSET(C$5,6*$F21,0)-OFFSET(C$6,6*$F21,0))</f>
        <v>-18.52875838</v>
      </c>
      <c r="M22" s="13">
        <f t="shared" si="54"/>
        <v>-18.6052405</v>
      </c>
      <c r="N22" s="17">
        <f t="shared" si="19"/>
        <v>-18.66105177</v>
      </c>
      <c r="O22" s="13">
        <f t="shared" si="20"/>
        <v>-18.22224993</v>
      </c>
      <c r="P22">
        <f t="shared" si="5"/>
        <v>-5.335878155</v>
      </c>
      <c r="R22" s="11">
        <v>20.0</v>
      </c>
      <c r="S22" s="13">
        <f t="shared" si="6"/>
        <v>0.8862416194</v>
      </c>
      <c r="T22" s="13">
        <f t="shared" si="7"/>
        <v>0.8097595047</v>
      </c>
      <c r="U22" s="13">
        <f t="shared" si="8"/>
        <v>0.7539482319</v>
      </c>
      <c r="V22" s="13">
        <f t="shared" si="9"/>
        <v>1.19275007</v>
      </c>
      <c r="W22" s="14">
        <f t="shared" si="10"/>
        <v>6.143446152</v>
      </c>
      <c r="X22" s="15">
        <v>-19.415</v>
      </c>
      <c r="Z22">
        <f t="shared" si="11"/>
        <v>6.143446152</v>
      </c>
      <c r="AB22" s="11">
        <v>20.0</v>
      </c>
      <c r="AC22">
        <f t="shared" si="12"/>
        <v>-12.88637177</v>
      </c>
      <c r="AD22">
        <f t="shared" si="13"/>
        <v>-5.774679994</v>
      </c>
      <c r="AF22">
        <f t="shared" si="14"/>
        <v>-6.528628225</v>
      </c>
    </row>
    <row r="23">
      <c r="A23" s="13" t="s">
        <v>32</v>
      </c>
      <c r="B23" s="16">
        <v>-76.0562277069</v>
      </c>
      <c r="C23" s="16">
        <v>-0.4037743429</v>
      </c>
      <c r="D23" s="16">
        <v>-0.4416901255</v>
      </c>
      <c r="F23" s="11">
        <v>21.0</v>
      </c>
      <c r="G23" s="12">
        <f t="shared" si="15"/>
        <v>0.0037516863</v>
      </c>
      <c r="H23" s="12">
        <f t="shared" si="16"/>
        <v>0.0022650448</v>
      </c>
      <c r="I23" s="12">
        <f t="shared" ref="I23:K23" si="55">OFFSET(B$4,6*$F22,0)-OFFSET(B$5,6*$F22,0)-OFFSET(B$6,6*$F22,0)</f>
        <v>-0.0166693089</v>
      </c>
      <c r="J23" s="12">
        <f t="shared" si="55"/>
        <v>-0.0084142765</v>
      </c>
      <c r="K23" s="12">
        <f t="shared" si="55"/>
        <v>-0.0086771276</v>
      </c>
      <c r="L23" s="13">
        <f t="shared" ref="L23:M23" si="56">627.509*(OFFSET($B$4,6*$F22,0)-OFFSET($B$5,6*$F22,0)-OFFSET($B$6,6*$F22,0)+OFFSET(C$4,6*$F22,0)-OFFSET(C$5,6*$F22,0)-OFFSET(C$6,6*$F22,0))</f>
        <v>-15.74017559</v>
      </c>
      <c r="M23" s="13">
        <f t="shared" si="56"/>
        <v>-15.90511702</v>
      </c>
      <c r="N23" s="17">
        <f t="shared" si="19"/>
        <v>-16.02547969</v>
      </c>
      <c r="O23" s="13">
        <f t="shared" si="20"/>
        <v>-15.65518716</v>
      </c>
      <c r="P23">
        <f t="shared" si="5"/>
        <v>-5.195045801</v>
      </c>
      <c r="R23" s="11">
        <v>21.0</v>
      </c>
      <c r="S23" s="13">
        <f t="shared" si="6"/>
        <v>0.7848244092</v>
      </c>
      <c r="T23" s="13">
        <f t="shared" si="7"/>
        <v>0.6198829783</v>
      </c>
      <c r="U23" s="13">
        <f t="shared" si="8"/>
        <v>0.4995203125</v>
      </c>
      <c r="V23" s="13">
        <f t="shared" si="9"/>
        <v>0.86981284</v>
      </c>
      <c r="W23" s="14">
        <f t="shared" si="10"/>
        <v>5.263617791</v>
      </c>
      <c r="X23" s="15">
        <v>-16.525</v>
      </c>
      <c r="Z23">
        <f t="shared" si="11"/>
        <v>5.263617791</v>
      </c>
      <c r="AB23" s="11">
        <v>21.0</v>
      </c>
      <c r="AC23">
        <f t="shared" si="12"/>
        <v>-10.46014136</v>
      </c>
      <c r="AD23">
        <f t="shared" si="13"/>
        <v>-5.565338329</v>
      </c>
      <c r="AF23">
        <f t="shared" si="14"/>
        <v>-6.064858641</v>
      </c>
    </row>
    <row r="24">
      <c r="A24" s="13" t="s">
        <v>33</v>
      </c>
      <c r="B24" s="16">
        <v>-247.0593220067</v>
      </c>
      <c r="C24" s="16">
        <v>-1.527962121</v>
      </c>
      <c r="D24" s="16">
        <v>-1.6461731311</v>
      </c>
      <c r="F24" s="11">
        <v>22.0</v>
      </c>
      <c r="G24" s="12">
        <f t="shared" si="15"/>
        <v>0.004412493</v>
      </c>
      <c r="H24" s="12">
        <f t="shared" si="16"/>
        <v>0.0026446396</v>
      </c>
      <c r="I24" s="12">
        <f t="shared" ref="I24:K24" si="57">OFFSET(B$4,6*$F23,0)-OFFSET(B$5,6*$F23,0)-OFFSET(B$6,6*$F23,0)</f>
        <v>-0.0215471888</v>
      </c>
      <c r="J24" s="12">
        <f t="shared" si="57"/>
        <v>-0.0082675096</v>
      </c>
      <c r="K24" s="12">
        <f t="shared" si="57"/>
        <v>-0.0084910517</v>
      </c>
      <c r="L24" s="13">
        <f t="shared" ref="L24:M24" si="58">627.509*(OFFSET($B$4,6*$F23,0)-OFFSET($B$5,6*$F23,0)-OFFSET($B$6,6*$F23,0)+OFFSET(C$4,6*$F23,0)-OFFSET(C$5,6*$F23,0)-OFFSET(C$6,6*$F23,0))</f>
        <v>-18.70899158</v>
      </c>
      <c r="M24" s="13">
        <f t="shared" si="58"/>
        <v>-18.84926626</v>
      </c>
      <c r="N24" s="17">
        <f t="shared" si="19"/>
        <v>-18.95162886</v>
      </c>
      <c r="O24" s="13">
        <f t="shared" si="20"/>
        <v>-18.52662191</v>
      </c>
      <c r="P24">
        <f t="shared" si="5"/>
        <v>-5.005567009</v>
      </c>
      <c r="R24" s="11">
        <v>22.0</v>
      </c>
      <c r="S24" s="13">
        <f t="shared" si="6"/>
        <v>1.074008422</v>
      </c>
      <c r="T24" s="13">
        <f t="shared" si="7"/>
        <v>0.9337337421</v>
      </c>
      <c r="U24" s="13">
        <f t="shared" si="8"/>
        <v>0.831371138</v>
      </c>
      <c r="V24" s="13">
        <f t="shared" si="9"/>
        <v>1.256378094</v>
      </c>
      <c r="W24" s="14">
        <f t="shared" si="10"/>
        <v>6.350796614</v>
      </c>
      <c r="X24" s="15">
        <v>-19.783</v>
      </c>
      <c r="Z24">
        <f t="shared" si="11"/>
        <v>6.350796614</v>
      </c>
      <c r="AB24" s="11">
        <v>22.0</v>
      </c>
      <c r="AC24">
        <f t="shared" si="12"/>
        <v>-13.5210549</v>
      </c>
      <c r="AD24">
        <f t="shared" si="13"/>
        <v>-5.430573965</v>
      </c>
      <c r="AF24">
        <f t="shared" si="14"/>
        <v>-6.261945103</v>
      </c>
    </row>
    <row r="25">
      <c r="A25" s="13" t="s">
        <v>40</v>
      </c>
      <c r="B25" s="23"/>
      <c r="C25" s="16">
        <v>-0.4047046173</v>
      </c>
      <c r="D25" s="16">
        <v>-0.4422972041</v>
      </c>
      <c r="F25" s="11">
        <v>23.0</v>
      </c>
      <c r="G25" s="12">
        <f t="shared" si="15"/>
        <v>0.0039969462</v>
      </c>
      <c r="H25" s="12">
        <f t="shared" si="16"/>
        <v>0.0024153506</v>
      </c>
      <c r="I25" s="12">
        <f t="shared" ref="I25:K25" si="59">OFFSET(B$4,6*$F24,0)-OFFSET(B$5,6*$F24,0)-OFFSET(B$6,6*$F24,0)</f>
        <v>-0.0215049427</v>
      </c>
      <c r="J25" s="12">
        <f t="shared" si="59"/>
        <v>-0.0078044333</v>
      </c>
      <c r="K25" s="12">
        <f t="shared" si="59"/>
        <v>-0.0081167865</v>
      </c>
      <c r="L25" s="13">
        <f t="shared" ref="L25:M25" si="60">627.509*(OFFSET($B$4,6*$F24,0)-OFFSET($B$5,6*$F24,0)-OFFSET($B$6,6*$F24,0)+OFFSET(C$4,6*$F24,0)-OFFSET(C$5,6*$F24,0)-OFFSET(C$6,6*$F24,0))</f>
        <v>-18.39189722</v>
      </c>
      <c r="M25" s="13">
        <f t="shared" si="60"/>
        <v>-18.58790167</v>
      </c>
      <c r="N25" s="17">
        <f t="shared" si="19"/>
        <v>-18.73093194</v>
      </c>
      <c r="O25" s="13">
        <f t="shared" si="20"/>
        <v>-18.3352206</v>
      </c>
      <c r="P25">
        <f t="shared" si="5"/>
        <v>-4.840675511</v>
      </c>
      <c r="R25" s="11">
        <v>23.0</v>
      </c>
      <c r="S25" s="13">
        <f t="shared" si="6"/>
        <v>1.075102776</v>
      </c>
      <c r="T25" s="13">
        <f t="shared" si="7"/>
        <v>0.8790983315</v>
      </c>
      <c r="U25" s="13">
        <f t="shared" si="8"/>
        <v>0.7360680614</v>
      </c>
      <c r="V25" s="13">
        <f t="shared" si="9"/>
        <v>1.1317794</v>
      </c>
      <c r="W25" s="14">
        <f t="shared" si="10"/>
        <v>5.813835724</v>
      </c>
      <c r="X25" s="15">
        <v>-19.467</v>
      </c>
      <c r="Y25">
        <f>AVERAGE(V3:V25)</f>
        <v>0.7976966439</v>
      </c>
      <c r="Z25">
        <f t="shared" si="11"/>
        <v>5.813835724</v>
      </c>
      <c r="AB25" s="11">
        <v>23.0</v>
      </c>
      <c r="AC25">
        <f t="shared" si="12"/>
        <v>-13.49454509</v>
      </c>
      <c r="AD25">
        <f t="shared" si="13"/>
        <v>-5.23638685</v>
      </c>
      <c r="AF25">
        <f t="shared" si="14"/>
        <v>-5.972454911</v>
      </c>
    </row>
    <row r="26">
      <c r="A26" s="13" t="s">
        <v>41</v>
      </c>
      <c r="B26" s="23"/>
      <c r="C26" s="16">
        <v>-1.5294108241</v>
      </c>
      <c r="D26" s="16">
        <v>-1.6469930069</v>
      </c>
      <c r="F26" s="11">
        <v>24.0</v>
      </c>
      <c r="G26" s="12">
        <f t="shared" si="15"/>
        <v>0.0017953646</v>
      </c>
      <c r="H26" s="12">
        <f t="shared" si="16"/>
        <v>0.0009957278</v>
      </c>
      <c r="I26" s="12">
        <f t="shared" ref="I26:K26" si="61">OFFSET(B$4,6*$F25,0)-OFFSET(B$5,6*$F25,0)-OFFSET(B$6,6*$F25,0)</f>
        <v>0.0064509273</v>
      </c>
      <c r="J26" s="12">
        <f t="shared" si="61"/>
        <v>-0.0102816429</v>
      </c>
      <c r="K26" s="12">
        <f t="shared" si="61"/>
        <v>-0.0102382443</v>
      </c>
      <c r="L26" s="13">
        <f t="shared" ref="L26:M26" si="62">627.509*(OFFSET($B$4,6*$F25,0)-OFFSET($B$5,6*$F25,0)-OFFSET($B$6,6*$F25,0)+OFFSET(C$4,6*$F25,0)-OFFSET(C$5,6*$F25,0)-OFFSET(C$6,6*$F25,0))</f>
        <v>-2.403808515</v>
      </c>
      <c r="M26" s="13">
        <f t="shared" si="62"/>
        <v>-2.376575503</v>
      </c>
      <c r="N26" s="17">
        <f t="shared" si="19"/>
        <v>-2.356702765</v>
      </c>
      <c r="O26" s="13">
        <f t="shared" si="20"/>
        <v>-2.227370319</v>
      </c>
      <c r="P26">
        <f t="shared" si="5"/>
        <v>-6.275385258</v>
      </c>
      <c r="R26" s="11">
        <v>24.0</v>
      </c>
      <c r="S26" s="13">
        <f t="shared" si="6"/>
        <v>0.3201914846</v>
      </c>
      <c r="T26" s="13">
        <f t="shared" si="7"/>
        <v>0.3474244967</v>
      </c>
      <c r="U26" s="13">
        <f t="shared" si="8"/>
        <v>0.3672972352</v>
      </c>
      <c r="V26" s="13">
        <f t="shared" si="9"/>
        <v>0.4966296809</v>
      </c>
      <c r="W26" s="14">
        <f t="shared" si="10"/>
        <v>18.23163292</v>
      </c>
      <c r="X26" s="15">
        <v>-2.724</v>
      </c>
      <c r="Z26">
        <f t="shared" si="11"/>
        <v>18.23163292</v>
      </c>
      <c r="AB26" s="11">
        <v>24.0</v>
      </c>
      <c r="AC26">
        <f t="shared" si="12"/>
        <v>4.048014939</v>
      </c>
      <c r="AD26">
        <f t="shared" si="13"/>
        <v>-6.404717704</v>
      </c>
      <c r="AF26">
        <f t="shared" si="14"/>
        <v>-6.772014939</v>
      </c>
    </row>
    <row r="27">
      <c r="A27" s="26">
        <v>5.0</v>
      </c>
      <c r="B27" s="23"/>
      <c r="C27" s="23"/>
      <c r="D27" s="23"/>
      <c r="F27" s="11">
        <v>25.0</v>
      </c>
      <c r="G27" s="12">
        <f t="shared" si="15"/>
        <v>0.0019882319</v>
      </c>
      <c r="H27" s="12">
        <f t="shared" si="16"/>
        <v>0.0010789532</v>
      </c>
      <c r="I27" s="12">
        <f t="shared" ref="I27:K27" si="63">OFFSET(B$4,6*$F26,0)-OFFSET(B$5,6*$F26,0)-OFFSET(B$6,6*$F26,0)</f>
        <v>0.0054511842</v>
      </c>
      <c r="J27" s="12">
        <f t="shared" si="63"/>
        <v>-0.010757522</v>
      </c>
      <c r="K27" s="12">
        <f t="shared" si="63"/>
        <v>-0.0107351066</v>
      </c>
      <c r="L27" s="13">
        <f t="shared" ref="L27:M27" si="64">627.509*(OFFSET($B$4,6*$F26,0)-OFFSET($B$5,6*$F26,0)-OFFSET($B$6,6*$F26,0)+OFFSET(C$4,6*$F26,0)-OFFSET(C$5,6*$F26,0)-OFFSET(C$6,6*$F26,0))</f>
        <v>-3.329774727</v>
      </c>
      <c r="M27" s="13">
        <f t="shared" si="64"/>
        <v>-3.315708861</v>
      </c>
      <c r="N27" s="17">
        <f t="shared" si="19"/>
        <v>-3.305444581</v>
      </c>
      <c r="O27" s="13">
        <f t="shared" si="20"/>
        <v>-3.175102961</v>
      </c>
      <c r="P27">
        <f t="shared" si="5"/>
        <v>-6.595770107</v>
      </c>
      <c r="R27" s="11">
        <v>25.0</v>
      </c>
      <c r="S27" s="13">
        <f t="shared" si="6"/>
        <v>0.4712252735</v>
      </c>
      <c r="T27" s="13">
        <f t="shared" si="7"/>
        <v>0.4852911387</v>
      </c>
      <c r="U27" s="13">
        <f t="shared" si="8"/>
        <v>0.4955554187</v>
      </c>
      <c r="V27" s="13">
        <f t="shared" si="9"/>
        <v>0.6258970388</v>
      </c>
      <c r="W27" s="14">
        <f t="shared" si="10"/>
        <v>16.46664138</v>
      </c>
      <c r="X27" s="15">
        <v>-3.801</v>
      </c>
      <c r="Z27">
        <f t="shared" si="11"/>
        <v>16.46664138</v>
      </c>
      <c r="AB27" s="11">
        <v>25.0</v>
      </c>
      <c r="AC27">
        <f t="shared" si="12"/>
        <v>3.420667146</v>
      </c>
      <c r="AD27">
        <f t="shared" si="13"/>
        <v>-6.726111727</v>
      </c>
      <c r="AF27">
        <f t="shared" si="14"/>
        <v>-7.221667146</v>
      </c>
    </row>
    <row r="28">
      <c r="A28" s="13" t="s">
        <v>31</v>
      </c>
      <c r="B28" s="16">
        <v>-230.1608724833</v>
      </c>
      <c r="C28" s="16">
        <v>-1.3933138845</v>
      </c>
      <c r="D28" s="16">
        <v>-1.5066223106</v>
      </c>
      <c r="F28" s="11">
        <v>26.0</v>
      </c>
      <c r="G28" s="12">
        <f t="shared" si="15"/>
        <v>0.0047276282</v>
      </c>
      <c r="H28" s="12">
        <f t="shared" si="16"/>
        <v>0.0026876648</v>
      </c>
      <c r="I28" s="12">
        <f t="shared" ref="I28:K28" si="65">OFFSET(B$4,6*$F27,0)-OFFSET(B$5,6*$F27,0)-OFFSET(B$6,6*$F27,0)</f>
        <v>0.0017378617</v>
      </c>
      <c r="J28" s="12">
        <f t="shared" si="65"/>
        <v>-0.0168202942</v>
      </c>
      <c r="K28" s="12">
        <f t="shared" si="65"/>
        <v>-0.0167293109</v>
      </c>
      <c r="L28" s="13">
        <f t="shared" ref="L28:M28" si="66">627.509*(OFFSET($B$4,6*$F27,0)-OFFSET($B$5,6*$F27,0)-OFFSET($B$6,6*$F27,0)+OFFSET(C$4,6*$F27,0)-OFFSET(C$5,6*$F27,0)-OFFSET(C$6,6*$F27,0))</f>
        <v>-9.464362136</v>
      </c>
      <c r="M28" s="13">
        <f t="shared" si="66"/>
        <v>-9.407269296</v>
      </c>
      <c r="N28" s="17">
        <f t="shared" si="19"/>
        <v>-9.365606954</v>
      </c>
      <c r="O28" s="13">
        <f t="shared" si="20"/>
        <v>-8.989401861</v>
      </c>
      <c r="P28">
        <f t="shared" si="5"/>
        <v>-10.07992572</v>
      </c>
      <c r="R28" s="11">
        <v>26.0</v>
      </c>
      <c r="S28" s="13">
        <f t="shared" si="6"/>
        <v>0.2876378644</v>
      </c>
      <c r="T28" s="13">
        <f t="shared" si="7"/>
        <v>0.344730704</v>
      </c>
      <c r="U28" s="13">
        <f t="shared" si="8"/>
        <v>0.3863930464</v>
      </c>
      <c r="V28" s="13">
        <f t="shared" si="9"/>
        <v>0.7625981392</v>
      </c>
      <c r="W28" s="14">
        <f t="shared" si="10"/>
        <v>7.819915291</v>
      </c>
      <c r="X28" s="15">
        <v>-9.752</v>
      </c>
      <c r="Z28">
        <f t="shared" si="11"/>
        <v>7.819915291</v>
      </c>
      <c r="AB28" s="11">
        <v>26.0</v>
      </c>
      <c r="AC28">
        <f t="shared" si="12"/>
        <v>1.090523858</v>
      </c>
      <c r="AD28">
        <f t="shared" si="13"/>
        <v>-10.45613081</v>
      </c>
      <c r="AF28">
        <f t="shared" si="14"/>
        <v>-10.84252386</v>
      </c>
    </row>
    <row r="29">
      <c r="A29" s="13" t="s">
        <v>32</v>
      </c>
      <c r="B29" s="16">
        <v>-115.0782937473</v>
      </c>
      <c r="C29" s="16">
        <v>-0.6943545154</v>
      </c>
      <c r="D29" s="16">
        <v>-0.7510606206</v>
      </c>
      <c r="F29" s="11">
        <v>27.0</v>
      </c>
      <c r="G29" s="12">
        <f t="shared" si="15"/>
        <v>0.0019246522</v>
      </c>
      <c r="H29" s="12">
        <f t="shared" si="16"/>
        <v>0.0010571308</v>
      </c>
      <c r="I29" s="12">
        <f t="shared" ref="I29:K29" si="67">OFFSET(B$4,6*$F28,0)-OFFSET(B$5,6*$F28,0)-OFFSET(B$6,6*$F28,0)</f>
        <v>0.0059606902</v>
      </c>
      <c r="J29" s="12">
        <f t="shared" si="67"/>
        <v>-0.0106479721</v>
      </c>
      <c r="K29" s="12">
        <f t="shared" si="67"/>
        <v>-0.01061753</v>
      </c>
      <c r="L29" s="13">
        <f t="shared" ref="L29:M29" si="68">627.509*(OFFSET($B$4,6*$F28,0)-OFFSET($B$5,6*$F28,0)-OFFSET($B$6,6*$F28,0)+OFFSET(C$4,6*$F28,0)-OFFSET(C$5,6*$F28,0)-OFFSET(C$6,6*$F28,0))</f>
        <v>-2.941311578</v>
      </c>
      <c r="M29" s="13">
        <f t="shared" si="68"/>
        <v>-2.922208886</v>
      </c>
      <c r="N29" s="17">
        <f t="shared" si="19"/>
        <v>-2.908269084</v>
      </c>
      <c r="O29" s="13">
        <f t="shared" si="20"/>
        <v>-2.775213756</v>
      </c>
      <c r="P29">
        <f t="shared" si="5"/>
        <v>-6.515600503</v>
      </c>
      <c r="R29" s="11">
        <v>27.0</v>
      </c>
      <c r="S29" s="13">
        <f t="shared" si="6"/>
        <v>0.4006884222</v>
      </c>
      <c r="T29" s="13">
        <f t="shared" si="7"/>
        <v>0.4197911139</v>
      </c>
      <c r="U29" s="13">
        <f t="shared" si="8"/>
        <v>0.433730916</v>
      </c>
      <c r="V29" s="13">
        <f t="shared" si="9"/>
        <v>0.5667862437</v>
      </c>
      <c r="W29" s="14">
        <f t="shared" si="10"/>
        <v>16.95949263</v>
      </c>
      <c r="X29" s="15">
        <v>-3.342</v>
      </c>
      <c r="Z29">
        <f t="shared" si="11"/>
        <v>16.95949263</v>
      </c>
      <c r="AB29" s="11">
        <v>27.0</v>
      </c>
      <c r="AC29">
        <f t="shared" si="12"/>
        <v>3.740386747</v>
      </c>
      <c r="AD29">
        <f t="shared" si="13"/>
        <v>-6.648655831</v>
      </c>
      <c r="AF29">
        <f t="shared" si="14"/>
        <v>-7.082386747</v>
      </c>
    </row>
    <row r="30">
      <c r="A30" s="13" t="s">
        <v>33</v>
      </c>
      <c r="B30" s="16">
        <v>-115.0785514189</v>
      </c>
      <c r="C30" s="16">
        <v>-0.6942062388</v>
      </c>
      <c r="D30" s="16">
        <v>-0.7509628431</v>
      </c>
      <c r="F30" s="11">
        <v>28.0</v>
      </c>
      <c r="G30" s="12">
        <f t="shared" si="15"/>
        <v>0.0033732057</v>
      </c>
      <c r="H30" s="12">
        <f t="shared" si="16"/>
        <v>0.0018855165</v>
      </c>
      <c r="I30" s="12">
        <f t="shared" ref="I30:K30" si="69">OFFSET(B$4,6*$F29,0)-OFFSET(B$5,6*$F29,0)-OFFSET(B$6,6*$F29,0)</f>
        <v>0.0061823987</v>
      </c>
      <c r="J30" s="12">
        <f t="shared" si="69"/>
        <v>-0.0145980811</v>
      </c>
      <c r="K30" s="12">
        <f t="shared" si="69"/>
        <v>-0.0144502084</v>
      </c>
      <c r="L30" s="13">
        <f t="shared" ref="L30:M30" si="70">627.509*(OFFSET($B$4,6*$F29,0)-OFFSET($B$5,6*$F29,0)-OFFSET($B$6,6*$F29,0)+OFFSET(C$4,6*$F29,0)-OFFSET(C$5,6*$F29,0)-OFFSET(C$6,6*$F29,0))</f>
        <v>-5.280916447</v>
      </c>
      <c r="M30" s="13">
        <f t="shared" si="70"/>
        <v>-5.188124997</v>
      </c>
      <c r="N30" s="17">
        <f t="shared" si="19"/>
        <v>-5.120412317</v>
      </c>
      <c r="O30" s="13">
        <f t="shared" si="20"/>
        <v>-4.869438379</v>
      </c>
      <c r="P30">
        <f t="shared" si="5"/>
        <v>-8.748949205</v>
      </c>
      <c r="R30" s="11">
        <v>28.0</v>
      </c>
      <c r="S30" s="13">
        <f t="shared" si="6"/>
        <v>0.3120835529</v>
      </c>
      <c r="T30" s="13">
        <f t="shared" si="7"/>
        <v>0.404875003</v>
      </c>
      <c r="U30" s="13">
        <f t="shared" si="8"/>
        <v>0.4725876828</v>
      </c>
      <c r="V30" s="13">
        <f t="shared" si="9"/>
        <v>0.7235616211</v>
      </c>
      <c r="W30" s="14">
        <f t="shared" si="10"/>
        <v>12.93691438</v>
      </c>
      <c r="X30" s="15">
        <v>-5.593</v>
      </c>
      <c r="Z30">
        <f t="shared" si="11"/>
        <v>12.93691438</v>
      </c>
      <c r="AB30" s="11">
        <v>28.0</v>
      </c>
      <c r="AC30">
        <f t="shared" si="12"/>
        <v>3.879510826</v>
      </c>
      <c r="AD30">
        <f t="shared" si="13"/>
        <v>-8.999923143</v>
      </c>
      <c r="AF30">
        <f t="shared" si="14"/>
        <v>-9.472510826</v>
      </c>
    </row>
    <row r="31">
      <c r="A31" s="13" t="s">
        <v>40</v>
      </c>
      <c r="B31" s="23"/>
      <c r="C31" s="16">
        <v>-0.6951614034</v>
      </c>
      <c r="D31" s="16">
        <v>-0.7515659433</v>
      </c>
      <c r="F31" s="11">
        <v>29.0</v>
      </c>
      <c r="G31" s="12">
        <f t="shared" si="15"/>
        <v>0.00330235699</v>
      </c>
      <c r="H31" s="12">
        <f t="shared" si="16"/>
        <v>0.00186402795</v>
      </c>
      <c r="I31" s="12">
        <f t="shared" ref="I31:K31" si="71">OFFSET(B$4,6*$F30,0)-OFFSET(B$5,6*$F30,0)-OFFSET(B$6,6*$F30,0)</f>
        <v>0.0040805153</v>
      </c>
      <c r="J31" s="12">
        <f t="shared" si="71"/>
        <v>-0.01398680697</v>
      </c>
      <c r="K31" s="12">
        <f t="shared" si="71"/>
        <v>-0.0139619286</v>
      </c>
      <c r="L31" s="13">
        <f t="shared" ref="L31:M31" si="72">627.509*(OFFSET($B$4,6*$F30,0)-OFFSET($B$5,6*$F30,0)-OFFSET($B$6,6*$F30,0)+OFFSET(C$4,6*$F30,0)-OFFSET(C$5,6*$F30,0)-OFFSET(C$6,6*$F30,0))</f>
        <v>-6.21628718</v>
      </c>
      <c r="M31" s="13">
        <f t="shared" si="72"/>
        <v>-6.200675778</v>
      </c>
      <c r="N31" s="17">
        <f t="shared" si="19"/>
        <v>-6.189283675</v>
      </c>
      <c r="O31" s="13">
        <f t="shared" si="20"/>
        <v>-5.933750562</v>
      </c>
      <c r="P31">
        <f t="shared" si="5"/>
        <v>-8.494310637</v>
      </c>
      <c r="R31" s="11">
        <v>29.0</v>
      </c>
      <c r="S31" s="13">
        <f t="shared" si="6"/>
        <v>0.4847128205</v>
      </c>
      <c r="T31" s="13">
        <f t="shared" si="7"/>
        <v>0.5003242215</v>
      </c>
      <c r="U31" s="13">
        <f t="shared" si="8"/>
        <v>0.511716325</v>
      </c>
      <c r="V31" s="13">
        <f t="shared" si="9"/>
        <v>0.7672494382</v>
      </c>
      <c r="W31" s="14">
        <f t="shared" si="10"/>
        <v>11.44977523</v>
      </c>
      <c r="X31" s="15">
        <v>-6.701</v>
      </c>
      <c r="Z31">
        <f t="shared" si="11"/>
        <v>11.44977523</v>
      </c>
      <c r="AB31" s="11">
        <v>29.0</v>
      </c>
      <c r="AC31">
        <f t="shared" si="12"/>
        <v>2.560560075</v>
      </c>
      <c r="AD31">
        <f t="shared" si="13"/>
        <v>-8.74984375</v>
      </c>
      <c r="AF31">
        <f t="shared" si="14"/>
        <v>-9.261560075</v>
      </c>
    </row>
    <row r="32">
      <c r="A32" s="13" t="s">
        <v>41</v>
      </c>
      <c r="B32" s="23"/>
      <c r="C32" s="16">
        <v>-0.6956618423</v>
      </c>
      <c r="D32" s="16">
        <v>-0.7517742376</v>
      </c>
      <c r="F32" s="11">
        <v>30.0</v>
      </c>
      <c r="G32" s="12">
        <f t="shared" si="15"/>
        <v>0.0009828388</v>
      </c>
      <c r="H32" s="12">
        <f t="shared" si="16"/>
        <v>0.0005288347</v>
      </c>
      <c r="I32" s="12">
        <f t="shared" ref="I32:K32" si="73">OFFSET(B$4,6*$F31,0)-OFFSET(B$5,6*$F31,0)-OFFSET(B$6,6*$F31,0)</f>
        <v>0.0048165059</v>
      </c>
      <c r="J32" s="12">
        <f t="shared" si="73"/>
        <v>-0.0062042895</v>
      </c>
      <c r="K32" s="12">
        <f t="shared" si="73"/>
        <v>-0.0062853703</v>
      </c>
      <c r="L32" s="13">
        <f t="shared" ref="L32:M32" si="74">627.509*(OFFSET($B$4,6*$F31,0)-OFFSET($B$5,6*$F31,0)-OFFSET($B$6,6*$F31,0)+OFFSET(C$4,6*$F31,0)-OFFSET(C$5,6*$F31,0)-OFFSET(C$6,6*$F31,0))</f>
        <v>-0.870846699</v>
      </c>
      <c r="M32" s="13">
        <f t="shared" si="74"/>
        <v>-0.9217256308</v>
      </c>
      <c r="N32" s="17">
        <f t="shared" si="19"/>
        <v>-0.9588534999</v>
      </c>
      <c r="O32" s="13">
        <f t="shared" si="20"/>
        <v>-0.8968761896</v>
      </c>
      <c r="P32">
        <f t="shared" si="5"/>
        <v>-3.91927699</v>
      </c>
      <c r="R32" s="11">
        <v>30.0</v>
      </c>
      <c r="S32" s="13">
        <f t="shared" si="6"/>
        <v>0.493153301</v>
      </c>
      <c r="T32" s="13">
        <f t="shared" si="7"/>
        <v>0.4422743692</v>
      </c>
      <c r="U32" s="13">
        <f t="shared" si="8"/>
        <v>0.4051465001</v>
      </c>
      <c r="V32" s="13">
        <f t="shared" si="9"/>
        <v>0.4671238104</v>
      </c>
      <c r="W32" s="14">
        <f t="shared" si="10"/>
        <v>34.24661367</v>
      </c>
      <c r="X32" s="15">
        <v>-1.364</v>
      </c>
      <c r="Z32">
        <f t="shared" si="11"/>
        <v>34.24661367</v>
      </c>
      <c r="AB32" s="11">
        <v>30.0</v>
      </c>
      <c r="AC32">
        <f t="shared" si="12"/>
        <v>3.022400801</v>
      </c>
      <c r="AD32">
        <f t="shared" si="13"/>
        <v>-3.981254301</v>
      </c>
      <c r="AF32">
        <f t="shared" si="14"/>
        <v>-4.386400801</v>
      </c>
    </row>
    <row r="33">
      <c r="A33" s="26">
        <v>6.0</v>
      </c>
      <c r="B33" s="23"/>
      <c r="C33" s="23"/>
      <c r="D33" s="23"/>
      <c r="F33" s="11">
        <v>31.0</v>
      </c>
      <c r="G33" s="12">
        <f t="shared" si="15"/>
        <v>0.0015996699</v>
      </c>
      <c r="H33" s="12">
        <f t="shared" si="16"/>
        <v>0.0008939353</v>
      </c>
      <c r="I33" s="12">
        <f t="shared" ref="I33:K33" si="75">OFFSET(B$4,6*$F32,0)-OFFSET(B$5,6*$F32,0)-OFFSET(B$6,6*$F32,0)</f>
        <v>0.0028290294</v>
      </c>
      <c r="J33" s="12">
        <f t="shared" si="75"/>
        <v>-0.0072447903</v>
      </c>
      <c r="K33" s="12">
        <f t="shared" si="75"/>
        <v>-0.0073585064</v>
      </c>
      <c r="L33" s="13">
        <f t="shared" ref="L33:M33" si="76">627.509*(OFFSET($B$4,6*$F32,0)-OFFSET($B$5,6*$F32,0)-OFFSET($B$6,6*$F32,0)+OFFSET(C$4,6*$F32,0)-OFFSET(C$5,6*$F32,0)-OFFSET(C$6,6*$F32,0))</f>
        <v>-2.770929707</v>
      </c>
      <c r="M33" s="13">
        <f t="shared" si="76"/>
        <v>-2.842287583</v>
      </c>
      <c r="N33" s="17">
        <f t="shared" si="19"/>
        <v>-2.894359546</v>
      </c>
      <c r="O33" s="13">
        <f t="shared" si="20"/>
        <v>-2.775465485</v>
      </c>
      <c r="P33">
        <f t="shared" si="5"/>
        <v>-4.550706895</v>
      </c>
      <c r="R33" s="11">
        <v>31.0</v>
      </c>
      <c r="S33" s="13">
        <f t="shared" si="6"/>
        <v>0.5580702934</v>
      </c>
      <c r="T33" s="13">
        <f t="shared" si="7"/>
        <v>0.4867124172</v>
      </c>
      <c r="U33" s="13">
        <f t="shared" si="8"/>
        <v>0.4346404535</v>
      </c>
      <c r="V33" s="13">
        <f t="shared" si="9"/>
        <v>0.5535345151</v>
      </c>
      <c r="W33" s="14">
        <f t="shared" si="10"/>
        <v>16.6276514</v>
      </c>
      <c r="X33" s="15">
        <v>-3.329</v>
      </c>
      <c r="Z33">
        <f t="shared" si="11"/>
        <v>16.6276514</v>
      </c>
      <c r="AB33" s="11">
        <v>31.0</v>
      </c>
      <c r="AC33">
        <f t="shared" si="12"/>
        <v>1.77524141</v>
      </c>
      <c r="AD33">
        <f t="shared" si="13"/>
        <v>-4.669600956</v>
      </c>
      <c r="AF33">
        <f t="shared" si="14"/>
        <v>-5.10424141</v>
      </c>
    </row>
    <row r="34">
      <c r="A34" s="13" t="s">
        <v>31</v>
      </c>
      <c r="B34" s="16">
        <v>-210.3246446596</v>
      </c>
      <c r="C34" s="16">
        <v>-1.3772436206</v>
      </c>
      <c r="D34" s="16">
        <v>-1.4833560404</v>
      </c>
      <c r="F34" s="11">
        <v>32.0</v>
      </c>
      <c r="G34" s="12">
        <f t="shared" si="15"/>
        <v>0.0014815331</v>
      </c>
      <c r="H34" s="12">
        <f t="shared" si="16"/>
        <v>0.0008358701</v>
      </c>
      <c r="I34" s="12">
        <f t="shared" ref="I34:K34" si="77">OFFSET(B$4,6*$F33,0)-OFFSET(B$5,6*$F33,0)-OFFSET(B$6,6*$F33,0)</f>
        <v>0.0012300599</v>
      </c>
      <c r="J34" s="12">
        <f t="shared" si="77"/>
        <v>-0.0060531931</v>
      </c>
      <c r="K34" s="12">
        <f t="shared" si="77"/>
        <v>-0.0062300126</v>
      </c>
      <c r="L34" s="13">
        <f t="shared" ref="L34:M34" si="78">627.509*(OFFSET($B$4,6*$F33,0)-OFFSET($B$5,6*$F33,0)-OFFSET($B$6,6*$F33,0)+OFFSET(C$4,6*$F33,0)-OFFSET(C$5,6*$F33,0)-OFFSET(C$6,6*$F33,0))</f>
        <v>-3.026559491</v>
      </c>
      <c r="M34" s="13">
        <f t="shared" si="78"/>
        <v>-3.137515319</v>
      </c>
      <c r="N34" s="17">
        <f t="shared" si="19"/>
        <v>-3.218483085</v>
      </c>
      <c r="O34" s="13">
        <f t="shared" si="20"/>
        <v>-3.104053489</v>
      </c>
      <c r="P34">
        <f t="shared" si="5"/>
        <v>-3.875927147</v>
      </c>
      <c r="R34" s="11">
        <v>32.0</v>
      </c>
      <c r="S34" s="13">
        <f t="shared" si="6"/>
        <v>0.6664405088</v>
      </c>
      <c r="T34" s="13">
        <f t="shared" si="7"/>
        <v>0.5554846812</v>
      </c>
      <c r="U34" s="13">
        <f t="shared" si="8"/>
        <v>0.4745169151</v>
      </c>
      <c r="V34" s="13">
        <f t="shared" si="9"/>
        <v>0.5889465113</v>
      </c>
      <c r="W34" s="14">
        <f t="shared" si="10"/>
        <v>15.9476445</v>
      </c>
      <c r="X34" s="15">
        <v>-3.693</v>
      </c>
      <c r="Z34">
        <f t="shared" si="11"/>
        <v>15.9476445</v>
      </c>
      <c r="AB34" s="11">
        <v>32.0</v>
      </c>
      <c r="AC34">
        <f t="shared" si="12"/>
        <v>0.7718736578</v>
      </c>
      <c r="AD34">
        <f t="shared" si="13"/>
        <v>-3.990356743</v>
      </c>
      <c r="AF34">
        <f t="shared" si="14"/>
        <v>-4.464873658</v>
      </c>
    </row>
    <row r="35">
      <c r="A35" s="13" t="s">
        <v>32</v>
      </c>
      <c r="B35" s="16">
        <v>-115.0777570543</v>
      </c>
      <c r="C35" s="16">
        <v>-0.6947251347</v>
      </c>
      <c r="D35" s="16">
        <v>-0.7513998505</v>
      </c>
      <c r="F35" s="11">
        <v>33.0</v>
      </c>
      <c r="G35" s="12">
        <f t="shared" si="15"/>
        <v>0.0010605299</v>
      </c>
      <c r="H35" s="12">
        <f t="shared" si="16"/>
        <v>0.000568324</v>
      </c>
      <c r="I35" s="12">
        <f t="shared" ref="I35:K35" si="79">OFFSET(B$4,6*$F34,0)-OFFSET(B$5,6*$F34,0)-OFFSET(B$6,6*$F34,0)</f>
        <v>0.0044791816</v>
      </c>
      <c r="J35" s="12">
        <f t="shared" si="79"/>
        <v>-0.0064656872</v>
      </c>
      <c r="K35" s="12">
        <f t="shared" si="79"/>
        <v>-0.0065567636</v>
      </c>
      <c r="L35" s="13">
        <f t="shared" ref="L35:M35" si="80">627.509*(OFFSET($B$4,6*$F34,0)-OFFSET($B$5,6*$F34,0)-OFFSET($B$6,6*$F34,0)+OFFSET(C$4,6*$F34,0)-OFFSET(C$5,6*$F34,0)-OFFSET(C$6,6*$F34,0))</f>
        <v>-1.246550143</v>
      </c>
      <c r="M35" s="13">
        <f t="shared" si="80"/>
        <v>-1.303701403</v>
      </c>
      <c r="N35" s="17">
        <f t="shared" si="19"/>
        <v>-1.345406377</v>
      </c>
      <c r="O35" s="13">
        <f t="shared" si="20"/>
        <v>-1.279785652</v>
      </c>
      <c r="P35">
        <f t="shared" si="5"/>
        <v>-4.090512419</v>
      </c>
      <c r="R35" s="11">
        <v>33.0</v>
      </c>
      <c r="S35" s="13">
        <f t="shared" si="6"/>
        <v>0.5584498575</v>
      </c>
      <c r="T35" s="13">
        <f t="shared" si="7"/>
        <v>0.5012985968</v>
      </c>
      <c r="U35" s="13">
        <f t="shared" si="8"/>
        <v>0.4595936227</v>
      </c>
      <c r="V35" s="13">
        <f t="shared" si="9"/>
        <v>0.5252143478</v>
      </c>
      <c r="W35" s="14">
        <f t="shared" si="10"/>
        <v>29.0977478</v>
      </c>
      <c r="X35" s="15">
        <v>-1.805</v>
      </c>
      <c r="Z35">
        <f t="shared" si="11"/>
        <v>29.0977478</v>
      </c>
      <c r="AB35" s="11">
        <v>33.0</v>
      </c>
      <c r="AC35">
        <f t="shared" si="12"/>
        <v>2.810726767</v>
      </c>
      <c r="AD35">
        <f t="shared" si="13"/>
        <v>-4.156133144</v>
      </c>
      <c r="AF35">
        <f t="shared" si="14"/>
        <v>-4.615726767</v>
      </c>
    </row>
    <row r="36">
      <c r="A36" s="13" t="s">
        <v>33</v>
      </c>
      <c r="B36" s="16">
        <v>-95.2421903028</v>
      </c>
      <c r="C36" s="16">
        <v>-0.6761480248</v>
      </c>
      <c r="D36" s="16">
        <v>-0.7256130912</v>
      </c>
      <c r="F36" s="11">
        <v>34.0</v>
      </c>
      <c r="G36" s="12">
        <f t="shared" si="15"/>
        <v>0.0017365953</v>
      </c>
      <c r="H36" s="12">
        <f t="shared" si="16"/>
        <v>0.0008770459</v>
      </c>
      <c r="I36" s="12">
        <f t="shared" ref="I36:K36" si="81">OFFSET(B$4,6*$F35,0)-OFFSET(B$5,6*$F35,0)-OFFSET(B$6,6*$F35,0)</f>
        <v>0.0072293182</v>
      </c>
      <c r="J36" s="12">
        <f t="shared" si="81"/>
        <v>-0.0118416993</v>
      </c>
      <c r="K36" s="12">
        <f t="shared" si="81"/>
        <v>-0.0119681498</v>
      </c>
      <c r="L36" s="13">
        <f t="shared" ref="L36:M36" si="82">627.509*(OFFSET($B$4,6*$F35,0)-OFFSET($B$5,6*$F35,0)-OFFSET($B$6,6*$F35,0)+OFFSET(C$4,6*$F35,0)-OFFSET(C$5,6*$F35,0)-OFFSET(C$6,6*$F35,0))</f>
        <v>-2.894310652</v>
      </c>
      <c r="M36" s="13">
        <f t="shared" si="82"/>
        <v>-2.973659478</v>
      </c>
      <c r="N36" s="17">
        <f t="shared" si="19"/>
        <v>-3.031562676</v>
      </c>
      <c r="O36" s="13">
        <f t="shared" si="20"/>
        <v>-2.953184559</v>
      </c>
      <c r="P36">
        <f t="shared" si="5"/>
        <v>-7.489646794</v>
      </c>
      <c r="R36" s="11">
        <v>34.0</v>
      </c>
      <c r="S36" s="13">
        <f t="shared" si="6"/>
        <v>0.8696893483</v>
      </c>
      <c r="T36" s="13">
        <f t="shared" si="7"/>
        <v>0.7903405215</v>
      </c>
      <c r="U36" s="13">
        <f t="shared" si="8"/>
        <v>0.7324373236</v>
      </c>
      <c r="V36" s="13">
        <f t="shared" si="9"/>
        <v>0.8108154406</v>
      </c>
      <c r="W36" s="14">
        <f t="shared" si="10"/>
        <v>21.54132414</v>
      </c>
      <c r="X36" s="15">
        <v>-3.764</v>
      </c>
      <c r="Z36">
        <f t="shared" si="11"/>
        <v>21.54132414</v>
      </c>
      <c r="AB36" s="11">
        <v>34.0</v>
      </c>
      <c r="AC36">
        <f t="shared" si="12"/>
        <v>4.536462234</v>
      </c>
      <c r="AD36">
        <f t="shared" si="13"/>
        <v>-7.568024911</v>
      </c>
      <c r="AF36">
        <f t="shared" si="14"/>
        <v>-8.300462234</v>
      </c>
    </row>
    <row r="37">
      <c r="A37" s="13" t="s">
        <v>40</v>
      </c>
      <c r="B37" s="23"/>
      <c r="C37" s="16">
        <v>-0.6955177161</v>
      </c>
      <c r="D37" s="16">
        <v>-0.7518726515</v>
      </c>
      <c r="F37" s="11">
        <v>35.0</v>
      </c>
      <c r="G37" s="12">
        <f t="shared" si="15"/>
        <v>0.001247723</v>
      </c>
      <c r="H37" s="12">
        <f t="shared" si="16"/>
        <v>0.0006558396</v>
      </c>
      <c r="I37" s="12">
        <f t="shared" ref="I37:K37" si="83">OFFSET(B$4,6*$F36,0)-OFFSET(B$5,6*$F36,0)-OFFSET(B$6,6*$F36,0)</f>
        <v>0.0050939915</v>
      </c>
      <c r="J37" s="12">
        <f t="shared" si="83"/>
        <v>-0.0082678385</v>
      </c>
      <c r="K37" s="12">
        <f t="shared" si="83"/>
        <v>-0.0083817018</v>
      </c>
      <c r="L37" s="13">
        <f t="shared" ref="L37:M37" si="84">627.509*(OFFSET($B$4,6*$F36,0)-OFFSET($B$5,6*$F36,0)-OFFSET($B$6,6*$F36,0)+OFFSET(C$4,6*$F36,0)-OFFSET(C$5,6*$F36,0)-OFFSET(C$6,6*$F36,0))</f>
        <v>-1.991617557</v>
      </c>
      <c r="M37" s="13">
        <f t="shared" si="84"/>
        <v>-2.063067803</v>
      </c>
      <c r="N37" s="17">
        <f t="shared" si="19"/>
        <v>-2.115207171</v>
      </c>
      <c r="O37" s="13">
        <f t="shared" si="20"/>
        <v>-2.044949793</v>
      </c>
      <c r="P37">
        <f t="shared" si="5"/>
        <v>-5.241475305</v>
      </c>
      <c r="R37" s="11">
        <v>35.0</v>
      </c>
      <c r="S37" s="13">
        <f t="shared" si="6"/>
        <v>0.6123824429</v>
      </c>
      <c r="T37" s="13">
        <f t="shared" si="7"/>
        <v>0.5409321974</v>
      </c>
      <c r="U37" s="13">
        <f t="shared" si="8"/>
        <v>0.488792829</v>
      </c>
      <c r="V37" s="13">
        <f t="shared" si="9"/>
        <v>0.559050207</v>
      </c>
      <c r="W37" s="14">
        <f t="shared" si="10"/>
        <v>21.46890196</v>
      </c>
      <c r="X37" s="15">
        <v>-2.604</v>
      </c>
      <c r="Z37">
        <f t="shared" si="11"/>
        <v>21.46890196</v>
      </c>
      <c r="AB37" s="11">
        <v>35.0</v>
      </c>
      <c r="AC37">
        <f t="shared" si="12"/>
        <v>3.196525512</v>
      </c>
      <c r="AD37">
        <f t="shared" si="13"/>
        <v>-5.311732683</v>
      </c>
      <c r="AF37">
        <f t="shared" si="14"/>
        <v>-5.800525512</v>
      </c>
    </row>
    <row r="38">
      <c r="A38" s="13" t="s">
        <v>41</v>
      </c>
      <c r="B38" s="23"/>
      <c r="C38" s="16">
        <v>-0.6776040858</v>
      </c>
      <c r="D38" s="16">
        <v>-0.7263946278</v>
      </c>
      <c r="F38" s="11">
        <v>36.0</v>
      </c>
      <c r="G38" s="12">
        <f t="shared" si="15"/>
        <v>0.0007364007</v>
      </c>
      <c r="H38" s="12">
        <f t="shared" si="16"/>
        <v>0.0004340712</v>
      </c>
      <c r="I38" s="12">
        <f t="shared" ref="I38:K38" si="85">OFFSET(B$4,6*$F37,0)-OFFSET(B$5,6*$F37,0)-OFFSET(B$6,6*$F37,0)</f>
        <v>0.0038490533</v>
      </c>
      <c r="J38" s="12">
        <f t="shared" si="85"/>
        <v>-0.0057930901</v>
      </c>
      <c r="K38" s="12">
        <f t="shared" si="85"/>
        <v>-0.0059972579</v>
      </c>
      <c r="L38" s="13">
        <f t="shared" ref="L38:M38" si="86">627.509*(OFFSET($B$4,6*$F37,0)-OFFSET($B$5,6*$F37,0)-OFFSET($B$6,6*$F37,0)+OFFSET(C$4,6*$F37,0)-OFFSET(C$5,6*$F37,0)-OFFSET(C$6,6*$F37,0))</f>
        <v>-1.219900588</v>
      </c>
      <c r="M38" s="13">
        <f t="shared" si="86"/>
        <v>-1.34801772</v>
      </c>
      <c r="N38" s="17">
        <f t="shared" si="19"/>
        <v>-1.4415086</v>
      </c>
      <c r="O38" s="13">
        <f t="shared" si="20"/>
        <v>-1.374536957</v>
      </c>
      <c r="P38">
        <f t="shared" si="5"/>
        <v>-3.789852544</v>
      </c>
      <c r="R38" s="11">
        <v>36.0</v>
      </c>
      <c r="S38" s="13">
        <f t="shared" si="6"/>
        <v>0.5440994117</v>
      </c>
      <c r="T38" s="13">
        <f t="shared" si="7"/>
        <v>0.4159822796</v>
      </c>
      <c r="U38" s="13">
        <f t="shared" si="8"/>
        <v>0.3224913995</v>
      </c>
      <c r="V38" s="13">
        <f t="shared" si="9"/>
        <v>0.3894630429</v>
      </c>
      <c r="W38" s="14">
        <f t="shared" si="10"/>
        <v>22.07840379</v>
      </c>
      <c r="X38" s="15">
        <v>-1.764</v>
      </c>
      <c r="Z38">
        <f t="shared" si="11"/>
        <v>22.07840379</v>
      </c>
      <c r="AB38" s="11">
        <v>36.0</v>
      </c>
      <c r="AC38">
        <f t="shared" si="12"/>
        <v>2.415315587</v>
      </c>
      <c r="AD38">
        <f t="shared" si="13"/>
        <v>-3.856824188</v>
      </c>
      <c r="AF38">
        <f t="shared" si="14"/>
        <v>-4.179315587</v>
      </c>
    </row>
    <row r="39">
      <c r="A39" s="26">
        <v>7.0</v>
      </c>
      <c r="B39" s="23"/>
      <c r="C39" s="23"/>
      <c r="D39" s="23"/>
      <c r="F39" s="11">
        <v>37.0</v>
      </c>
      <c r="G39" s="12">
        <f t="shared" si="15"/>
        <v>0.0011589191</v>
      </c>
      <c r="H39" s="12">
        <f t="shared" si="16"/>
        <v>0.0006108043</v>
      </c>
      <c r="I39" s="12">
        <f t="shared" ref="I39:K39" si="87">OFFSET(B$4,6*$F38,0)-OFFSET(B$5,6*$F38,0)-OFFSET(B$6,6*$F38,0)</f>
        <v>0.0050667976</v>
      </c>
      <c r="J39" s="12">
        <f t="shared" si="87"/>
        <v>-0.0079403358</v>
      </c>
      <c r="K39" s="12">
        <f t="shared" si="87"/>
        <v>-0.0080427254</v>
      </c>
      <c r="L39" s="13">
        <f t="shared" ref="L39:M39" si="88">627.509*(OFFSET($B$4,6*$F38,0)-OFFSET($B$5,6*$F38,0)-OFFSET($B$6,6*$F38,0)+OFFSET(C$4,6*$F38,0)-OFFSET(C$5,6*$F38,0)-OFFSET(C$6,6*$F38,0))</f>
        <v>-1.803171082</v>
      </c>
      <c r="M39" s="13">
        <f t="shared" si="88"/>
        <v>-1.867421478</v>
      </c>
      <c r="N39" s="17">
        <f t="shared" si="19"/>
        <v>-1.914306902</v>
      </c>
      <c r="O39" s="13">
        <f t="shared" si="20"/>
        <v>-1.848158469</v>
      </c>
      <c r="P39">
        <f t="shared" si="5"/>
        <v>-5.027619564</v>
      </c>
      <c r="R39" s="11">
        <v>37.0</v>
      </c>
      <c r="S39" s="13">
        <f t="shared" si="6"/>
        <v>0.5938289177</v>
      </c>
      <c r="T39" s="13">
        <f t="shared" si="7"/>
        <v>0.5295785222</v>
      </c>
      <c r="U39" s="13">
        <f t="shared" ref="U39:V39" si="89">N39-$X39</f>
        <v>0.4826930984</v>
      </c>
      <c r="V39" s="13">
        <f t="shared" si="89"/>
        <v>0.5488415314</v>
      </c>
      <c r="W39" s="14">
        <f t="shared" si="10"/>
        <v>22.89701842</v>
      </c>
      <c r="X39" s="15">
        <v>-2.397</v>
      </c>
      <c r="Z39">
        <f t="shared" si="11"/>
        <v>22.89701842</v>
      </c>
      <c r="AB39" s="11">
        <v>37.0</v>
      </c>
      <c r="AC39">
        <f t="shared" si="12"/>
        <v>3.179461095</v>
      </c>
      <c r="AD39">
        <f t="shared" si="13"/>
        <v>-5.093767997</v>
      </c>
      <c r="AF39">
        <f t="shared" si="14"/>
        <v>-5.576461095</v>
      </c>
    </row>
    <row r="40">
      <c r="A40" s="13" t="s">
        <v>31</v>
      </c>
      <c r="B40" s="16">
        <v>-362.1440420425</v>
      </c>
      <c r="C40" s="16">
        <v>-2.2283610544</v>
      </c>
      <c r="D40" s="16">
        <v>-2.4031562356</v>
      </c>
      <c r="F40" s="11">
        <v>38.0</v>
      </c>
      <c r="G40" s="12">
        <f t="shared" si="15"/>
        <v>0.0013516725</v>
      </c>
      <c r="H40" s="12">
        <f t="shared" si="16"/>
        <v>0.0007051153</v>
      </c>
      <c r="I40" s="12">
        <f t="shared" ref="I40:K40" si="90">OFFSET(B$4,6*$F39,0)-OFFSET(B$5,6*$F39,0)-OFFSET(B$6,6*$F39,0)</f>
        <v>0.0056339439</v>
      </c>
      <c r="J40" s="12">
        <f t="shared" si="90"/>
        <v>-0.0092947471</v>
      </c>
      <c r="K40" s="12">
        <f t="shared" si="90"/>
        <v>-0.0094017523</v>
      </c>
      <c r="L40" s="13">
        <f t="shared" ref="L40:M40" si="91">627.509*(OFFSET($B$4,6*$F39,0)-OFFSET($B$5,6*$F39,0)-OFFSET($B$6,6*$F39,0)+OFFSET(C$4,6*$F39,0)-OFFSET(C$5,6*$F39,0)-OFFSET(C$6,6*$F39,0))</f>
        <v>-2.297186955</v>
      </c>
      <c r="M40" s="13">
        <f t="shared" si="91"/>
        <v>-2.364333681</v>
      </c>
      <c r="N40" s="17">
        <f t="shared" si="19"/>
        <v>-2.413332644</v>
      </c>
      <c r="O40" s="13">
        <f t="shared" si="20"/>
        <v>-2.340132687</v>
      </c>
      <c r="P40">
        <f t="shared" si="5"/>
        <v>-5.875483189</v>
      </c>
      <c r="R40" s="11">
        <v>38.0</v>
      </c>
      <c r="S40" s="13">
        <f t="shared" si="6"/>
        <v>0.6888130447</v>
      </c>
      <c r="T40" s="13">
        <f t="shared" si="7"/>
        <v>0.6216663187</v>
      </c>
      <c r="U40" s="13">
        <f t="shared" ref="U40:V40" si="92">N40-$X40</f>
        <v>0.5726673565</v>
      </c>
      <c r="V40" s="13">
        <f t="shared" si="92"/>
        <v>0.6458673133</v>
      </c>
      <c r="W40" s="14">
        <f t="shared" si="10"/>
        <v>21.62984974</v>
      </c>
      <c r="X40" s="15">
        <v>-2.986</v>
      </c>
      <c r="Z40">
        <f t="shared" si="11"/>
        <v>21.62984974</v>
      </c>
      <c r="AB40" s="11">
        <v>38.0</v>
      </c>
      <c r="AC40">
        <f t="shared" si="12"/>
        <v>3.535350503</v>
      </c>
      <c r="AD40">
        <f t="shared" si="13"/>
        <v>-5.948683146</v>
      </c>
      <c r="AF40">
        <f t="shared" si="14"/>
        <v>-6.521350503</v>
      </c>
    </row>
    <row r="41">
      <c r="A41" s="13" t="s">
        <v>32</v>
      </c>
      <c r="B41" s="16">
        <v>-115.077952813</v>
      </c>
      <c r="C41" s="16">
        <v>-0.6946097897</v>
      </c>
      <c r="D41" s="16">
        <v>-0.7512970588</v>
      </c>
      <c r="F41" s="11">
        <v>39.0</v>
      </c>
      <c r="G41" s="12">
        <f t="shared" si="15"/>
        <v>0.0019947593</v>
      </c>
      <c r="H41" s="12">
        <f t="shared" si="16"/>
        <v>0.0010364625</v>
      </c>
      <c r="I41" s="12">
        <f t="shared" ref="I41:K41" si="93">OFFSET(B$4,6*$F40,0)-OFFSET(B$5,6*$F40,0)-OFFSET(B$6,6*$F40,0)</f>
        <v>0.0052834547</v>
      </c>
      <c r="J41" s="12">
        <f t="shared" si="93"/>
        <v>-0.0103624028</v>
      </c>
      <c r="K41" s="12">
        <f t="shared" si="93"/>
        <v>-0.0102461433</v>
      </c>
      <c r="L41" s="13">
        <f t="shared" ref="L41:M41" si="94">627.509*(OFFSET($B$4,6*$F40,0)-OFFSET($B$5,6*$F40,0)-OFFSET($B$6,6*$F40,0)+OFFSET(C$4,6*$F40,0)-OFFSET(C$5,6*$F40,0)-OFFSET(C$6,6*$F40,0))</f>
        <v>-3.187085643</v>
      </c>
      <c r="M41" s="13">
        <f t="shared" si="94"/>
        <v>-3.114131761</v>
      </c>
      <c r="N41" s="17">
        <f t="shared" si="19"/>
        <v>-3.060895144</v>
      </c>
      <c r="O41" s="13">
        <f t="shared" si="20"/>
        <v>-2.955108159</v>
      </c>
      <c r="P41">
        <f t="shared" si="5"/>
        <v>-6.270523535</v>
      </c>
      <c r="R41" s="11">
        <v>39.0</v>
      </c>
      <c r="S41" s="13">
        <f t="shared" si="6"/>
        <v>0.3269143567</v>
      </c>
      <c r="T41" s="13">
        <f t="shared" si="7"/>
        <v>0.3998682393</v>
      </c>
      <c r="U41" s="13">
        <f t="shared" ref="U41:U53" si="97">N41-X41</f>
        <v>0.4531048563</v>
      </c>
      <c r="V41" s="13">
        <f t="shared" ref="V41:V53" si="98">O41-X41</f>
        <v>0.5588918406</v>
      </c>
      <c r="W41" s="14">
        <f t="shared" si="10"/>
        <v>15.90471942</v>
      </c>
      <c r="X41" s="15">
        <v>-3.514</v>
      </c>
      <c r="Z41">
        <f t="shared" si="11"/>
        <v>15.90471942</v>
      </c>
      <c r="AB41" s="11">
        <v>39.0</v>
      </c>
      <c r="AC41">
        <f t="shared" si="12"/>
        <v>3.315415375</v>
      </c>
      <c r="AD41">
        <f t="shared" si="13"/>
        <v>-6.376310519</v>
      </c>
      <c r="AF41">
        <f t="shared" si="14"/>
        <v>-6.829415375</v>
      </c>
    </row>
    <row r="42">
      <c r="A42" s="13" t="s">
        <v>33</v>
      </c>
      <c r="B42" s="16">
        <v>-247.0600695498</v>
      </c>
      <c r="C42" s="16">
        <v>-1.5273929032</v>
      </c>
      <c r="D42" s="16">
        <v>-1.6456116972</v>
      </c>
      <c r="F42" s="11">
        <v>40.0</v>
      </c>
      <c r="G42" s="12">
        <f t="shared" si="15"/>
        <v>0.0016066721</v>
      </c>
      <c r="H42" s="12">
        <f t="shared" si="16"/>
        <v>0.0008411455</v>
      </c>
      <c r="I42" s="12">
        <f t="shared" ref="I42:K42" si="95">OFFSET(B$4,6*$F41,0)-OFFSET(B$5,6*$F41,0)-OFFSET(B$6,6*$F41,0)</f>
        <v>0.0039462125</v>
      </c>
      <c r="J42" s="12">
        <f t="shared" si="95"/>
        <v>-0.0080812735</v>
      </c>
      <c r="K42" s="12">
        <f t="shared" si="95"/>
        <v>-0.0080100778</v>
      </c>
      <c r="L42" s="13">
        <f t="shared" ref="L42:M42" si="96">627.509*(OFFSET($B$4,6*$F41,0)-OFFSET($B$5,6*$F41,0)-OFFSET($B$6,6*$F41,0)+OFFSET(C$4,6*$F41,0)-OFFSET(C$5,6*$F41,0)-OFFSET(C$6,6*$F41,0))</f>
        <v>-2.594787993</v>
      </c>
      <c r="M42" s="13">
        <f t="shared" si="96"/>
        <v>-2.550112051</v>
      </c>
      <c r="N42" s="17">
        <f t="shared" si="19"/>
        <v>-2.517510687</v>
      </c>
      <c r="O42" s="13">
        <f t="shared" si="20"/>
        <v>-2.428869399</v>
      </c>
      <c r="P42">
        <f t="shared" si="5"/>
        <v>-4.905153259</v>
      </c>
      <c r="R42" s="11">
        <v>40.0</v>
      </c>
      <c r="S42" s="13">
        <f t="shared" si="6"/>
        <v>0.254212007</v>
      </c>
      <c r="T42" s="13">
        <f t="shared" si="7"/>
        <v>0.2988879495</v>
      </c>
      <c r="U42" s="13">
        <f t="shared" si="97"/>
        <v>0.3314893129</v>
      </c>
      <c r="V42" s="13">
        <f t="shared" si="98"/>
        <v>0.4201306008</v>
      </c>
      <c r="W42" s="14">
        <f t="shared" si="10"/>
        <v>14.74659884</v>
      </c>
      <c r="X42" s="15">
        <v>-2.849</v>
      </c>
      <c r="Z42">
        <f t="shared" si="11"/>
        <v>14.74659884</v>
      </c>
      <c r="AB42" s="11">
        <v>40.0</v>
      </c>
      <c r="AC42">
        <f t="shared" si="12"/>
        <v>2.47628386</v>
      </c>
      <c r="AD42">
        <f t="shared" si="13"/>
        <v>-4.993794547</v>
      </c>
      <c r="AF42">
        <f t="shared" si="14"/>
        <v>-5.32528386</v>
      </c>
    </row>
    <row r="43">
      <c r="A43" s="13" t="s">
        <v>40</v>
      </c>
      <c r="B43" s="23"/>
      <c r="C43" s="16">
        <v>-0.6960262892</v>
      </c>
      <c r="D43" s="16">
        <v>-0.7521088025</v>
      </c>
      <c r="F43" s="11">
        <v>41.0</v>
      </c>
      <c r="G43" s="12">
        <f t="shared" si="15"/>
        <v>0.00324519174</v>
      </c>
      <c r="H43" s="12">
        <f t="shared" si="16"/>
        <v>0.0018367215</v>
      </c>
      <c r="I43" s="12">
        <f t="shared" ref="I43:K43" si="99">OFFSET(B$4,6*$F42,0)-OFFSET(B$5,6*$F42,0)-OFFSET(B$6,6*$F42,0)</f>
        <v>0.0069503623</v>
      </c>
      <c r="J43" s="12">
        <f t="shared" si="99"/>
        <v>-0.01433568328</v>
      </c>
      <c r="K43" s="12">
        <f t="shared" si="99"/>
        <v>-0.0141585345</v>
      </c>
      <c r="L43" s="13">
        <f t="shared" ref="L43:M43" si="100">627.509*(OFFSET($B$4,6*$F42,0)-OFFSET($B$5,6*$F42,0)-OFFSET($B$6,6*$F42,0)+OFFSET(C$4,6*$F42,0)-OFFSET(C$5,6*$F42,0)-OFFSET(C$6,6*$F42,0))</f>
        <v>-4.634355383</v>
      </c>
      <c r="M43" s="13">
        <f t="shared" si="100"/>
        <v>-4.523192929</v>
      </c>
      <c r="N43" s="17">
        <f t="shared" si="19"/>
        <v>-4.442074382</v>
      </c>
      <c r="O43" s="13">
        <f t="shared" si="20"/>
        <v>-4.188272439</v>
      </c>
      <c r="P43">
        <f t="shared" si="5"/>
        <v>-8.549687336</v>
      </c>
      <c r="R43" s="11">
        <v>41.0</v>
      </c>
      <c r="S43" s="13">
        <f t="shared" si="6"/>
        <v>0.1766446172</v>
      </c>
      <c r="T43" s="13">
        <f t="shared" si="7"/>
        <v>0.287807071</v>
      </c>
      <c r="U43" s="13">
        <f t="shared" si="97"/>
        <v>0.3689256183</v>
      </c>
      <c r="V43" s="13">
        <f t="shared" si="98"/>
        <v>0.622727561</v>
      </c>
      <c r="W43" s="14">
        <f t="shared" si="10"/>
        <v>12.94382791</v>
      </c>
      <c r="X43" s="15">
        <v>-4.811</v>
      </c>
      <c r="Z43">
        <f t="shared" si="11"/>
        <v>12.94382791</v>
      </c>
      <c r="AB43" s="11">
        <v>41.0</v>
      </c>
      <c r="AC43">
        <f t="shared" si="12"/>
        <v>4.361414897</v>
      </c>
      <c r="AD43">
        <f t="shared" si="13"/>
        <v>-8.803489278</v>
      </c>
      <c r="AF43">
        <f t="shared" si="14"/>
        <v>-9.172414897</v>
      </c>
    </row>
    <row r="44">
      <c r="A44" s="13" t="s">
        <v>41</v>
      </c>
      <c r="B44" s="23"/>
      <c r="C44" s="16">
        <v>-1.5289652413</v>
      </c>
      <c r="D44" s="16">
        <v>-1.6465068771</v>
      </c>
      <c r="F44" s="11">
        <v>42.0</v>
      </c>
      <c r="G44" s="12">
        <f t="shared" si="15"/>
        <v>0.0028273656</v>
      </c>
      <c r="H44" s="12">
        <f t="shared" si="16"/>
        <v>0.0016191261</v>
      </c>
      <c r="I44" s="12">
        <f t="shared" ref="I44:K44" si="101">OFFSET(B$4,6*$F43,0)-OFFSET(B$5,6*$F43,0)-OFFSET(B$6,6*$F43,0)</f>
        <v>0.0062997979</v>
      </c>
      <c r="J44" s="12">
        <f t="shared" si="101"/>
        <v>-0.0126082679</v>
      </c>
      <c r="K44" s="12">
        <f t="shared" si="101"/>
        <v>-0.0124435244</v>
      </c>
      <c r="L44" s="13">
        <f t="shared" ref="L44:M44" si="102">627.509*(OFFSET($B$4,6*$F43,0)-OFFSET($B$5,6*$F43,0)-OFFSET($B$6,6*$F43,0)+OFFSET(C$4,6*$F43,0)-OFFSET(C$5,6*$F43,0)-OFFSET(C$6,6*$F43,0))</f>
        <v>-3.958621701</v>
      </c>
      <c r="M44" s="13">
        <f t="shared" si="102"/>
        <v>-3.855243672</v>
      </c>
      <c r="N44" s="17">
        <f t="shared" si="19"/>
        <v>-3.779805651</v>
      </c>
      <c r="O44" s="13">
        <f t="shared" si="20"/>
        <v>-3.548431218</v>
      </c>
      <c r="P44">
        <f t="shared" si="5"/>
        <v>-7.501611098</v>
      </c>
      <c r="R44" s="11">
        <v>42.0</v>
      </c>
      <c r="S44" s="13">
        <f t="shared" si="6"/>
        <v>0.1323782987</v>
      </c>
      <c r="T44" s="13">
        <f t="shared" si="7"/>
        <v>0.2357563277</v>
      </c>
      <c r="U44" s="13">
        <f t="shared" si="97"/>
        <v>0.3111943488</v>
      </c>
      <c r="V44" s="13">
        <f t="shared" si="98"/>
        <v>0.5425687821</v>
      </c>
      <c r="W44" s="14">
        <f t="shared" si="10"/>
        <v>13.26249773</v>
      </c>
      <c r="X44" s="15">
        <v>-4.091</v>
      </c>
      <c r="Z44">
        <f t="shared" si="11"/>
        <v>13.26249773</v>
      </c>
      <c r="AB44" s="11">
        <v>42.0</v>
      </c>
      <c r="AC44">
        <f t="shared" si="12"/>
        <v>3.95317988</v>
      </c>
      <c r="AD44">
        <f t="shared" si="13"/>
        <v>-7.732985532</v>
      </c>
      <c r="AF44">
        <f t="shared" si="14"/>
        <v>-8.04417988</v>
      </c>
    </row>
    <row r="45">
      <c r="A45" s="26">
        <v>8.0</v>
      </c>
      <c r="B45" s="23"/>
      <c r="C45" s="23"/>
      <c r="D45" s="23"/>
      <c r="F45" s="11">
        <v>43.0</v>
      </c>
      <c r="G45" s="12">
        <f t="shared" si="15"/>
        <v>0.0022423144</v>
      </c>
      <c r="H45" s="12">
        <f t="shared" si="16"/>
        <v>0.0012981626</v>
      </c>
      <c r="I45" s="12">
        <f t="shared" ref="I45:K45" si="103">OFFSET(B$4,6*$F44,0)-OFFSET(B$5,6*$F44,0)-OFFSET(B$6,6*$F44,0)</f>
        <v>0.0042606393</v>
      </c>
      <c r="J45" s="12">
        <f t="shared" si="103"/>
        <v>-0.0098699993</v>
      </c>
      <c r="K45" s="12">
        <f t="shared" si="103"/>
        <v>-0.0098193207</v>
      </c>
      <c r="L45" s="13">
        <f t="shared" ref="L45:M45" si="104">627.509*(OFFSET($B$4,6*$F44,0)-OFFSET($B$5,6*$F44,0)-OFFSET($B$6,6*$F44,0)+OFFSET(C$4,6*$F44,0)-OFFSET(C$5,6*$F44,0)-OFFSET(C$6,6*$F44,0))</f>
        <v>-3.519923884</v>
      </c>
      <c r="M45" s="13">
        <f t="shared" si="104"/>
        <v>-3.488122607</v>
      </c>
      <c r="N45" s="17">
        <f t="shared" si="19"/>
        <v>-3.464916269</v>
      </c>
      <c r="O45" s="13">
        <f t="shared" si="20"/>
        <v>-3.273781118</v>
      </c>
      <c r="P45">
        <f t="shared" si="5"/>
        <v>-5.947370625</v>
      </c>
      <c r="R45" s="11">
        <v>43.0</v>
      </c>
      <c r="S45" s="13">
        <f t="shared" si="6"/>
        <v>0.1690761158</v>
      </c>
      <c r="T45" s="13">
        <f t="shared" si="7"/>
        <v>0.2008773934</v>
      </c>
      <c r="U45" s="13">
        <f t="shared" si="97"/>
        <v>0.2240837311</v>
      </c>
      <c r="V45" s="13">
        <f t="shared" si="98"/>
        <v>0.4152188818</v>
      </c>
      <c r="W45" s="14">
        <f t="shared" si="10"/>
        <v>11.25559452</v>
      </c>
      <c r="X45" s="15">
        <v>-3.689</v>
      </c>
      <c r="Z45">
        <f t="shared" si="11"/>
        <v>11.25559452</v>
      </c>
      <c r="AB45" s="11">
        <v>43.0</v>
      </c>
      <c r="AC45">
        <f t="shared" si="12"/>
        <v>2.673589507</v>
      </c>
      <c r="AD45">
        <f t="shared" si="13"/>
        <v>-6.138505775</v>
      </c>
      <c r="AF45">
        <f t="shared" si="14"/>
        <v>-6.362589507</v>
      </c>
    </row>
    <row r="46">
      <c r="A46" s="13" t="s">
        <v>31</v>
      </c>
      <c r="B46" s="16">
        <v>-191.1392775855</v>
      </c>
      <c r="C46" s="16">
        <v>-1.1011751241</v>
      </c>
      <c r="D46" s="16">
        <v>-1.1956133477</v>
      </c>
      <c r="F46" s="11">
        <v>44.0</v>
      </c>
      <c r="G46" s="12">
        <f t="shared" si="15"/>
        <v>0.0009510868</v>
      </c>
      <c r="H46" s="12">
        <f t="shared" si="16"/>
        <v>0.0005037538</v>
      </c>
      <c r="I46" s="12">
        <f t="shared" ref="I46:K46" si="105">OFFSET(B$4,6*$F45,0)-OFFSET(B$5,6*$F45,0)-OFFSET(B$6,6*$F45,0)</f>
        <v>0.0038509511</v>
      </c>
      <c r="J46" s="12">
        <f t="shared" si="105"/>
        <v>-0.0060601332</v>
      </c>
      <c r="K46" s="12">
        <f t="shared" si="105"/>
        <v>-0.0062370009</v>
      </c>
      <c r="L46" s="13">
        <f t="shared" ref="L46:M46" si="106">627.509*(OFFSET($B$4,6*$F45,0)-OFFSET($B$5,6*$F45,0)-OFFSET($B$6,6*$F45,0)+OFFSET(C$4,6*$F45,0)-OFFSET(C$5,6*$F45,0)-OFFSET(C$6,6*$F45,0))</f>
        <v>-1.38628165</v>
      </c>
      <c r="M46" s="13">
        <f t="shared" si="106"/>
        <v>-1.497267724</v>
      </c>
      <c r="N46" s="17">
        <f t="shared" si="19"/>
        <v>-1.578257561</v>
      </c>
      <c r="O46" s="13">
        <f t="shared" si="20"/>
        <v>-1.522622108</v>
      </c>
      <c r="P46">
        <f t="shared" si="5"/>
        <v>-3.939128582</v>
      </c>
      <c r="R46" s="11">
        <v>44.0</v>
      </c>
      <c r="S46" s="13">
        <f t="shared" si="6"/>
        <v>0.6067183496</v>
      </c>
      <c r="T46" s="13">
        <f t="shared" si="7"/>
        <v>0.4957322761</v>
      </c>
      <c r="U46" s="13">
        <f t="shared" si="97"/>
        <v>0.4147424386</v>
      </c>
      <c r="V46" s="13">
        <f t="shared" si="98"/>
        <v>0.4703778919</v>
      </c>
      <c r="W46" s="14">
        <f t="shared" si="10"/>
        <v>23.60149985</v>
      </c>
      <c r="X46" s="15">
        <v>-1.993</v>
      </c>
      <c r="Z46">
        <f t="shared" si="11"/>
        <v>23.60149985</v>
      </c>
      <c r="AB46" s="11">
        <v>44.0</v>
      </c>
      <c r="AC46">
        <f t="shared" si="12"/>
        <v>2.416506474</v>
      </c>
      <c r="AD46">
        <f t="shared" si="13"/>
        <v>-3.994764035</v>
      </c>
      <c r="AF46">
        <f t="shared" si="14"/>
        <v>-4.409506474</v>
      </c>
    </row>
    <row r="47">
      <c r="A47" s="13" t="s">
        <v>32</v>
      </c>
      <c r="B47" s="16">
        <v>-115.0783915053</v>
      </c>
      <c r="C47" s="16">
        <v>-0.6942703576</v>
      </c>
      <c r="D47" s="16">
        <v>-0.7509815607</v>
      </c>
      <c r="F47" s="11">
        <v>45.0</v>
      </c>
      <c r="G47" s="12">
        <f t="shared" si="15"/>
        <v>0.0008350632</v>
      </c>
      <c r="H47" s="12">
        <f t="shared" si="16"/>
        <v>0.0004474162</v>
      </c>
      <c r="I47" s="12">
        <f t="shared" ref="I47:K47" si="107">OFFSET(B$4,6*$F46,0)-OFFSET(B$5,6*$F46,0)-OFFSET(B$6,6*$F46,0)</f>
        <v>0.0029709111</v>
      </c>
      <c r="J47" s="12">
        <f t="shared" si="107"/>
        <v>-0.0048230614</v>
      </c>
      <c r="K47" s="12">
        <f t="shared" si="107"/>
        <v>-0.0049964037</v>
      </c>
      <c r="L47" s="13">
        <f t="shared" ref="L47:M47" si="108">627.509*(OFFSET($B$4,6*$F46,0)-OFFSET($B$5,6*$F46,0)-OFFSET($B$6,6*$F46,0)+OFFSET(C$4,6*$F46,0)-OFFSET(C$5,6*$F46,0)-OFFSET(C$6,6*$F46,0))</f>
        <v>-1.162240983</v>
      </c>
      <c r="M47" s="13">
        <f t="shared" si="108"/>
        <v>-1.271014836</v>
      </c>
      <c r="N47" s="17">
        <f t="shared" si="19"/>
        <v>-1.350390351</v>
      </c>
      <c r="O47" s="13">
        <f t="shared" si="20"/>
        <v>-1.298765606</v>
      </c>
      <c r="P47">
        <f t="shared" si="5"/>
        <v>-3.163039059</v>
      </c>
      <c r="R47" s="11">
        <v>45.0</v>
      </c>
      <c r="S47" s="13">
        <f t="shared" si="6"/>
        <v>0.5527590174</v>
      </c>
      <c r="T47" s="13">
        <f t="shared" si="7"/>
        <v>0.4439851641</v>
      </c>
      <c r="U47" s="13">
        <f t="shared" si="97"/>
        <v>0.3646096495</v>
      </c>
      <c r="V47" s="13">
        <f t="shared" si="98"/>
        <v>0.4162343943</v>
      </c>
      <c r="W47" s="14">
        <f t="shared" si="10"/>
        <v>24.27022707</v>
      </c>
      <c r="X47" s="15">
        <v>-1.715</v>
      </c>
      <c r="Z47">
        <f t="shared" si="11"/>
        <v>24.27022707</v>
      </c>
      <c r="AB47" s="11">
        <v>45.0</v>
      </c>
      <c r="AC47">
        <f t="shared" si="12"/>
        <v>1.864273453</v>
      </c>
      <c r="AD47">
        <f t="shared" si="13"/>
        <v>-3.214663804</v>
      </c>
      <c r="AF47">
        <f t="shared" si="14"/>
        <v>-3.579273453</v>
      </c>
    </row>
    <row r="48">
      <c r="A48" s="13" t="s">
        <v>33</v>
      </c>
      <c r="B48" s="16">
        <v>-76.056750686</v>
      </c>
      <c r="C48" s="16">
        <v>-0.4032836842</v>
      </c>
      <c r="D48" s="16">
        <v>-0.4412229665</v>
      </c>
      <c r="F48" s="11">
        <v>46.0</v>
      </c>
      <c r="G48" s="12">
        <f t="shared" si="15"/>
        <v>0.0023858119</v>
      </c>
      <c r="H48" s="12">
        <f t="shared" si="16"/>
        <v>0.00131168</v>
      </c>
      <c r="I48" s="12">
        <f t="shared" ref="I48:K48" si="109">OFFSET(B$4,6*$F47,0)-OFFSET(B$5,6*$F47,0)-OFFSET(B$6,6*$F47,0)</f>
        <v>0.0061027003</v>
      </c>
      <c r="J48" s="12">
        <f t="shared" si="109"/>
        <v>-0.0119590568</v>
      </c>
      <c r="K48" s="12">
        <f t="shared" si="109"/>
        <v>-0.0120089994</v>
      </c>
      <c r="L48" s="13">
        <f t="shared" ref="L48:M48" si="110">627.509*(OFFSET($B$4,6*$F47,0)-OFFSET($B$5,6*$F47,0)-OFFSET($B$6,6*$F47,0)+OFFSET(C$4,6*$F47,0)-OFFSET(C$5,6*$F47,0)-OFFSET(C$6,6*$F47,0))</f>
        <v>-3.674916411</v>
      </c>
      <c r="M48" s="13">
        <f t="shared" si="110"/>
        <v>-3.706255842</v>
      </c>
      <c r="N48" s="17">
        <f t="shared" si="19"/>
        <v>-3.729125156</v>
      </c>
      <c r="O48" s="13">
        <f t="shared" si="20"/>
        <v>-3.563508583</v>
      </c>
      <c r="P48">
        <f t="shared" si="5"/>
        <v>-7.393007945</v>
      </c>
      <c r="R48" s="11">
        <v>46.0</v>
      </c>
      <c r="S48" s="13">
        <f t="shared" si="6"/>
        <v>0.581083589</v>
      </c>
      <c r="T48" s="13">
        <f t="shared" si="7"/>
        <v>0.5497441581</v>
      </c>
      <c r="U48" s="13">
        <f t="shared" si="97"/>
        <v>0.5268748436</v>
      </c>
      <c r="V48" s="13">
        <f t="shared" si="98"/>
        <v>0.6924914173</v>
      </c>
      <c r="W48" s="14">
        <f t="shared" si="10"/>
        <v>16.27094496</v>
      </c>
      <c r="X48" s="15">
        <v>-4.256</v>
      </c>
      <c r="Z48">
        <f t="shared" si="11"/>
        <v>16.27094496</v>
      </c>
      <c r="AB48" s="11">
        <v>46.0</v>
      </c>
      <c r="AC48">
        <f t="shared" si="12"/>
        <v>3.829499363</v>
      </c>
      <c r="AD48">
        <f t="shared" si="13"/>
        <v>-7.558624519</v>
      </c>
      <c r="AF48">
        <f t="shared" si="14"/>
        <v>-8.085499363</v>
      </c>
    </row>
    <row r="49">
      <c r="A49" s="13" t="s">
        <v>40</v>
      </c>
      <c r="B49" s="23"/>
      <c r="C49" s="16">
        <v>-0.6947199675</v>
      </c>
      <c r="D49" s="16">
        <v>-0.7512595806</v>
      </c>
      <c r="F49" s="11">
        <v>47.0</v>
      </c>
      <c r="G49" s="12">
        <f t="shared" si="15"/>
        <v>0.0014929729</v>
      </c>
      <c r="H49" s="12">
        <f t="shared" si="16"/>
        <v>0.0007930898</v>
      </c>
      <c r="I49" s="12">
        <f t="shared" ref="I49:K49" si="111">OFFSET(B$4,6*$F48,0)-OFFSET(B$5,6*$F48,0)-OFFSET(B$6,6*$F48,0)</f>
        <v>0.0026669398</v>
      </c>
      <c r="J49" s="12">
        <f t="shared" si="111"/>
        <v>-0.006803568</v>
      </c>
      <c r="K49" s="12">
        <f t="shared" si="111"/>
        <v>-0.0067612249</v>
      </c>
      <c r="L49" s="13">
        <f t="shared" ref="L49:M49" si="112">627.509*(OFFSET($B$4,6*$F48,0)-OFFSET($B$5,6*$F48,0)-OFFSET($B$6,6*$F48,0)+OFFSET(C$4,6*$F48,0)-OFFSET(C$5,6*$F48,0)-OFFSET(C$6,6*$F48,0))</f>
        <v>-2.595771425</v>
      </c>
      <c r="M49" s="13">
        <f t="shared" si="112"/>
        <v>-2.569200749</v>
      </c>
      <c r="N49" s="17">
        <f t="shared" si="19"/>
        <v>-2.549811336</v>
      </c>
      <c r="O49" s="13">
        <f t="shared" si="20"/>
        <v>-2.461218268</v>
      </c>
      <c r="P49">
        <f t="shared" si="5"/>
        <v>-4.134746995</v>
      </c>
      <c r="R49" s="11">
        <v>47.0</v>
      </c>
      <c r="S49" s="13">
        <f t="shared" si="6"/>
        <v>0.2322285749</v>
      </c>
      <c r="T49" s="13">
        <f t="shared" si="7"/>
        <v>0.2587992512</v>
      </c>
      <c r="U49" s="13">
        <f t="shared" si="97"/>
        <v>0.2781886637</v>
      </c>
      <c r="V49" s="13">
        <f t="shared" si="98"/>
        <v>0.3667817317</v>
      </c>
      <c r="W49" s="14">
        <f t="shared" si="10"/>
        <v>12.96965105</v>
      </c>
      <c r="X49" s="15">
        <v>-2.828</v>
      </c>
      <c r="Z49">
        <f t="shared" si="11"/>
        <v>12.96965105</v>
      </c>
      <c r="AB49" s="11">
        <v>47.0</v>
      </c>
      <c r="AC49">
        <f t="shared" si="12"/>
        <v>1.673528727</v>
      </c>
      <c r="AD49">
        <f t="shared" si="13"/>
        <v>-4.223340063</v>
      </c>
      <c r="AF49">
        <f t="shared" si="14"/>
        <v>-4.501528727</v>
      </c>
    </row>
    <row r="50">
      <c r="A50" s="13" t="s">
        <v>41</v>
      </c>
      <c r="B50" s="23"/>
      <c r="C50" s="16">
        <v>-0.4048244438</v>
      </c>
      <c r="D50" s="16">
        <v>-0.4421525928</v>
      </c>
      <c r="F50" s="11">
        <v>48.0</v>
      </c>
      <c r="G50" s="12">
        <f t="shared" si="15"/>
        <v>0.0015830807</v>
      </c>
      <c r="H50" s="12">
        <f t="shared" si="16"/>
        <v>0.0008839505</v>
      </c>
      <c r="I50" s="12">
        <f t="shared" ref="I50:K50" si="113">OFFSET(B$4,6*$F49,0)-OFFSET(B$5,6*$F49,0)-OFFSET(B$6,6*$F49,0)</f>
        <v>0.001942284</v>
      </c>
      <c r="J50" s="12">
        <f t="shared" si="113"/>
        <v>-0.0069297274</v>
      </c>
      <c r="K50" s="12">
        <f t="shared" si="113"/>
        <v>-0.0069873695</v>
      </c>
      <c r="L50" s="13">
        <f t="shared" ref="L50:M50" si="114">627.509*(OFFSET($B$4,6*$F49,0)-OFFSET($B$5,6*$F49,0)-OFFSET($B$6,6*$F49,0)+OFFSET(C$4,6*$F49,0)-OFFSET(C$5,6*$F49,0)-OFFSET(C$6,6*$F49,0))</f>
        <v>-3.12966562</v>
      </c>
      <c r="M50" s="13">
        <f t="shared" si="114"/>
        <v>-3.165836557</v>
      </c>
      <c r="N50" s="17">
        <f t="shared" si="19"/>
        <v>-3.192231565</v>
      </c>
      <c r="O50" s="13">
        <f t="shared" si="20"/>
        <v>-3.074958162</v>
      </c>
      <c r="P50">
        <f t="shared" si="5"/>
        <v>-4.293758853</v>
      </c>
      <c r="R50" s="11">
        <v>48.0</v>
      </c>
      <c r="S50" s="13">
        <f t="shared" si="6"/>
        <v>0.3763343795</v>
      </c>
      <c r="T50" s="13">
        <f t="shared" si="7"/>
        <v>0.340163443</v>
      </c>
      <c r="U50" s="13">
        <f t="shared" si="97"/>
        <v>0.3137684352</v>
      </c>
      <c r="V50" s="13">
        <f t="shared" si="98"/>
        <v>0.4310418378</v>
      </c>
      <c r="W50" s="14">
        <f t="shared" si="10"/>
        <v>12.29440496</v>
      </c>
      <c r="X50" s="15">
        <v>-3.506</v>
      </c>
      <c r="Z50">
        <f t="shared" si="11"/>
        <v>12.29440496</v>
      </c>
      <c r="AB50" s="11">
        <v>48.0</v>
      </c>
      <c r="AC50">
        <f t="shared" si="12"/>
        <v>1.218800691</v>
      </c>
      <c r="AD50">
        <f t="shared" si="13"/>
        <v>-4.411032255</v>
      </c>
      <c r="AF50">
        <f t="shared" si="14"/>
        <v>-4.724800691</v>
      </c>
    </row>
    <row r="51">
      <c r="A51" s="26">
        <v>9.0</v>
      </c>
      <c r="B51" s="23"/>
      <c r="C51" s="23"/>
      <c r="D51" s="23"/>
      <c r="F51" s="11">
        <v>49.0</v>
      </c>
      <c r="G51" s="12">
        <f t="shared" si="15"/>
        <v>0.001556787</v>
      </c>
      <c r="H51" s="12">
        <f t="shared" si="16"/>
        <v>0.000817073</v>
      </c>
      <c r="I51" s="12">
        <f t="shared" ref="I51:K51" si="115">OFFSET(B$4,6*$F50,0)-OFFSET(B$5,6*$F50,0)-OFFSET(B$6,6*$F50,0)</f>
        <v>0.0019462193</v>
      </c>
      <c r="J51" s="12">
        <f t="shared" si="115"/>
        <v>-0.0067534233</v>
      </c>
      <c r="K51" s="12">
        <f t="shared" si="115"/>
        <v>-0.0067131793</v>
      </c>
      <c r="L51" s="13">
        <f t="shared" ref="L51:M51" si="116">627.509*(OFFSET($B$4,6*$F50,0)-OFFSET($B$5,6*$F50,0)-OFFSET($B$6,6*$F50,0)+OFFSET(C$4,6*$F50,0)-OFFSET(C$5,6*$F50,0)-OFFSET(C$6,6*$F50,0))</f>
        <v>-3.016563775</v>
      </c>
      <c r="M51" s="13">
        <f t="shared" si="116"/>
        <v>-2.991310303</v>
      </c>
      <c r="N51" s="17">
        <f t="shared" si="19"/>
        <v>-2.972882093</v>
      </c>
      <c r="O51" s="13">
        <f t="shared" si="20"/>
        <v>-2.885883711</v>
      </c>
      <c r="P51">
        <f t="shared" si="5"/>
        <v>-4.107153838</v>
      </c>
      <c r="R51" s="11">
        <v>49.0</v>
      </c>
      <c r="S51" s="13">
        <f t="shared" si="6"/>
        <v>0.2764362251</v>
      </c>
      <c r="T51" s="13">
        <f t="shared" si="7"/>
        <v>0.3016896973</v>
      </c>
      <c r="U51" s="13">
        <f t="shared" si="97"/>
        <v>0.3201179068</v>
      </c>
      <c r="V51" s="13">
        <f t="shared" si="98"/>
        <v>0.4071162888</v>
      </c>
      <c r="W51" s="14">
        <f t="shared" si="10"/>
        <v>12.36308195</v>
      </c>
      <c r="X51" s="15">
        <v>-3.293</v>
      </c>
      <c r="Z51">
        <f t="shared" si="11"/>
        <v>12.36308195</v>
      </c>
      <c r="AB51" s="11">
        <v>49.0</v>
      </c>
      <c r="AC51">
        <f t="shared" si="12"/>
        <v>1.221270127</v>
      </c>
      <c r="AD51">
        <f t="shared" si="13"/>
        <v>-4.19415222</v>
      </c>
      <c r="AF51">
        <f t="shared" si="14"/>
        <v>-4.514270127</v>
      </c>
    </row>
    <row r="52">
      <c r="A52" s="13" t="s">
        <v>31</v>
      </c>
      <c r="B52" s="16">
        <v>-210.3210987782</v>
      </c>
      <c r="C52" s="16">
        <v>-1.3744680693</v>
      </c>
      <c r="D52" s="16">
        <v>-1.480591743</v>
      </c>
      <c r="F52" s="11">
        <v>50.0</v>
      </c>
      <c r="G52" s="12">
        <f t="shared" si="15"/>
        <v>0.0012396176</v>
      </c>
      <c r="H52" s="12">
        <f t="shared" si="16"/>
        <v>0.0006729269</v>
      </c>
      <c r="I52" s="12">
        <f t="shared" ref="I52:K52" si="117">OFFSET(B$4,6*$F51,0)-OFFSET(B$5,6*$F51,0)-OFFSET(B$6,6*$F51,0)</f>
        <v>-0.00002880467997</v>
      </c>
      <c r="J52" s="12">
        <f t="shared" si="117"/>
        <v>-0.0040595702</v>
      </c>
      <c r="K52" s="12">
        <f t="shared" si="117"/>
        <v>-0.0040910969</v>
      </c>
      <c r="L52" s="13">
        <f t="shared" ref="L52:M52" si="118">627.509*(OFFSET($B$4,6*$F51,0)-OFFSET($B$5,6*$F51,0)-OFFSET($B$6,6*$F51,0)+OFFSET(C$4,6*$F51,0)-OFFSET(C$5,6*$F51,0)-OFFSET(C$6,6*$F51,0))</f>
        <v>-2.565492033</v>
      </c>
      <c r="M52" s="13">
        <f t="shared" si="118"/>
        <v>-2.585275321</v>
      </c>
      <c r="N52" s="17">
        <f t="shared" si="19"/>
        <v>-2.599711774</v>
      </c>
      <c r="O52" s="13">
        <f t="shared" si="20"/>
        <v>-2.518325159</v>
      </c>
      <c r="P52">
        <f t="shared" si="5"/>
        <v>-2.500249963</v>
      </c>
      <c r="R52" s="11">
        <v>50.0</v>
      </c>
      <c r="S52" s="13">
        <f t="shared" si="6"/>
        <v>0.2915079674</v>
      </c>
      <c r="T52" s="13">
        <f t="shared" si="7"/>
        <v>0.2717246795</v>
      </c>
      <c r="U52" s="13">
        <f t="shared" si="97"/>
        <v>0.2572882261</v>
      </c>
      <c r="V52" s="13">
        <f t="shared" si="98"/>
        <v>0.3386748409</v>
      </c>
      <c r="W52" s="14">
        <f t="shared" si="10"/>
        <v>11.85421214</v>
      </c>
      <c r="X52" s="15">
        <v>-2.857</v>
      </c>
      <c r="Z52">
        <f t="shared" si="11"/>
        <v>11.85421214</v>
      </c>
      <c r="AB52" s="11">
        <v>50.0</v>
      </c>
      <c r="AC52">
        <f t="shared" si="12"/>
        <v>-0.01807519592</v>
      </c>
      <c r="AD52">
        <f t="shared" si="13"/>
        <v>-2.581636578</v>
      </c>
      <c r="AF52">
        <f t="shared" si="14"/>
        <v>-2.838924804</v>
      </c>
    </row>
    <row r="53">
      <c r="A53" s="13" t="s">
        <v>32</v>
      </c>
      <c r="B53" s="16">
        <v>-95.2420937874</v>
      </c>
      <c r="C53" s="16">
        <v>-0.6761982078</v>
      </c>
      <c r="D53" s="16">
        <v>-0.7256518148</v>
      </c>
      <c r="F53" s="11">
        <v>51.0</v>
      </c>
      <c r="G53" s="12">
        <f t="shared" si="15"/>
        <v>0.0004538928</v>
      </c>
      <c r="H53" s="12">
        <f t="shared" si="16"/>
        <v>0.000293797</v>
      </c>
      <c r="I53" s="12">
        <f t="shared" ref="I53:K53" si="119">OFFSET(B$4,6*$F52,0)-OFFSET(B$5,6*$F52,0)-OFFSET(B$6,6*$F52,0)</f>
        <v>-0.00047550859</v>
      </c>
      <c r="J53" s="12">
        <f t="shared" si="119"/>
        <v>-0.0013959464</v>
      </c>
      <c r="K53" s="12">
        <f t="shared" si="119"/>
        <v>-0.0015470819</v>
      </c>
      <c r="L53" s="13">
        <f t="shared" ref="L53:M53" si="120">627.509*(OFFSET($B$4,6*$F52,0)-OFFSET($B$5,6*$F52,0)-OFFSET($B$6,6*$F52,0)+OFFSET(C$4,6*$F52,0)-OFFSET(C$5,6*$F52,0)-OFFSET(C$6,6*$F52,0))</f>
        <v>-1.174354849</v>
      </c>
      <c r="M53" s="13">
        <f t="shared" si="120"/>
        <v>-1.269193736</v>
      </c>
      <c r="N53" s="17">
        <f t="shared" si="19"/>
        <v>-1.338400491</v>
      </c>
      <c r="O53" s="13">
        <f t="shared" si="20"/>
        <v>-1.282875252</v>
      </c>
      <c r="P53">
        <f t="shared" si="5"/>
        <v>-0.984489332</v>
      </c>
      <c r="R53" s="11">
        <v>51.0</v>
      </c>
      <c r="S53" s="13">
        <f t="shared" si="6"/>
        <v>0.3646451507</v>
      </c>
      <c r="T53" s="13">
        <f t="shared" si="7"/>
        <v>0.2698062642</v>
      </c>
      <c r="U53" s="13">
        <f t="shared" si="97"/>
        <v>0.2005995092</v>
      </c>
      <c r="V53" s="13">
        <f t="shared" si="98"/>
        <v>0.2561247482</v>
      </c>
      <c r="W53" s="14">
        <f t="shared" si="10"/>
        <v>16.64228384</v>
      </c>
      <c r="X53" s="15">
        <v>-1.539</v>
      </c>
      <c r="Z53">
        <f t="shared" si="11"/>
        <v>16.64228384</v>
      </c>
      <c r="AB53" s="11">
        <v>51.0</v>
      </c>
      <c r="AC53">
        <f t="shared" si="12"/>
        <v>-0.2983859198</v>
      </c>
      <c r="AD53">
        <f t="shared" si="13"/>
        <v>-1.040014571</v>
      </c>
      <c r="AF53">
        <f t="shared" si="14"/>
        <v>-1.24061408</v>
      </c>
    </row>
    <row r="54">
      <c r="A54" s="13" t="s">
        <v>33</v>
      </c>
      <c r="B54" s="16">
        <v>-115.0785937972</v>
      </c>
      <c r="C54" s="16">
        <v>-0.6941683673</v>
      </c>
      <c r="D54" s="16">
        <v>-0.7509090577</v>
      </c>
      <c r="F54" s="11">
        <v>52.0</v>
      </c>
      <c r="G54" s="12">
        <f t="shared" si="15"/>
        <v>0.0020399417</v>
      </c>
      <c r="H54" s="12">
        <f t="shared" si="16"/>
        <v>0.0011772558</v>
      </c>
      <c r="I54" s="12">
        <f t="shared" ref="I54:K54" si="121">OFFSET(B$4,6*$F53,0)-OFFSET(B$5,6*$F53,0)-OFFSET(B$6,6*$F53,0)</f>
        <v>-0.0002881302</v>
      </c>
      <c r="J54" s="12">
        <f t="shared" si="121"/>
        <v>-0.0066434346</v>
      </c>
      <c r="K54" s="12">
        <f t="shared" si="121"/>
        <v>-0.0067921114</v>
      </c>
      <c r="L54" s="13">
        <f t="shared" ref="L54:M54" si="122">627.509*(OFFSET($B$4,6*$F53,0)-OFFSET($B$5,6*$F53,0)-OFFSET($B$6,6*$F53,0)+OFFSET(C$4,6*$F53,0)-OFFSET(C$5,6*$F53,0)-OFFSET(C$6,6*$F53,0))</f>
        <v>-4.349619296</v>
      </c>
      <c r="M54" s="13">
        <f t="shared" si="122"/>
        <v>-4.442915326</v>
      </c>
      <c r="N54" s="17">
        <f t="shared" si="19"/>
        <v>-4.510996213</v>
      </c>
      <c r="O54" s="13">
        <f t="shared" si="20"/>
        <v>-4.339144009</v>
      </c>
      <c r="P54">
        <f t="shared" si="5"/>
        <v>-4.158339716</v>
      </c>
      <c r="R54" s="11">
        <v>52.0</v>
      </c>
      <c r="S54" s="13">
        <f t="shared" si="6"/>
        <v>0.3763807039</v>
      </c>
      <c r="T54" s="13">
        <f t="shared" si="7"/>
        <v>0.2830846738</v>
      </c>
      <c r="U54" s="13">
        <f t="shared" ref="U54:V54" si="123">N54-$X54</f>
        <v>0.215003787</v>
      </c>
      <c r="V54" s="13">
        <f t="shared" si="123"/>
        <v>0.3868559906</v>
      </c>
      <c r="W54" s="14">
        <f t="shared" si="10"/>
        <v>8.185695951</v>
      </c>
      <c r="X54" s="15">
        <v>-4.726</v>
      </c>
      <c r="Z54">
        <f t="shared" si="11"/>
        <v>8.185695951</v>
      </c>
      <c r="AB54" s="11">
        <v>52.0</v>
      </c>
      <c r="AC54">
        <f t="shared" si="12"/>
        <v>-0.1808042937</v>
      </c>
      <c r="AD54">
        <f t="shared" si="13"/>
        <v>-4.330191919</v>
      </c>
      <c r="AF54">
        <f t="shared" si="14"/>
        <v>-4.545195706</v>
      </c>
    </row>
    <row r="55">
      <c r="A55" s="13" t="s">
        <v>40</v>
      </c>
      <c r="B55" s="23"/>
      <c r="C55" s="16">
        <v>-0.6765044093</v>
      </c>
      <c r="D55" s="16">
        <v>-0.7258431514</v>
      </c>
      <c r="F55" s="11">
        <v>53.0</v>
      </c>
      <c r="G55" s="12">
        <f t="shared" si="15"/>
        <v>0.0018528033</v>
      </c>
      <c r="H55" s="12">
        <f t="shared" si="16"/>
        <v>0.0010614873</v>
      </c>
      <c r="I55" s="12">
        <f t="shared" ref="I55:K55" si="124">OFFSET(B$4,6*$F54,0)-OFFSET(B$5,6*$F54,0)-OFFSET(B$6,6*$F54,0)</f>
        <v>-0.0005430401</v>
      </c>
      <c r="J55" s="12">
        <f t="shared" si="124"/>
        <v>-0.005863439</v>
      </c>
      <c r="K55" s="12">
        <f t="shared" si="124"/>
        <v>-0.0059548812</v>
      </c>
      <c r="L55" s="13">
        <f t="shared" ref="L55:M55" si="125">627.509*(OFFSET($B$4,6*$F54,0)-OFFSET($B$5,6*$F54,0)-OFFSET($B$6,6*$F54,0)+OFFSET(C$4,6*$F54,0)-OFFSET(C$5,6*$F54,0)-OFFSET(C$6,6*$F54,0))</f>
        <v>-4.020123294</v>
      </c>
      <c r="M55" s="13">
        <f t="shared" si="125"/>
        <v>-4.077504097</v>
      </c>
      <c r="N55" s="17">
        <f t="shared" si="19"/>
        <v>-4.119376575</v>
      </c>
      <c r="O55" s="13">
        <f t="shared" si="20"/>
        <v>-3.967506694</v>
      </c>
      <c r="P55">
        <f t="shared" si="5"/>
        <v>-3.626744143</v>
      </c>
      <c r="R55" s="11">
        <v>53.0</v>
      </c>
      <c r="S55" s="13">
        <f t="shared" si="6"/>
        <v>0.3848767064</v>
      </c>
      <c r="T55" s="13">
        <f t="shared" si="7"/>
        <v>0.327495903</v>
      </c>
      <c r="U55" s="13">
        <f t="shared" ref="U55:V55" si="126">N55-$X55</f>
        <v>0.2856234247</v>
      </c>
      <c r="V55" s="13">
        <f t="shared" si="126"/>
        <v>0.4374933064</v>
      </c>
      <c r="W55" s="14">
        <f t="shared" si="10"/>
        <v>9.931743619</v>
      </c>
      <c r="X55" s="15">
        <v>-4.405</v>
      </c>
      <c r="Z55">
        <f t="shared" si="11"/>
        <v>9.931743619</v>
      </c>
      <c r="AB55" s="11">
        <v>53.0</v>
      </c>
      <c r="AC55">
        <f t="shared" si="12"/>
        <v>-0.3407625501</v>
      </c>
      <c r="AD55">
        <f t="shared" si="13"/>
        <v>-3.778614025</v>
      </c>
      <c r="AF55">
        <f t="shared" si="14"/>
        <v>-4.06423745</v>
      </c>
    </row>
    <row r="56">
      <c r="A56" s="13" t="s">
        <v>41</v>
      </c>
      <c r="B56" s="23"/>
      <c r="C56" s="16">
        <v>-0.6953141653</v>
      </c>
      <c r="D56" s="16">
        <v>-0.7515431532</v>
      </c>
      <c r="F56" s="11">
        <v>54.0</v>
      </c>
      <c r="G56" s="12">
        <f t="shared" si="15"/>
        <v>0.0017070764</v>
      </c>
      <c r="H56" s="12">
        <f t="shared" si="16"/>
        <v>0.0011917743</v>
      </c>
      <c r="I56" s="12">
        <f t="shared" ref="I56:K56" si="127">OFFSET(B$4,6*$F55,0)-OFFSET(B$5,6*$F55,0)-OFFSET(B$6,6*$F55,0)</f>
        <v>-0.0005893168</v>
      </c>
      <c r="J56" s="12">
        <f t="shared" si="127"/>
        <v>-0.0042236718</v>
      </c>
      <c r="K56" s="12">
        <f t="shared" si="127"/>
        <v>-0.0044640748</v>
      </c>
      <c r="L56" s="13">
        <f t="shared" ref="L56:M56" si="128">627.509*(OFFSET($B$4,6*$F55,0)-OFFSET($B$5,6*$F55,0)-OFFSET($B$6,6*$F55,0)+OFFSET(C$4,6*$F55,0)-OFFSET(C$5,6*$F55,0)-OFFSET(C$6,6*$F55,0))</f>
        <v>-3.020193663</v>
      </c>
      <c r="M56" s="13">
        <f t="shared" si="128"/>
        <v>-3.17104871</v>
      </c>
      <c r="N56" s="17">
        <f t="shared" si="19"/>
        <v>-3.281132122</v>
      </c>
      <c r="O56" s="13">
        <f t="shared" si="20"/>
        <v>-3.025189073</v>
      </c>
      <c r="P56">
        <f t="shared" si="5"/>
        <v>-2.655387477</v>
      </c>
      <c r="R56" s="11">
        <v>54.0</v>
      </c>
      <c r="S56" s="13">
        <f t="shared" si="6"/>
        <v>0.2678063366</v>
      </c>
      <c r="T56" s="13">
        <f t="shared" si="7"/>
        <v>0.1169512905</v>
      </c>
      <c r="U56" s="13">
        <f t="shared" ref="U56:U68" si="131">N56-X56</f>
        <v>0.006867878444</v>
      </c>
      <c r="V56" s="13">
        <f t="shared" ref="V56:V68" si="132">O56-X56</f>
        <v>0.2628109274</v>
      </c>
      <c r="W56" s="14">
        <f t="shared" si="10"/>
        <v>7.993033072</v>
      </c>
      <c r="X56" s="15">
        <v>-3.288</v>
      </c>
      <c r="Z56">
        <f t="shared" si="11"/>
        <v>7.993033072</v>
      </c>
      <c r="AB56" s="11">
        <v>54.0</v>
      </c>
      <c r="AC56">
        <f t="shared" si="12"/>
        <v>-0.3698015958</v>
      </c>
      <c r="AD56">
        <f t="shared" si="13"/>
        <v>-2.911330526</v>
      </c>
      <c r="AF56">
        <f t="shared" si="14"/>
        <v>-2.918198404</v>
      </c>
    </row>
    <row r="57">
      <c r="A57" s="26">
        <v>10.0</v>
      </c>
      <c r="B57" s="23"/>
      <c r="C57" s="23"/>
      <c r="D57" s="23"/>
      <c r="F57" s="11">
        <v>55.0</v>
      </c>
      <c r="G57" s="12">
        <f t="shared" si="15"/>
        <v>0.0019628808</v>
      </c>
      <c r="H57" s="12">
        <f t="shared" si="16"/>
        <v>0.0011403404</v>
      </c>
      <c r="I57" s="12">
        <f t="shared" ref="I57:K57" si="129">OFFSET(B$4,6*$F56,0)-OFFSET(B$5,6*$F56,0)-OFFSET(B$6,6*$F56,0)</f>
        <v>0.0011118136</v>
      </c>
      <c r="J57" s="12">
        <f t="shared" si="129"/>
        <v>-0.0071057894</v>
      </c>
      <c r="K57" s="12">
        <f t="shared" si="129"/>
        <v>-0.0071736773</v>
      </c>
      <c r="L57" s="13">
        <f t="shared" ref="L57:M57" si="130">627.509*(OFFSET($B$4,6*$F56,0)-OFFSET($B$5,6*$F56,0)-OFFSET($B$6,6*$F56,0)+OFFSET(C$4,6*$F56,0)-OFFSET(C$5,6*$F56,0)-OFFSET(C$6,6*$F56,0))</f>
        <v>-3.76127376</v>
      </c>
      <c r="M57" s="13">
        <f t="shared" si="130"/>
        <v>-3.803874029</v>
      </c>
      <c r="N57" s="17">
        <f t="shared" si="19"/>
        <v>-3.834960711</v>
      </c>
      <c r="O57" s="13">
        <f t="shared" si="20"/>
        <v>-3.665499327</v>
      </c>
      <c r="P57">
        <f t="shared" si="5"/>
        <v>-4.363172368</v>
      </c>
      <c r="R57" s="11">
        <v>55.0</v>
      </c>
      <c r="S57" s="13">
        <f t="shared" si="6"/>
        <v>0.4067262397</v>
      </c>
      <c r="T57" s="13">
        <f t="shared" si="7"/>
        <v>0.3641259715</v>
      </c>
      <c r="U57" s="13">
        <f t="shared" si="131"/>
        <v>0.3330392893</v>
      </c>
      <c r="V57" s="13">
        <f t="shared" si="132"/>
        <v>0.5025006726</v>
      </c>
      <c r="W57" s="14">
        <f t="shared" si="10"/>
        <v>12.05615817</v>
      </c>
      <c r="X57" s="15">
        <v>-4.168</v>
      </c>
      <c r="Z57">
        <f t="shared" si="11"/>
        <v>12.05615817</v>
      </c>
      <c r="AB57" s="11">
        <v>55.0</v>
      </c>
      <c r="AC57">
        <f t="shared" si="12"/>
        <v>0.6976730403</v>
      </c>
      <c r="AD57">
        <f t="shared" si="13"/>
        <v>-4.532633751</v>
      </c>
      <c r="AF57">
        <f t="shared" si="14"/>
        <v>-4.86567304</v>
      </c>
    </row>
    <row r="58">
      <c r="A58" s="13" t="s">
        <v>31</v>
      </c>
      <c r="B58" s="16">
        <v>-190.484193871</v>
      </c>
      <c r="C58" s="16">
        <v>-1.3582968754</v>
      </c>
      <c r="D58" s="16">
        <v>-1.4572287016</v>
      </c>
      <c r="F58" s="11">
        <v>56.0</v>
      </c>
      <c r="G58" s="12">
        <f t="shared" si="15"/>
        <v>0.0016468931</v>
      </c>
      <c r="H58" s="12">
        <f t="shared" si="16"/>
        <v>0.0009226133</v>
      </c>
      <c r="I58" s="12">
        <f t="shared" ref="I58:K58" si="133">OFFSET(B$4,6*$F57,0)-OFFSET(B$5,6*$F57,0)-OFFSET(B$6,6*$F57,0)</f>
        <v>0.00237239</v>
      </c>
      <c r="J58" s="12">
        <f t="shared" si="133"/>
        <v>-0.0068599717</v>
      </c>
      <c r="K58" s="12">
        <f t="shared" si="133"/>
        <v>-0.0069115152</v>
      </c>
      <c r="L58" s="13">
        <f t="shared" ref="L58:M58" si="134">627.509*(OFFSET($B$4,6*$F57,0)-OFFSET($B$5,6*$F57,0)-OFFSET($B$6,6*$F57,0)+OFFSET(C$4,6*$F57,0)-OFFSET(C$5,6*$F57,0)-OFFSET(C$6,6*$F57,0))</f>
        <v>-2.815997905</v>
      </c>
      <c r="M58" s="13">
        <f t="shared" si="134"/>
        <v>-2.848341915</v>
      </c>
      <c r="N58" s="17">
        <f t="shared" si="19"/>
        <v>-2.871944301</v>
      </c>
      <c r="O58" s="13">
        <f t="shared" si="20"/>
        <v>-2.748298422</v>
      </c>
      <c r="P58">
        <f t="shared" si="5"/>
        <v>-4.236994499</v>
      </c>
      <c r="R58" s="11">
        <v>56.0</v>
      </c>
      <c r="S58" s="13">
        <f t="shared" si="6"/>
        <v>0.383002095</v>
      </c>
      <c r="T58" s="13">
        <f t="shared" si="7"/>
        <v>0.3506580849</v>
      </c>
      <c r="U58" s="13">
        <f t="shared" si="131"/>
        <v>0.3270556991</v>
      </c>
      <c r="V58" s="13">
        <f t="shared" si="132"/>
        <v>0.4507015776</v>
      </c>
      <c r="W58" s="14">
        <f t="shared" si="10"/>
        <v>14.08882706</v>
      </c>
      <c r="X58" s="15">
        <v>-3.199</v>
      </c>
      <c r="Z58">
        <f t="shared" si="11"/>
        <v>14.08882706</v>
      </c>
      <c r="AB58" s="11">
        <v>56.0</v>
      </c>
      <c r="AC58">
        <f t="shared" si="12"/>
        <v>1.488696077</v>
      </c>
      <c r="AD58">
        <f t="shared" si="13"/>
        <v>-4.360640377</v>
      </c>
      <c r="AF58">
        <f t="shared" si="14"/>
        <v>-4.687696077</v>
      </c>
    </row>
    <row r="59">
      <c r="A59" s="13" t="s">
        <v>32</v>
      </c>
      <c r="B59" s="16">
        <v>-95.2420237115</v>
      </c>
      <c r="C59" s="16">
        <v>-0.6762739589</v>
      </c>
      <c r="D59" s="16">
        <v>-0.7257248846</v>
      </c>
      <c r="F59" s="11">
        <v>57.0</v>
      </c>
      <c r="G59" s="12">
        <f t="shared" si="15"/>
        <v>0.0020375879</v>
      </c>
      <c r="H59" s="12">
        <f t="shared" si="16"/>
        <v>0.0011090305</v>
      </c>
      <c r="I59" s="12">
        <f t="shared" ref="I59:K59" si="135">OFFSET(B$4,6*$F58,0)-OFFSET(B$5,6*$F58,0)-OFFSET(B$6,6*$F58,0)</f>
        <v>0.0013907015</v>
      </c>
      <c r="J59" s="12">
        <f t="shared" si="135"/>
        <v>-0.0090854368</v>
      </c>
      <c r="K59" s="12">
        <f t="shared" si="135"/>
        <v>-0.0091504535</v>
      </c>
      <c r="L59" s="13">
        <f t="shared" ref="L59:M59" si="136">627.509*(OFFSET($B$4,6*$F58,0)-OFFSET($B$5,6*$F58,0)-OFFSET($B$6,6*$F58,0)+OFFSET(C$4,6*$F58,0)-OFFSET(C$5,6*$F58,0)-OFFSET(C$6,6*$F58,0))</f>
        <v>-4.828515653</v>
      </c>
      <c r="M59" s="13">
        <f t="shared" si="136"/>
        <v>-4.869314218</v>
      </c>
      <c r="N59" s="17">
        <f t="shared" si="19"/>
        <v>-4.899086143</v>
      </c>
      <c r="O59" s="13">
        <f t="shared" si="20"/>
        <v>-4.763721609</v>
      </c>
      <c r="P59">
        <f t="shared" si="5"/>
        <v>-5.636399316</v>
      </c>
      <c r="R59" s="11">
        <v>57.0</v>
      </c>
      <c r="S59" s="13">
        <f t="shared" si="6"/>
        <v>0.4264843466</v>
      </c>
      <c r="T59" s="13">
        <f t="shared" si="7"/>
        <v>0.3856857822</v>
      </c>
      <c r="U59" s="13">
        <f t="shared" si="131"/>
        <v>0.3559138568</v>
      </c>
      <c r="V59" s="13">
        <f t="shared" si="132"/>
        <v>0.4912783913</v>
      </c>
      <c r="W59" s="14">
        <f t="shared" si="10"/>
        <v>9.348780044</v>
      </c>
      <c r="X59" s="15">
        <v>-5.255</v>
      </c>
      <c r="Z59">
        <f t="shared" si="11"/>
        <v>9.348780044</v>
      </c>
      <c r="AB59" s="11">
        <v>57.0</v>
      </c>
      <c r="AC59">
        <f t="shared" si="12"/>
        <v>0.8726777076</v>
      </c>
      <c r="AD59">
        <f t="shared" si="13"/>
        <v>-5.771763851</v>
      </c>
      <c r="AF59">
        <f t="shared" si="14"/>
        <v>-6.127677708</v>
      </c>
    </row>
    <row r="60">
      <c r="A60" s="13" t="s">
        <v>33</v>
      </c>
      <c r="B60" s="16">
        <v>-95.2421287563</v>
      </c>
      <c r="C60" s="16">
        <v>-0.6762067288</v>
      </c>
      <c r="D60" s="16">
        <v>-0.7256659484</v>
      </c>
      <c r="F60" s="11">
        <v>58.0</v>
      </c>
      <c r="G60" s="12">
        <f t="shared" si="15"/>
        <v>0.0014763724</v>
      </c>
      <c r="H60" s="12">
        <f t="shared" si="16"/>
        <v>0.0008556947</v>
      </c>
      <c r="I60" s="12">
        <f t="shared" ref="I60:K60" si="137">OFFSET(B$4,6*$F59,0)-OFFSET(B$5,6*$F59,0)-OFFSET(B$6,6*$F59,0)</f>
        <v>-0.0006610971</v>
      </c>
      <c r="J60" s="12">
        <f t="shared" si="137"/>
        <v>-0.0054610521</v>
      </c>
      <c r="K60" s="12">
        <f t="shared" si="137"/>
        <v>-0.0055330917</v>
      </c>
      <c r="L60" s="13">
        <f t="shared" ref="L60:M60" si="138">627.509*(OFFSET($B$4,6*$F59,0)-OFFSET($B$5,6*$F59,0)-OFFSET($B$6,6*$F59,0)+OFFSET(C$4,6*$F59,0)-OFFSET(C$5,6*$F59,0)-OFFSET(C$6,6*$F59,0))</f>
        <v>-3.841703722</v>
      </c>
      <c r="M60" s="13">
        <f t="shared" si="138"/>
        <v>-3.88690922</v>
      </c>
      <c r="N60" s="17">
        <f t="shared" si="19"/>
        <v>-3.919897015</v>
      </c>
      <c r="O60" s="13">
        <f t="shared" si="20"/>
        <v>-3.793526827</v>
      </c>
      <c r="P60">
        <f t="shared" si="5"/>
        <v>-3.378682447</v>
      </c>
      <c r="R60" s="11">
        <v>58.0</v>
      </c>
      <c r="S60" s="13">
        <f t="shared" si="6"/>
        <v>0.3952962776</v>
      </c>
      <c r="T60" s="13">
        <f t="shared" si="7"/>
        <v>0.3500907803</v>
      </c>
      <c r="U60" s="13">
        <f t="shared" si="131"/>
        <v>0.3171029849</v>
      </c>
      <c r="V60" s="13">
        <f t="shared" si="132"/>
        <v>0.4434731726</v>
      </c>
      <c r="W60" s="14">
        <f t="shared" si="10"/>
        <v>10.46667861</v>
      </c>
      <c r="X60" s="15">
        <v>-4.237</v>
      </c>
      <c r="Z60">
        <f t="shared" si="11"/>
        <v>10.46667861</v>
      </c>
      <c r="AB60" s="11">
        <v>58.0</v>
      </c>
      <c r="AC60">
        <f t="shared" si="12"/>
        <v>-0.4148443801</v>
      </c>
      <c r="AD60">
        <f t="shared" si="13"/>
        <v>-3.505052635</v>
      </c>
      <c r="AF60">
        <f t="shared" si="14"/>
        <v>-3.82215562</v>
      </c>
    </row>
    <row r="61">
      <c r="A61" s="13" t="s">
        <v>40</v>
      </c>
      <c r="B61" s="23"/>
      <c r="C61" s="16">
        <v>-0.6769212981</v>
      </c>
      <c r="D61" s="16">
        <v>-0.7260980581</v>
      </c>
      <c r="F61" s="11">
        <v>59.0</v>
      </c>
      <c r="G61" s="12">
        <f t="shared" si="15"/>
        <v>0.0012721071</v>
      </c>
      <c r="H61" s="12">
        <f t="shared" si="16"/>
        <v>0.0007394909</v>
      </c>
      <c r="I61" s="12">
        <f t="shared" ref="I61:K61" si="139">OFFSET(B$4,6*$F60,0)-OFFSET(B$5,6*$F60,0)-OFFSET(B$6,6*$F60,0)</f>
        <v>-0.0028720171</v>
      </c>
      <c r="J61" s="12">
        <f t="shared" si="139"/>
        <v>-0.0017273834</v>
      </c>
      <c r="K61" s="12">
        <f t="shared" si="139"/>
        <v>-0.0015182989</v>
      </c>
      <c r="L61" s="13">
        <f t="shared" ref="L61:M61" si="140">627.509*(OFFSET($B$4,6*$F60,0)-OFFSET($B$5,6*$F60,0)-OFFSET($B$6,6*$F60,0)+OFFSET(C$4,6*$F60,0)-OFFSET(C$5,6*$F60,0)-OFFSET(C$6,6*$F60,0))</f>
        <v>-2.886165208</v>
      </c>
      <c r="M61" s="13">
        <f t="shared" si="140"/>
        <v>-2.754962803</v>
      </c>
      <c r="N61" s="17">
        <f t="shared" si="19"/>
        <v>-2.659220507</v>
      </c>
      <c r="O61" s="13">
        <f t="shared" si="20"/>
        <v>-2.549147577</v>
      </c>
      <c r="P61">
        <f t="shared" si="5"/>
        <v>-0.7469309984</v>
      </c>
      <c r="R61" s="11">
        <v>59.0</v>
      </c>
      <c r="S61" s="13">
        <f t="shared" si="6"/>
        <v>0.04083479164</v>
      </c>
      <c r="T61" s="13">
        <f t="shared" si="7"/>
        <v>0.1720371972</v>
      </c>
      <c r="U61" s="13">
        <f t="shared" si="131"/>
        <v>0.2677794931</v>
      </c>
      <c r="V61" s="13">
        <f t="shared" si="132"/>
        <v>0.3778524232</v>
      </c>
      <c r="W61" s="14">
        <f t="shared" si="10"/>
        <v>12.90920475</v>
      </c>
      <c r="X61" s="15">
        <v>-2.927</v>
      </c>
      <c r="Z61">
        <f t="shared" si="11"/>
        <v>12.90920475</v>
      </c>
      <c r="AB61" s="11">
        <v>59.0</v>
      </c>
      <c r="AC61">
        <f t="shared" si="12"/>
        <v>-1.802216578</v>
      </c>
      <c r="AD61">
        <f t="shared" si="13"/>
        <v>-0.8570039285</v>
      </c>
      <c r="AF61">
        <f t="shared" si="14"/>
        <v>-1.124783422</v>
      </c>
    </row>
    <row r="62">
      <c r="A62" s="13" t="s">
        <v>41</v>
      </c>
      <c r="B62" s="23"/>
      <c r="C62" s="16">
        <v>-0.6771521521</v>
      </c>
      <c r="D62" s="16">
        <v>-0.7261783535</v>
      </c>
      <c r="F62" s="11">
        <v>60.0</v>
      </c>
      <c r="G62" s="12">
        <f t="shared" si="15"/>
        <v>0.0014781585</v>
      </c>
      <c r="H62" s="12">
        <f t="shared" si="16"/>
        <v>0.0008779426</v>
      </c>
      <c r="I62" s="12">
        <f t="shared" ref="I62:K62" si="141">OFFSET(B$4,6*$F61,0)-OFFSET(B$5,6*$F61,0)-OFFSET(B$6,6*$F61,0)</f>
        <v>-0.0026953756</v>
      </c>
      <c r="J62" s="12">
        <f t="shared" si="141"/>
        <v>-0.0037359152</v>
      </c>
      <c r="K62" s="12">
        <f t="shared" si="141"/>
        <v>-0.0040611148</v>
      </c>
      <c r="L62" s="13">
        <f t="shared" ref="L62:M62" si="142">627.509*(OFFSET($B$4,6*$F61,0)-OFFSET($B$5,6*$F61,0)-OFFSET($B$6,6*$F61,0)+OFFSET(C$4,6*$F61,0)-OFFSET(C$5,6*$F61,0)-OFFSET(C$6,6*$F61,0))</f>
        <v>-4.035692859</v>
      </c>
      <c r="M62" s="13">
        <f t="shared" si="142"/>
        <v>-4.239758534</v>
      </c>
      <c r="N62" s="17">
        <f t="shared" si="19"/>
        <v>-4.388671325</v>
      </c>
      <c r="O62" s="13">
        <f t="shared" si="20"/>
        <v>-4.250635907</v>
      </c>
      <c r="P62">
        <f t="shared" si="5"/>
        <v>-2.559263459</v>
      </c>
      <c r="R62" s="11">
        <v>60.0</v>
      </c>
      <c r="S62" s="13">
        <f t="shared" si="6"/>
        <v>0.9303071414</v>
      </c>
      <c r="T62" s="13">
        <f t="shared" si="7"/>
        <v>0.7262414656</v>
      </c>
      <c r="U62" s="13">
        <f t="shared" si="131"/>
        <v>0.5773286752</v>
      </c>
      <c r="V62" s="13">
        <f t="shared" si="132"/>
        <v>0.7153640932</v>
      </c>
      <c r="W62" s="14">
        <f t="shared" si="10"/>
        <v>14.40523748</v>
      </c>
      <c r="X62" s="15">
        <v>-4.966</v>
      </c>
      <c r="Z62">
        <f t="shared" si="11"/>
        <v>14.40523748</v>
      </c>
      <c r="AB62" s="11">
        <v>60.0</v>
      </c>
      <c r="AC62">
        <f t="shared" si="12"/>
        <v>-1.691372447</v>
      </c>
      <c r="AD62">
        <f t="shared" si="13"/>
        <v>-2.697298877</v>
      </c>
      <c r="AF62">
        <f t="shared" si="14"/>
        <v>-3.274627553</v>
      </c>
    </row>
    <row r="63">
      <c r="A63" s="26">
        <v>11.0</v>
      </c>
      <c r="B63" s="23"/>
      <c r="C63" s="23"/>
      <c r="D63" s="23"/>
      <c r="F63" s="11">
        <v>61.0</v>
      </c>
      <c r="G63" s="12">
        <f t="shared" si="15"/>
        <v>0.001939056</v>
      </c>
      <c r="H63" s="12">
        <f t="shared" si="16"/>
        <v>0.0011091949</v>
      </c>
      <c r="I63" s="12">
        <f t="shared" ref="I63:K63" si="143">OFFSET(B$4,6*$F62,0)-OFFSET(B$5,6*$F62,0)-OFFSET(B$6,6*$F62,0)</f>
        <v>0.0045852762</v>
      </c>
      <c r="J63" s="12">
        <f t="shared" si="143"/>
        <v>-0.0086292514</v>
      </c>
      <c r="K63" s="12">
        <f t="shared" si="143"/>
        <v>-0.0086562533</v>
      </c>
      <c r="L63" s="13">
        <f t="shared" ref="L63:M63" si="144">627.509*(OFFSET($B$4,6*$F62,0)-OFFSET($B$5,6*$F62,0)-OFFSET($B$6,6*$F62,0)+OFFSET(C$4,6*$F62,0)-OFFSET(C$5,6*$F62,0)-OFFSET(C$6,6*$F62,0))</f>
        <v>-2.537630834</v>
      </c>
      <c r="M63" s="13">
        <f t="shared" si="144"/>
        <v>-2.554574769</v>
      </c>
      <c r="N63" s="17">
        <f t="shared" si="19"/>
        <v>-2.566939262</v>
      </c>
      <c r="O63" s="13">
        <f t="shared" si="20"/>
        <v>-2.408926038</v>
      </c>
      <c r="P63">
        <f t="shared" si="5"/>
        <v>-5.286228121</v>
      </c>
      <c r="R63" s="11">
        <v>61.0</v>
      </c>
      <c r="S63" s="13">
        <f t="shared" si="6"/>
        <v>0.3683691662</v>
      </c>
      <c r="T63" s="13">
        <f t="shared" si="7"/>
        <v>0.351425231</v>
      </c>
      <c r="U63" s="13">
        <f t="shared" si="131"/>
        <v>0.3390607377</v>
      </c>
      <c r="V63" s="13">
        <f t="shared" si="132"/>
        <v>0.4970739621</v>
      </c>
      <c r="W63" s="14">
        <f t="shared" si="10"/>
        <v>17.10509161</v>
      </c>
      <c r="X63" s="15">
        <v>-2.906</v>
      </c>
      <c r="Z63">
        <f t="shared" si="11"/>
        <v>17.10509161</v>
      </c>
      <c r="AB63" s="11">
        <v>61.0</v>
      </c>
      <c r="AC63">
        <f t="shared" si="12"/>
        <v>2.877302083</v>
      </c>
      <c r="AD63">
        <f t="shared" si="13"/>
        <v>-5.444241345</v>
      </c>
      <c r="AF63">
        <f t="shared" si="14"/>
        <v>-5.783302083</v>
      </c>
    </row>
    <row r="64">
      <c r="A64" s="13" t="s">
        <v>31</v>
      </c>
      <c r="B64" s="16">
        <v>-342.303134225</v>
      </c>
      <c r="C64" s="16">
        <v>-2.2104004875</v>
      </c>
      <c r="D64" s="16">
        <v>-2.378159636</v>
      </c>
      <c r="F64" s="11">
        <v>62.0</v>
      </c>
      <c r="G64" s="12">
        <f t="shared" si="15"/>
        <v>0.0022144417</v>
      </c>
      <c r="H64" s="12">
        <f t="shared" si="16"/>
        <v>0.0012699838</v>
      </c>
      <c r="I64" s="12">
        <f t="shared" ref="I64:K64" si="145">OFFSET(B$4,6*$F63,0)-OFFSET(B$5,6*$F63,0)-OFFSET(B$6,6*$F63,0)</f>
        <v>0.0049205155</v>
      </c>
      <c r="J64" s="12">
        <f t="shared" si="145"/>
        <v>-0.0098424303</v>
      </c>
      <c r="K64" s="12">
        <f t="shared" si="145"/>
        <v>-0.0098870101</v>
      </c>
      <c r="L64" s="13">
        <f t="shared" ref="L64:M64" si="146">627.509*(OFFSET($B$4,6*$F63,0)-OFFSET($B$5,6*$F63,0)-OFFSET($B$6,6*$F63,0)+OFFSET(C$4,6*$F63,0)-OFFSET(C$5,6*$F63,0)-OFFSET(C$6,6*$F63,0))</f>
        <v>-3.088545834</v>
      </c>
      <c r="M64" s="13">
        <f t="shared" si="146"/>
        <v>-3.11652006</v>
      </c>
      <c r="N64" s="17">
        <f t="shared" si="19"/>
        <v>-3.136933684</v>
      </c>
      <c r="O64" s="13">
        <f t="shared" si="20"/>
        <v>-2.954709842</v>
      </c>
      <c r="P64">
        <f t="shared" si="5"/>
        <v>-6.042377603</v>
      </c>
      <c r="R64" s="11">
        <v>62.0</v>
      </c>
      <c r="S64" s="13">
        <f t="shared" si="6"/>
        <v>0.4394541658</v>
      </c>
      <c r="T64" s="13">
        <f t="shared" si="7"/>
        <v>0.4114799401</v>
      </c>
      <c r="U64" s="13">
        <f t="shared" si="131"/>
        <v>0.3910663159</v>
      </c>
      <c r="V64" s="13">
        <f t="shared" si="132"/>
        <v>0.5732901579</v>
      </c>
      <c r="W64" s="14">
        <f t="shared" si="10"/>
        <v>16.24972103</v>
      </c>
      <c r="X64" s="15">
        <v>-3.528</v>
      </c>
      <c r="Z64">
        <f t="shared" si="11"/>
        <v>16.24972103</v>
      </c>
      <c r="AB64" s="11">
        <v>62.0</v>
      </c>
      <c r="AC64">
        <f t="shared" si="12"/>
        <v>3.087667761</v>
      </c>
      <c r="AD64">
        <f t="shared" si="13"/>
        <v>-6.224601445</v>
      </c>
      <c r="AF64">
        <f t="shared" si="14"/>
        <v>-6.615667761</v>
      </c>
    </row>
    <row r="65">
      <c r="A65" s="13" t="s">
        <v>32</v>
      </c>
      <c r="B65" s="16">
        <v>-95.2420093836</v>
      </c>
      <c r="C65" s="16">
        <v>-0.6762790543</v>
      </c>
      <c r="D65" s="16">
        <v>-0.7257284959</v>
      </c>
      <c r="F65" s="11">
        <v>63.0</v>
      </c>
      <c r="G65" s="12">
        <f t="shared" si="15"/>
        <v>0.0019783513</v>
      </c>
      <c r="H65" s="12">
        <f t="shared" si="16"/>
        <v>0.0010746318</v>
      </c>
      <c r="I65" s="12">
        <f t="shared" ref="I65:K65" si="147">OFFSET(B$4,6*$F64,0)-OFFSET(B$5,6*$F64,0)-OFFSET(B$6,6*$F64,0)</f>
        <v>0.0026371245</v>
      </c>
      <c r="J65" s="12">
        <f t="shared" si="147"/>
        <v>-0.0079600119</v>
      </c>
      <c r="K65" s="12">
        <f t="shared" si="147"/>
        <v>-0.0079792273</v>
      </c>
      <c r="L65" s="13">
        <f t="shared" ref="L65:M65" si="148">627.509*(OFFSET($B$4,6*$F64,0)-OFFSET($B$5,6*$F64,0)-OFFSET($B$6,6*$F64,0)+OFFSET(C$4,6*$F64,0)-OFFSET(C$5,6*$F64,0)-OFFSET(C$6,6*$F64,0))</f>
        <v>-3.340159749</v>
      </c>
      <c r="M65" s="13">
        <f t="shared" si="148"/>
        <v>-3.352217586</v>
      </c>
      <c r="N65" s="17">
        <f t="shared" si="19"/>
        <v>-3.361016548</v>
      </c>
      <c r="O65" s="13">
        <f t="shared" si="20"/>
        <v>-3.230757974</v>
      </c>
      <c r="P65">
        <f t="shared" si="5"/>
        <v>-4.885577332</v>
      </c>
      <c r="R65" s="11">
        <v>63.0</v>
      </c>
      <c r="S65" s="13">
        <f t="shared" si="6"/>
        <v>0.4068402505</v>
      </c>
      <c r="T65" s="13">
        <f t="shared" si="7"/>
        <v>0.3947824141</v>
      </c>
      <c r="U65" s="13">
        <f t="shared" si="131"/>
        <v>0.3859834523</v>
      </c>
      <c r="V65" s="13">
        <f t="shared" si="132"/>
        <v>0.5162420258</v>
      </c>
      <c r="W65" s="14">
        <f t="shared" si="10"/>
        <v>13.777476</v>
      </c>
      <c r="X65" s="15">
        <v>-3.747</v>
      </c>
      <c r="Z65">
        <f t="shared" si="11"/>
        <v>13.777476</v>
      </c>
      <c r="AB65" s="11">
        <v>63.0</v>
      </c>
      <c r="AC65">
        <f t="shared" si="12"/>
        <v>1.654819358</v>
      </c>
      <c r="AD65">
        <f t="shared" si="13"/>
        <v>-5.015835906</v>
      </c>
      <c r="AF65">
        <f t="shared" si="14"/>
        <v>-5.401819358</v>
      </c>
    </row>
    <row r="66">
      <c r="A66" s="13" t="s">
        <v>33</v>
      </c>
      <c r="B66" s="16">
        <v>-247.0602683298</v>
      </c>
      <c r="C66" s="16">
        <v>-1.5273463377</v>
      </c>
      <c r="D66" s="16">
        <v>-1.6455520546</v>
      </c>
      <c r="F66" s="11">
        <v>64.0</v>
      </c>
      <c r="G66" s="12">
        <f t="shared" si="15"/>
        <v>0.0012855641</v>
      </c>
      <c r="H66" s="12">
        <f t="shared" si="16"/>
        <v>0.000752579</v>
      </c>
      <c r="I66" s="12">
        <f t="shared" ref="I66:K66" si="149">OFFSET(B$4,6*$F65,0)-OFFSET(B$5,6*$F65,0)-OFFSET(B$6,6*$F65,0)</f>
        <v>0.0016727299</v>
      </c>
      <c r="J66" s="12">
        <f t="shared" si="149"/>
        <v>-0.0055097008</v>
      </c>
      <c r="K66" s="12">
        <f t="shared" si="149"/>
        <v>-0.0057291113</v>
      </c>
      <c r="L66" s="13">
        <f t="shared" ref="L66:M66" si="150">627.509*(OFFSET($B$4,6*$F65,0)-OFFSET($B$5,6*$F65,0)-OFFSET($B$6,6*$F65,0)+OFFSET(C$4,6*$F65,0)-OFFSET(C$5,6*$F65,0)-OFFSET(C$6,6*$F65,0))</f>
        <v>-2.407733772</v>
      </c>
      <c r="M66" s="13">
        <f t="shared" si="150"/>
        <v>-2.545415836</v>
      </c>
      <c r="N66" s="17">
        <f t="shared" si="19"/>
        <v>-2.645886531</v>
      </c>
      <c r="O66" s="13">
        <f t="shared" si="20"/>
        <v>-2.531791612</v>
      </c>
      <c r="P66">
        <f t="shared" si="5"/>
        <v>-3.581444679</v>
      </c>
      <c r="R66" s="11">
        <v>64.0</v>
      </c>
      <c r="S66" s="13">
        <f t="shared" si="6"/>
        <v>0.5932662275</v>
      </c>
      <c r="T66" s="13">
        <f t="shared" si="7"/>
        <v>0.4555841641</v>
      </c>
      <c r="U66" s="13">
        <f t="shared" si="131"/>
        <v>0.3551134691</v>
      </c>
      <c r="V66" s="13">
        <f t="shared" si="132"/>
        <v>0.4692083876</v>
      </c>
      <c r="W66" s="14">
        <f t="shared" si="10"/>
        <v>15.6350679</v>
      </c>
      <c r="X66" s="15">
        <v>-3.001</v>
      </c>
      <c r="Z66">
        <f t="shared" si="11"/>
        <v>15.6350679</v>
      </c>
      <c r="AB66" s="11">
        <v>64.0</v>
      </c>
      <c r="AC66">
        <f t="shared" si="12"/>
        <v>1.049653067</v>
      </c>
      <c r="AD66">
        <f t="shared" si="13"/>
        <v>-3.695539598</v>
      </c>
      <c r="AF66">
        <f t="shared" si="14"/>
        <v>-4.050653067</v>
      </c>
    </row>
    <row r="67">
      <c r="A67" s="13" t="s">
        <v>40</v>
      </c>
      <c r="B67" s="23"/>
      <c r="C67" s="16">
        <v>-0.6771610606</v>
      </c>
      <c r="D67" s="16">
        <v>-0.7262147215</v>
      </c>
      <c r="F67" s="11">
        <v>65.0</v>
      </c>
      <c r="G67" s="12">
        <f t="shared" si="15"/>
        <v>0.0010750821</v>
      </c>
      <c r="H67" s="12">
        <f t="shared" si="16"/>
        <v>0.0006219593</v>
      </c>
      <c r="I67" s="12">
        <f t="shared" ref="I67:K67" si="151">OFFSET(B$4,6*$F66,0)-OFFSET(B$5,6*$F66,0)-OFFSET(B$6,6*$F66,0)</f>
        <v>-0.0031026567</v>
      </c>
      <c r="J67" s="12">
        <f t="shared" si="151"/>
        <v>-0.0028674536</v>
      </c>
      <c r="K67" s="12">
        <f t="shared" si="151"/>
        <v>-0.0028711166</v>
      </c>
      <c r="L67" s="13">
        <f t="shared" ref="L67:M67" si="152">627.509*(OFFSET($B$4,6*$F66,0)-OFFSET($B$5,6*$F66,0)-OFFSET($B$6,6*$F66,0)+OFFSET(C$4,6*$F66,0)-OFFSET(C$5,6*$F66,0)-OFFSET(C$6,6*$F66,0))</f>
        <v>-3.746297944</v>
      </c>
      <c r="M67" s="13">
        <f t="shared" si="152"/>
        <v>-3.74859651</v>
      </c>
      <c r="N67" s="17">
        <f t="shared" si="19"/>
        <v>-3.750273841</v>
      </c>
      <c r="O67" s="13">
        <f t="shared" si="20"/>
        <v>-3.65887649</v>
      </c>
      <c r="P67">
        <f t="shared" si="5"/>
        <v>-1.711931487</v>
      </c>
      <c r="R67" s="11">
        <v>65.0</v>
      </c>
      <c r="S67" s="13">
        <f t="shared" si="6"/>
        <v>0.3577020557</v>
      </c>
      <c r="T67" s="13">
        <f t="shared" si="7"/>
        <v>0.3554034903</v>
      </c>
      <c r="U67" s="13">
        <f t="shared" si="131"/>
        <v>0.3537261587</v>
      </c>
      <c r="V67" s="13">
        <f t="shared" si="132"/>
        <v>0.4451235102</v>
      </c>
      <c r="W67" s="14">
        <f t="shared" si="10"/>
        <v>10.84608943</v>
      </c>
      <c r="X67" s="15">
        <v>-4.104</v>
      </c>
      <c r="Z67">
        <f t="shared" si="11"/>
        <v>10.84608943</v>
      </c>
      <c r="AB67" s="11">
        <v>65.0</v>
      </c>
      <c r="AC67">
        <f t="shared" si="12"/>
        <v>-1.946945003</v>
      </c>
      <c r="AD67">
        <f t="shared" si="13"/>
        <v>-1.803328838</v>
      </c>
      <c r="AF67">
        <f t="shared" si="14"/>
        <v>-2.157054997</v>
      </c>
    </row>
    <row r="68">
      <c r="A68" s="13" t="s">
        <v>41</v>
      </c>
      <c r="B68" s="23"/>
      <c r="C68" s="16">
        <v>-1.5285109807</v>
      </c>
      <c r="D68" s="16">
        <v>-1.6462301066</v>
      </c>
      <c r="F68" s="11">
        <v>66.0</v>
      </c>
      <c r="G68" s="12">
        <f t="shared" si="15"/>
        <v>0.0016344433</v>
      </c>
      <c r="H68" s="12">
        <f t="shared" si="16"/>
        <v>0.000936319</v>
      </c>
      <c r="I68" s="12">
        <f t="shared" ref="I68:K68" si="153">OFFSET(B$4,6*$F67,0)-OFFSET(B$5,6*$F67,0)-OFFSET(B$6,6*$F67,0)</f>
        <v>0.0019752502</v>
      </c>
      <c r="J68" s="12">
        <f t="shared" si="153"/>
        <v>-0.0072541441</v>
      </c>
      <c r="K68" s="12">
        <f t="shared" si="153"/>
        <v>-0.0073776845</v>
      </c>
      <c r="L68" s="13">
        <f t="shared" ref="L68:M68" si="154">627.509*(OFFSET($B$4,6*$F67,0)-OFFSET($B$5,6*$F67,0)-OFFSET($B$6,6*$F67,0)+OFFSET(C$4,6*$F67,0)-OFFSET(C$5,6*$F67,0)-OFFSET(C$6,6*$F67,0))</f>
        <v>-3.312553432</v>
      </c>
      <c r="M68" s="13">
        <f t="shared" si="154"/>
        <v>-3.390076145</v>
      </c>
      <c r="N68" s="17">
        <f t="shared" si="19"/>
        <v>-3.446646773</v>
      </c>
      <c r="O68" s="13">
        <f t="shared" si="20"/>
        <v>-3.312712212</v>
      </c>
      <c r="P68">
        <f t="shared" si="5"/>
        <v>-4.552199489</v>
      </c>
      <c r="R68" s="11">
        <v>66.0</v>
      </c>
      <c r="S68" s="13">
        <f t="shared" si="6"/>
        <v>0.6534465677</v>
      </c>
      <c r="T68" s="13">
        <f t="shared" si="7"/>
        <v>0.5759238549</v>
      </c>
      <c r="U68" s="13">
        <f t="shared" si="131"/>
        <v>0.5193532265</v>
      </c>
      <c r="V68" s="13">
        <f t="shared" si="132"/>
        <v>0.6532877884</v>
      </c>
      <c r="W68" s="14">
        <f t="shared" si="10"/>
        <v>16.47220848</v>
      </c>
      <c r="X68" s="15">
        <v>-3.966</v>
      </c>
      <c r="Z68">
        <f t="shared" si="11"/>
        <v>16.47220848</v>
      </c>
      <c r="AB68" s="11">
        <v>66.0</v>
      </c>
      <c r="AC68">
        <f t="shared" si="12"/>
        <v>1.239487278</v>
      </c>
      <c r="AD68">
        <f t="shared" si="13"/>
        <v>-4.686134051</v>
      </c>
      <c r="AF68">
        <f t="shared" si="14"/>
        <v>-5.205487278</v>
      </c>
    </row>
    <row r="69">
      <c r="A69" s="26">
        <v>12.0</v>
      </c>
      <c r="B69" s="23"/>
      <c r="C69" s="23"/>
      <c r="D69" s="23"/>
      <c r="X69" s="34" t="s">
        <v>43</v>
      </c>
    </row>
    <row r="70">
      <c r="A70" s="13" t="s">
        <v>31</v>
      </c>
      <c r="B70" s="16">
        <v>-171.3035633965</v>
      </c>
      <c r="C70" s="16">
        <v>-1.0850024264</v>
      </c>
      <c r="D70" s="16">
        <v>-1.1725691499</v>
      </c>
      <c r="R70" s="35" t="s">
        <v>44</v>
      </c>
      <c r="S70">
        <f t="shared" ref="S70:V70" si="155">AVERAGE(S3:S68)</f>
        <v>0.5122006954</v>
      </c>
      <c r="T70">
        <f t="shared" si="155"/>
        <v>0.4765977253</v>
      </c>
      <c r="U70">
        <f t="shared" si="155"/>
        <v>0.4506171796</v>
      </c>
      <c r="V70" s="38">
        <f t="shared" si="155"/>
        <v>0.6142354378</v>
      </c>
      <c r="W70" s="14">
        <f t="shared" ref="W70:X70" si="156">(MAX(V3:V68)-MIN(V3:V68))</f>
        <v>1.000253346</v>
      </c>
      <c r="X70" s="14">
        <f t="shared" si="156"/>
        <v>28.98299588</v>
      </c>
    </row>
    <row r="71">
      <c r="A71" s="13" t="s">
        <v>32</v>
      </c>
      <c r="B71" s="16">
        <v>-95.2421824285</v>
      </c>
      <c r="C71" s="16">
        <v>-0.6761472329</v>
      </c>
      <c r="D71" s="16">
        <v>-0.725614274</v>
      </c>
      <c r="R71" s="35" t="s">
        <v>45</v>
      </c>
      <c r="S71" s="37">
        <f t="shared" ref="S71:W71" si="157">(SUMIF(S3:S68,"&gt;0")-SUMIF(S3:S68,"&lt;0"))/66</f>
        <v>0.5122006954</v>
      </c>
      <c r="T71" s="37">
        <f t="shared" si="157"/>
        <v>0.4765977253</v>
      </c>
      <c r="U71" s="37">
        <f t="shared" si="157"/>
        <v>0.4506171796</v>
      </c>
      <c r="V71" s="37">
        <f t="shared" si="157"/>
        <v>0.6142354378</v>
      </c>
      <c r="W71" s="37">
        <f t="shared" si="157"/>
        <v>13.78791556</v>
      </c>
    </row>
    <row r="72">
      <c r="A72" s="13" t="s">
        <v>33</v>
      </c>
      <c r="B72" s="16">
        <v>-76.0561082568</v>
      </c>
      <c r="C72" s="16">
        <v>-0.4038661348</v>
      </c>
      <c r="D72" s="16">
        <v>-0.4417788647</v>
      </c>
      <c r="R72" s="35" t="s">
        <v>46</v>
      </c>
      <c r="S72">
        <f t="shared" ref="S72:W72" si="158">STDEV(S3:S68)</f>
        <v>0.2468131724</v>
      </c>
      <c r="T72">
        <f t="shared" si="158"/>
        <v>0.189792616</v>
      </c>
      <c r="U72">
        <f t="shared" si="158"/>
        <v>0.163207412</v>
      </c>
      <c r="V72" s="38">
        <f t="shared" si="158"/>
        <v>0.2238913885</v>
      </c>
      <c r="W72" s="38">
        <f t="shared" si="158"/>
        <v>5.546880706</v>
      </c>
    </row>
    <row r="73">
      <c r="A73" s="13" t="s">
        <v>40</v>
      </c>
      <c r="B73" s="23"/>
      <c r="C73" s="16">
        <v>-0.6774293481</v>
      </c>
      <c r="D73" s="16">
        <v>-0.7262914005</v>
      </c>
    </row>
    <row r="74">
      <c r="A74" s="13" t="s">
        <v>41</v>
      </c>
      <c r="B74" s="23"/>
      <c r="C74" s="16">
        <v>-0.4046808063</v>
      </c>
      <c r="D74" s="16">
        <v>-0.4423317895</v>
      </c>
      <c r="X74">
        <f>MAX(X3:X68)</f>
        <v>-1.364</v>
      </c>
    </row>
    <row r="75">
      <c r="A75" s="26">
        <v>13.0</v>
      </c>
      <c r="B75" s="23"/>
      <c r="C75" s="23"/>
      <c r="D75" s="23"/>
    </row>
    <row r="76">
      <c r="A76" s="13" t="s">
        <v>31</v>
      </c>
      <c r="B76" s="16">
        <v>-362.1429515344</v>
      </c>
      <c r="C76" s="16">
        <v>-2.2267374141</v>
      </c>
      <c r="D76" s="16">
        <v>-2.4017307171</v>
      </c>
    </row>
    <row r="77">
      <c r="A77" s="13" t="s">
        <v>32</v>
      </c>
      <c r="B77" s="16">
        <v>-247.060344099</v>
      </c>
      <c r="C77" s="16">
        <v>-1.5272274023</v>
      </c>
      <c r="D77" s="16">
        <v>-1.6454329913</v>
      </c>
    </row>
    <row r="78">
      <c r="A78" s="13" t="s">
        <v>33</v>
      </c>
      <c r="B78" s="16">
        <v>-115.0786021353</v>
      </c>
      <c r="C78" s="16">
        <v>-0.6941526669</v>
      </c>
      <c r="D78" s="16">
        <v>-0.750912121</v>
      </c>
    </row>
    <row r="79">
      <c r="A79" s="13" t="s">
        <v>40</v>
      </c>
      <c r="B79" s="23"/>
      <c r="C79" s="16">
        <v>-1.5277144152</v>
      </c>
      <c r="D79" s="16">
        <v>-1.6457340006</v>
      </c>
    </row>
    <row r="80">
      <c r="A80" s="13" t="s">
        <v>41</v>
      </c>
      <c r="B80" s="23"/>
      <c r="C80" s="16">
        <v>-0.6956727289</v>
      </c>
      <c r="D80" s="16">
        <v>-0.751784636</v>
      </c>
    </row>
    <row r="81">
      <c r="A81" s="26">
        <v>14.0</v>
      </c>
      <c r="B81" s="23"/>
      <c r="C81" s="23"/>
      <c r="D81" s="23"/>
    </row>
    <row r="82">
      <c r="A82" s="13" t="s">
        <v>31</v>
      </c>
      <c r="B82" s="16">
        <v>-342.3060015381</v>
      </c>
      <c r="C82" s="16">
        <v>-2.211031465</v>
      </c>
      <c r="D82" s="16">
        <v>-2.3786535449</v>
      </c>
    </row>
    <row r="83">
      <c r="A83" s="13" t="s">
        <v>32</v>
      </c>
      <c r="B83" s="16">
        <v>-247.0598866055</v>
      </c>
      <c r="C83" s="16">
        <v>-1.5275254396</v>
      </c>
      <c r="D83" s="16">
        <v>-1.6457212815</v>
      </c>
    </row>
    <row r="84">
      <c r="A84" s="13" t="s">
        <v>33</v>
      </c>
      <c r="B84" s="16">
        <v>-95.2421125573</v>
      </c>
      <c r="C84" s="16">
        <v>-0.6762455743</v>
      </c>
      <c r="D84" s="16">
        <v>-0.7257001504</v>
      </c>
    </row>
    <row r="85">
      <c r="A85" s="13" t="s">
        <v>40</v>
      </c>
      <c r="B85" s="23"/>
      <c r="C85" s="16">
        <v>-1.5281242325</v>
      </c>
      <c r="D85" s="16">
        <v>-1.6460836155</v>
      </c>
    </row>
    <row r="86">
      <c r="A86" s="13" t="s">
        <v>41</v>
      </c>
      <c r="B86" s="23"/>
      <c r="C86" s="16">
        <v>-0.6776934211</v>
      </c>
      <c r="D86" s="16">
        <v>-0.7264717955</v>
      </c>
    </row>
    <row r="87">
      <c r="A87" s="26">
        <v>15.0</v>
      </c>
      <c r="B87" s="23"/>
      <c r="C87" s="23"/>
      <c r="D87" s="23"/>
    </row>
    <row r="88">
      <c r="A88" s="13" t="s">
        <v>31</v>
      </c>
      <c r="B88" s="16">
        <v>-494.1241561447</v>
      </c>
      <c r="C88" s="16">
        <v>-3.0633070105</v>
      </c>
      <c r="D88" s="16">
        <v>-3.2998476684</v>
      </c>
    </row>
    <row r="89">
      <c r="A89" s="13" t="s">
        <v>32</v>
      </c>
      <c r="B89" s="16">
        <v>-247.0589571627</v>
      </c>
      <c r="C89" s="16">
        <v>-1.5283000844</v>
      </c>
      <c r="D89" s="16">
        <v>-1.6464787437</v>
      </c>
    </row>
    <row r="90">
      <c r="A90" s="13" t="s">
        <v>33</v>
      </c>
      <c r="B90" s="16">
        <v>-247.0593764304</v>
      </c>
      <c r="C90" s="16">
        <v>-1.5279347932</v>
      </c>
      <c r="D90" s="16">
        <v>-1.6461433645</v>
      </c>
    </row>
    <row r="91">
      <c r="A91" s="13" t="s">
        <v>40</v>
      </c>
      <c r="B91" s="23"/>
      <c r="C91" s="16">
        <v>-1.5290300871</v>
      </c>
      <c r="D91" s="16">
        <v>-1.6469084044</v>
      </c>
    </row>
    <row r="92">
      <c r="A92" s="13" t="s">
        <v>41</v>
      </c>
      <c r="B92" s="23"/>
      <c r="C92" s="16">
        <v>-1.529578971</v>
      </c>
      <c r="D92" s="16">
        <v>-1.6470835709</v>
      </c>
    </row>
    <row r="93">
      <c r="A93" s="26">
        <v>16.0</v>
      </c>
      <c r="B93" s="23"/>
      <c r="C93" s="23"/>
      <c r="D93" s="23"/>
    </row>
    <row r="94">
      <c r="A94" s="13" t="s">
        <v>31</v>
      </c>
      <c r="B94" s="16">
        <v>-323.1207226458</v>
      </c>
      <c r="C94" s="16">
        <v>-1.9347931646</v>
      </c>
      <c r="D94" s="16">
        <v>-2.0908020419</v>
      </c>
    </row>
    <row r="95">
      <c r="A95" s="13" t="s">
        <v>32</v>
      </c>
      <c r="B95" s="16">
        <v>-247.0593439167</v>
      </c>
      <c r="C95" s="16">
        <v>-1.5280260087</v>
      </c>
      <c r="D95" s="16">
        <v>-1.6462133026</v>
      </c>
    </row>
    <row r="96">
      <c r="A96" s="13" t="s">
        <v>33</v>
      </c>
      <c r="B96" s="16">
        <v>-76.0567711628</v>
      </c>
      <c r="C96" s="16">
        <v>-0.4032581227</v>
      </c>
      <c r="D96" s="16">
        <v>-0.4411996552</v>
      </c>
    </row>
    <row r="97">
      <c r="A97" s="13" t="s">
        <v>40</v>
      </c>
      <c r="B97" s="23"/>
      <c r="C97" s="16">
        <v>-1.5282753567</v>
      </c>
      <c r="D97" s="16">
        <v>-1.6463881586</v>
      </c>
    </row>
    <row r="98">
      <c r="A98" s="13" t="s">
        <v>41</v>
      </c>
      <c r="B98" s="23"/>
      <c r="C98" s="16">
        <v>-0.4048204764</v>
      </c>
      <c r="D98" s="16">
        <v>-0.4421567394</v>
      </c>
    </row>
    <row r="99">
      <c r="A99" s="26">
        <v>17.0</v>
      </c>
      <c r="B99" s="23"/>
      <c r="C99" s="23"/>
      <c r="D99" s="23"/>
    </row>
    <row r="100">
      <c r="A100" s="13" t="s">
        <v>31</v>
      </c>
      <c r="B100" s="16">
        <v>-825.1170001766</v>
      </c>
      <c r="C100" s="16">
        <v>-4.5375741982</v>
      </c>
      <c r="D100" s="16">
        <v>-4.9106970946</v>
      </c>
    </row>
    <row r="101">
      <c r="A101" s="13" t="s">
        <v>32</v>
      </c>
      <c r="B101" s="16">
        <v>-412.549569344</v>
      </c>
      <c r="C101" s="16">
        <v>-2.2645208037</v>
      </c>
      <c r="D101" s="16">
        <v>-2.4509812213</v>
      </c>
    </row>
    <row r="102">
      <c r="A102" s="13" t="s">
        <v>33</v>
      </c>
      <c r="B102" s="16">
        <v>-412.5498515291</v>
      </c>
      <c r="C102" s="16">
        <v>-2.264365597</v>
      </c>
      <c r="D102" s="16">
        <v>-2.4508437222</v>
      </c>
    </row>
    <row r="103">
      <c r="A103" s="13" t="s">
        <v>40</v>
      </c>
      <c r="B103" s="23"/>
      <c r="C103" s="16">
        <v>-2.2666603886</v>
      </c>
      <c r="D103" s="16">
        <v>-2.452254872</v>
      </c>
    </row>
    <row r="104">
      <c r="A104" s="13" t="s">
        <v>41</v>
      </c>
      <c r="B104" s="23"/>
      <c r="C104" s="16">
        <v>-2.2662669314</v>
      </c>
      <c r="D104" s="16">
        <v>-2.4519890393</v>
      </c>
    </row>
    <row r="105">
      <c r="A105" s="26">
        <v>18.0</v>
      </c>
      <c r="B105" s="23"/>
      <c r="C105" s="23"/>
      <c r="D105" s="23"/>
    </row>
    <row r="106">
      <c r="A106" s="13" t="s">
        <v>31</v>
      </c>
      <c r="B106" s="16">
        <v>-322.7990336765</v>
      </c>
      <c r="C106" s="16">
        <v>-1.9582921253</v>
      </c>
      <c r="D106" s="16">
        <v>-2.1101996025</v>
      </c>
    </row>
    <row r="107">
      <c r="A107" s="13" t="s">
        <v>32</v>
      </c>
      <c r="B107" s="16">
        <v>-76.0561512754</v>
      </c>
      <c r="C107" s="16">
        <v>-0.4038530634</v>
      </c>
      <c r="D107" s="16">
        <v>-0.441761575</v>
      </c>
    </row>
    <row r="108">
      <c r="A108" s="13" t="s">
        <v>33</v>
      </c>
      <c r="B108" s="16">
        <v>-246.737719703</v>
      </c>
      <c r="C108" s="16">
        <v>-1.5498113618</v>
      </c>
      <c r="D108" s="16">
        <v>-1.6635180305</v>
      </c>
    </row>
    <row r="109">
      <c r="A109" s="13" t="s">
        <v>40</v>
      </c>
      <c r="B109" s="23"/>
      <c r="C109" s="16">
        <v>-0.4048390135</v>
      </c>
      <c r="D109" s="16">
        <v>-0.4424855964</v>
      </c>
    </row>
    <row r="110">
      <c r="A110" s="13" t="s">
        <v>41</v>
      </c>
      <c r="B110" s="23"/>
      <c r="C110" s="16">
        <v>-1.5508970346</v>
      </c>
      <c r="D110" s="16">
        <v>-1.6641534222</v>
      </c>
    </row>
    <row r="111">
      <c r="A111" s="26">
        <v>19.0</v>
      </c>
      <c r="B111" s="23"/>
      <c r="C111" s="23"/>
      <c r="D111" s="23"/>
    </row>
    <row r="112">
      <c r="A112" s="13" t="s">
        <v>31</v>
      </c>
      <c r="B112" s="16">
        <v>-361.820265477</v>
      </c>
      <c r="C112" s="16">
        <v>-2.2506614764</v>
      </c>
      <c r="D112" s="16">
        <v>-2.4211142214</v>
      </c>
    </row>
    <row r="113">
      <c r="A113" s="13" t="s">
        <v>32</v>
      </c>
      <c r="B113" s="16">
        <v>-115.0777823828</v>
      </c>
      <c r="C113" s="16">
        <v>-0.6947291077</v>
      </c>
      <c r="D113" s="16">
        <v>-0.7514032145</v>
      </c>
    </row>
    <row r="114">
      <c r="A114" s="13" t="s">
        <v>33</v>
      </c>
      <c r="B114" s="16">
        <v>-246.7377163728</v>
      </c>
      <c r="C114" s="16">
        <v>-1.5498034271</v>
      </c>
      <c r="D114" s="16">
        <v>-1.6635111644</v>
      </c>
    </row>
    <row r="115">
      <c r="A115" s="13" t="s">
        <v>40</v>
      </c>
      <c r="B115" s="23"/>
      <c r="C115" s="16">
        <v>-0.6957116197</v>
      </c>
      <c r="D115" s="16">
        <v>-0.7520075206</v>
      </c>
    </row>
    <row r="116">
      <c r="A116" s="13" t="s">
        <v>41</v>
      </c>
      <c r="B116" s="23"/>
      <c r="C116" s="16">
        <v>-1.5510490307</v>
      </c>
      <c r="D116" s="16">
        <v>-1.664234867</v>
      </c>
    </row>
    <row r="117">
      <c r="A117" s="26">
        <v>20.0</v>
      </c>
      <c r="B117" s="23"/>
      <c r="C117" s="23"/>
      <c r="D117" s="23"/>
    </row>
    <row r="118">
      <c r="A118" s="13" t="s">
        <v>31</v>
      </c>
      <c r="B118" s="16">
        <v>-455.7565193266</v>
      </c>
      <c r="C118" s="16">
        <v>-2.517756098</v>
      </c>
      <c r="D118" s="16">
        <v>-2.728582555</v>
      </c>
    </row>
    <row r="119">
      <c r="A119" s="13" t="s">
        <v>32</v>
      </c>
      <c r="B119" s="16">
        <v>-227.8679976414</v>
      </c>
      <c r="C119" s="16">
        <v>-1.2543754042</v>
      </c>
      <c r="D119" s="16">
        <v>-1.3597279795</v>
      </c>
    </row>
    <row r="120">
      <c r="A120" s="13" t="s">
        <v>33</v>
      </c>
      <c r="B120" s="16">
        <v>-227.8679859291</v>
      </c>
      <c r="C120" s="16">
        <v>-1.2543889716</v>
      </c>
      <c r="D120" s="16">
        <v>-1.3597409712</v>
      </c>
    </row>
    <row r="121">
      <c r="A121" s="13" t="s">
        <v>40</v>
      </c>
      <c r="B121" s="23"/>
      <c r="C121" s="16">
        <v>-1.2567821313</v>
      </c>
      <c r="D121" s="16">
        <v>-1.3611475942</v>
      </c>
    </row>
    <row r="122">
      <c r="A122" s="13" t="s">
        <v>41</v>
      </c>
      <c r="B122" s="23"/>
      <c r="C122" s="16">
        <v>-1.256795675</v>
      </c>
      <c r="D122" s="16">
        <v>-1.3611605601</v>
      </c>
    </row>
    <row r="123">
      <c r="A123" s="26">
        <v>21.0</v>
      </c>
      <c r="B123" s="23"/>
      <c r="C123" s="23"/>
      <c r="D123" s="23"/>
    </row>
    <row r="124">
      <c r="A124" s="13" t="s">
        <v>31</v>
      </c>
      <c r="B124" s="16">
        <v>-416.0714048716</v>
      </c>
      <c r="C124" s="16">
        <v>-2.4766265264</v>
      </c>
      <c r="D124" s="16">
        <v>-2.6744030095</v>
      </c>
    </row>
    <row r="125">
      <c r="A125" s="13" t="s">
        <v>32</v>
      </c>
      <c r="B125" s="16">
        <v>-208.0273640838</v>
      </c>
      <c r="C125" s="16">
        <v>-1.2341083442</v>
      </c>
      <c r="D125" s="16">
        <v>-1.3328651196</v>
      </c>
    </row>
    <row r="126">
      <c r="A126" s="13" t="s">
        <v>33</v>
      </c>
      <c r="B126" s="16">
        <v>-208.0273714789</v>
      </c>
      <c r="C126" s="16">
        <v>-1.2341039057</v>
      </c>
      <c r="D126" s="16">
        <v>-1.3328607623</v>
      </c>
    </row>
    <row r="127">
      <c r="A127" s="13" t="s">
        <v>40</v>
      </c>
      <c r="B127" s="23"/>
      <c r="C127" s="16">
        <v>-1.2359840222</v>
      </c>
      <c r="D127" s="16">
        <v>-1.3339975328</v>
      </c>
    </row>
    <row r="128">
      <c r="A128" s="13" t="s">
        <v>41</v>
      </c>
      <c r="B128" s="23"/>
      <c r="C128" s="16">
        <v>-1.235979914</v>
      </c>
      <c r="D128" s="16">
        <v>-1.3339933939</v>
      </c>
    </row>
    <row r="129">
      <c r="A129" s="26">
        <v>22.0</v>
      </c>
      <c r="B129" s="23"/>
      <c r="C129" s="23"/>
      <c r="D129" s="23"/>
    </row>
    <row r="130">
      <c r="A130" s="13" t="s">
        <v>31</v>
      </c>
      <c r="B130" s="16">
        <v>-640.4391088997</v>
      </c>
      <c r="C130" s="16">
        <v>-3.5268958208</v>
      </c>
      <c r="D130" s="16">
        <v>-3.8189745634</v>
      </c>
    </row>
    <row r="131">
      <c r="A131" s="13" t="s">
        <v>32</v>
      </c>
      <c r="B131" s="16">
        <v>-227.868024659</v>
      </c>
      <c r="C131" s="16">
        <v>-1.2542339731</v>
      </c>
      <c r="D131" s="16">
        <v>-1.3595928073</v>
      </c>
    </row>
    <row r="132">
      <c r="A132" s="13" t="s">
        <v>33</v>
      </c>
      <c r="B132" s="16">
        <v>-412.5495370519</v>
      </c>
      <c r="C132" s="16">
        <v>-2.2643943381</v>
      </c>
      <c r="D132" s="16">
        <v>-2.4508907044</v>
      </c>
    </row>
    <row r="133">
      <c r="A133" s="13" t="s">
        <v>40</v>
      </c>
      <c r="B133" s="23"/>
      <c r="C133" s="16">
        <v>-1.2564949197</v>
      </c>
      <c r="D133" s="16">
        <v>-1.3609336464</v>
      </c>
    </row>
    <row r="134">
      <c r="A134" s="13" t="s">
        <v>41</v>
      </c>
      <c r="B134" s="23"/>
      <c r="C134" s="16">
        <v>-2.2665458845</v>
      </c>
      <c r="D134" s="16">
        <v>-2.4521945049</v>
      </c>
    </row>
    <row r="135">
      <c r="A135" s="26">
        <v>23.0</v>
      </c>
      <c r="B135" s="23"/>
      <c r="C135" s="23"/>
      <c r="D135" s="23"/>
    </row>
    <row r="136">
      <c r="A136" s="13" t="s">
        <v>31</v>
      </c>
      <c r="B136" s="16">
        <v>-620.5978699804</v>
      </c>
      <c r="C136" s="16">
        <v>-3.5066557862</v>
      </c>
      <c r="D136" s="16">
        <v>-3.7922037856</v>
      </c>
    </row>
    <row r="137">
      <c r="A137" s="13" t="s">
        <v>32</v>
      </c>
      <c r="B137" s="16">
        <v>-208.0272285518</v>
      </c>
      <c r="C137" s="16">
        <v>-1.2341197889</v>
      </c>
      <c r="D137" s="16">
        <v>-1.3328924769</v>
      </c>
    </row>
    <row r="138">
      <c r="A138" s="13" t="s">
        <v>33</v>
      </c>
      <c r="B138" s="16">
        <v>-412.5491364859</v>
      </c>
      <c r="C138" s="16">
        <v>-2.264731564</v>
      </c>
      <c r="D138" s="16">
        <v>-2.4511945222</v>
      </c>
    </row>
    <row r="139">
      <c r="A139" s="13" t="s">
        <v>40</v>
      </c>
      <c r="B139" s="23"/>
      <c r="C139" s="16">
        <v>-1.2363216801</v>
      </c>
      <c r="D139" s="16">
        <v>-1.3342417606</v>
      </c>
    </row>
    <row r="140">
      <c r="A140" s="13" t="s">
        <v>41</v>
      </c>
      <c r="B140" s="23"/>
      <c r="C140" s="16">
        <v>-2.266526619</v>
      </c>
      <c r="D140" s="16">
        <v>-2.4522605891</v>
      </c>
    </row>
    <row r="141">
      <c r="A141" s="26">
        <v>24.0</v>
      </c>
      <c r="B141" s="23"/>
      <c r="C141" s="23"/>
      <c r="D141" s="23"/>
    </row>
    <row r="142">
      <c r="A142" s="13" t="s">
        <v>31</v>
      </c>
      <c r="B142" s="16">
        <v>-461.4784661724</v>
      </c>
      <c r="C142" s="16">
        <v>-3.0442927747</v>
      </c>
      <c r="D142" s="16">
        <v>-3.2612398709</v>
      </c>
    </row>
    <row r="143">
      <c r="A143" s="13" t="s">
        <v>32</v>
      </c>
      <c r="B143" s="16">
        <v>-230.7424586597</v>
      </c>
      <c r="C143" s="16">
        <v>-1.5170054469</v>
      </c>
      <c r="D143" s="16">
        <v>-1.6255007365</v>
      </c>
    </row>
    <row r="144">
      <c r="A144" s="13" t="s">
        <v>33</v>
      </c>
      <c r="B144" s="16">
        <v>-230.74245844</v>
      </c>
      <c r="C144" s="16">
        <v>-1.5170056849</v>
      </c>
      <c r="D144" s="16">
        <v>-1.6255008901</v>
      </c>
    </row>
    <row r="145">
      <c r="A145" s="13" t="s">
        <v>40</v>
      </c>
      <c r="B145" s="23"/>
      <c r="C145" s="16">
        <v>-1.5179032103</v>
      </c>
      <c r="D145" s="16">
        <v>-1.6259985997</v>
      </c>
    </row>
    <row r="146">
      <c r="A146" s="13" t="s">
        <v>41</v>
      </c>
      <c r="B146" s="23"/>
      <c r="C146" s="16">
        <v>-1.5179032861</v>
      </c>
      <c r="D146" s="16">
        <v>-1.6259987547</v>
      </c>
    </row>
    <row r="147">
      <c r="A147" s="26">
        <v>25.0</v>
      </c>
      <c r="B147" s="23"/>
      <c r="C147" s="23"/>
      <c r="D147" s="23"/>
    </row>
    <row r="148">
      <c r="A148" s="13" t="s">
        <v>31</v>
      </c>
      <c r="B148" s="16">
        <v>-493.4696855557</v>
      </c>
      <c r="C148" s="16">
        <v>-3.1109123881</v>
      </c>
      <c r="D148" s="16">
        <v>-3.3382465124</v>
      </c>
    </row>
    <row r="149">
      <c r="A149" s="13" t="s">
        <v>32</v>
      </c>
      <c r="B149" s="16">
        <v>-246.7375669389</v>
      </c>
      <c r="C149" s="16">
        <v>-1.5500795365</v>
      </c>
      <c r="D149" s="16">
        <v>-1.6637574993</v>
      </c>
    </row>
    <row r="150">
      <c r="A150" s="13" t="s">
        <v>33</v>
      </c>
      <c r="B150" s="16">
        <v>-246.737569801</v>
      </c>
      <c r="C150" s="16">
        <v>-1.5500753296</v>
      </c>
      <c r="D150" s="16">
        <v>-1.6637539065</v>
      </c>
    </row>
    <row r="151">
      <c r="A151" s="13" t="s">
        <v>40</v>
      </c>
      <c r="B151" s="23"/>
      <c r="C151" s="16">
        <v>-1.5510730533</v>
      </c>
      <c r="D151" s="16">
        <v>-1.6642965391</v>
      </c>
    </row>
    <row r="152">
      <c r="A152" s="13" t="s">
        <v>41</v>
      </c>
      <c r="B152" s="23"/>
      <c r="C152" s="16">
        <v>-1.5510700447</v>
      </c>
      <c r="D152" s="16">
        <v>-1.6642938199</v>
      </c>
    </row>
    <row r="153">
      <c r="A153" s="26">
        <v>26.0</v>
      </c>
      <c r="B153" s="23"/>
      <c r="C153" s="23"/>
      <c r="D153" s="23"/>
    </row>
    <row r="154">
      <c r="A154" s="13" t="s">
        <v>31</v>
      </c>
      <c r="B154" s="16">
        <v>-825.0997221705</v>
      </c>
      <c r="C154" s="16">
        <v>-4.544648373</v>
      </c>
      <c r="D154" s="16">
        <v>-4.9174675605</v>
      </c>
    </row>
    <row r="155">
      <c r="A155" s="13" t="s">
        <v>32</v>
      </c>
      <c r="B155" s="16">
        <v>-412.5507300161</v>
      </c>
      <c r="C155" s="16">
        <v>-2.2639140208</v>
      </c>
      <c r="D155" s="16">
        <v>-2.4503691248</v>
      </c>
    </row>
    <row r="156">
      <c r="A156" s="13" t="s">
        <v>33</v>
      </c>
      <c r="B156" s="16">
        <v>-412.5507300161</v>
      </c>
      <c r="C156" s="16">
        <v>-2.263914058</v>
      </c>
      <c r="D156" s="16">
        <v>-2.4503691248</v>
      </c>
    </row>
    <row r="157">
      <c r="A157" s="13" t="s">
        <v>40</v>
      </c>
      <c r="B157" s="23"/>
      <c r="C157" s="16">
        <v>-2.2662778535</v>
      </c>
      <c r="D157" s="16">
        <v>-2.4517129241</v>
      </c>
    </row>
    <row r="158">
      <c r="A158" s="13" t="s">
        <v>41</v>
      </c>
      <c r="B158" s="23"/>
      <c r="C158" s="16">
        <v>-2.2662778535</v>
      </c>
      <c r="D158" s="16">
        <v>-2.4517129903</v>
      </c>
    </row>
    <row r="159">
      <c r="A159" s="26">
        <v>27.0</v>
      </c>
      <c r="B159" s="23"/>
      <c r="C159" s="23"/>
      <c r="D159" s="23"/>
    </row>
    <row r="160">
      <c r="A160" s="13" t="s">
        <v>31</v>
      </c>
      <c r="B160" s="16">
        <v>-477.4740834035</v>
      </c>
      <c r="C160" s="16">
        <v>-3.0777124508</v>
      </c>
      <c r="D160" s="16">
        <v>-3.2998570236</v>
      </c>
    </row>
    <row r="161">
      <c r="A161" s="13" t="s">
        <v>32</v>
      </c>
      <c r="B161" s="16">
        <v>-230.742416297</v>
      </c>
      <c r="C161" s="16">
        <v>-1.5170640375</v>
      </c>
      <c r="D161" s="16">
        <v>-1.6255525357</v>
      </c>
    </row>
    <row r="162">
      <c r="A162" s="13" t="s">
        <v>33</v>
      </c>
      <c r="B162" s="16">
        <v>-246.7376277967</v>
      </c>
      <c r="C162" s="16">
        <v>-1.5500004412</v>
      </c>
      <c r="D162" s="16">
        <v>-1.6636869579</v>
      </c>
    </row>
    <row r="163">
      <c r="A163" s="13" t="s">
        <v>40</v>
      </c>
      <c r="B163" s="23"/>
      <c r="C163" s="16">
        <v>-1.5180778895</v>
      </c>
      <c r="D163" s="16">
        <v>-1.6260860379</v>
      </c>
    </row>
    <row r="164">
      <c r="A164" s="13" t="s">
        <v>41</v>
      </c>
      <c r="B164" s="23"/>
      <c r="C164" s="16">
        <v>-1.5509112414</v>
      </c>
      <c r="D164" s="16">
        <v>-1.6642105865</v>
      </c>
    </row>
    <row r="165">
      <c r="A165" s="26">
        <v>28.0</v>
      </c>
      <c r="B165" s="23"/>
      <c r="C165" s="23"/>
      <c r="D165" s="23"/>
    </row>
    <row r="166">
      <c r="A166" s="13" t="s">
        <v>31</v>
      </c>
      <c r="B166" s="16">
        <v>-643.2878747193</v>
      </c>
      <c r="C166" s="16">
        <v>-3.7950251439</v>
      </c>
      <c r="D166" s="16">
        <v>-4.0898203269</v>
      </c>
    </row>
    <row r="167">
      <c r="A167" s="13" t="s">
        <v>32</v>
      </c>
      <c r="B167" s="16">
        <v>-230.7423594695</v>
      </c>
      <c r="C167" s="16">
        <v>-1.5171267903</v>
      </c>
      <c r="D167" s="16">
        <v>-1.6256063412</v>
      </c>
    </row>
    <row r="168">
      <c r="A168" s="13" t="s">
        <v>33</v>
      </c>
      <c r="B168" s="16">
        <v>-412.5516976485</v>
      </c>
      <c r="C168" s="16">
        <v>-2.2633002725</v>
      </c>
      <c r="D168" s="16">
        <v>-2.4497637773</v>
      </c>
    </row>
    <row r="169">
      <c r="A169" s="13" t="s">
        <v>40</v>
      </c>
      <c r="B169" s="23"/>
      <c r="C169" s="16">
        <v>-1.5185341512</v>
      </c>
      <c r="D169" s="16">
        <v>-1.6263263776</v>
      </c>
    </row>
    <row r="170">
      <c r="A170" s="13" t="s">
        <v>41</v>
      </c>
      <c r="B170" s="23"/>
      <c r="C170" s="16">
        <v>-2.2652661173</v>
      </c>
      <c r="D170" s="16">
        <v>-2.4509292574</v>
      </c>
    </row>
    <row r="171">
      <c r="A171" s="26">
        <v>29.0</v>
      </c>
      <c r="B171" s="23"/>
      <c r="C171" s="23"/>
      <c r="D171" s="23"/>
    </row>
    <row r="172">
      <c r="A172" s="13" t="s">
        <v>31</v>
      </c>
      <c r="B172" s="16">
        <v>-659.2848730141</v>
      </c>
      <c r="C172" s="16">
        <v>-3.8276118888</v>
      </c>
      <c r="D172" s="16">
        <v>-4.1277236913</v>
      </c>
    </row>
    <row r="173">
      <c r="A173" s="13" t="s">
        <v>32</v>
      </c>
      <c r="B173" s="16">
        <v>-246.7374203672</v>
      </c>
      <c r="C173" s="16">
        <v>-1.55024596596</v>
      </c>
      <c r="D173" s="16">
        <v>-1.66390832864</v>
      </c>
    </row>
    <row r="174">
      <c r="A174" s="13" t="s">
        <v>33</v>
      </c>
      <c r="B174" s="16">
        <v>-412.5515331622</v>
      </c>
      <c r="C174" s="16">
        <v>-2.26337911587</v>
      </c>
      <c r="D174" s="16">
        <v>-2.44985343406</v>
      </c>
    </row>
    <row r="175">
      <c r="A175" s="13" t="s">
        <v>40</v>
      </c>
      <c r="B175" s="23"/>
      <c r="C175" s="16">
        <v>-1.55164886935</v>
      </c>
      <c r="D175" s="16">
        <v>-1.66466130332</v>
      </c>
    </row>
    <row r="176">
      <c r="A176" s="13" t="s">
        <v>41</v>
      </c>
      <c r="B176" s="23"/>
      <c r="C176" s="16">
        <v>-2.26527856947</v>
      </c>
      <c r="D176" s="16">
        <v>-2.45096448733</v>
      </c>
    </row>
    <row r="177">
      <c r="A177" s="26">
        <v>30.0</v>
      </c>
      <c r="B177" s="23"/>
      <c r="C177" s="23"/>
      <c r="D177" s="23"/>
    </row>
    <row r="178">
      <c r="A178" s="13" t="s">
        <v>31</v>
      </c>
      <c r="B178" s="16">
        <v>-308.7887474805</v>
      </c>
      <c r="C178" s="16">
        <v>-2.0985628809</v>
      </c>
      <c r="D178" s="16">
        <v>-2.2462919948</v>
      </c>
    </row>
    <row r="179">
      <c r="A179" s="13" t="s">
        <v>32</v>
      </c>
      <c r="B179" s="16">
        <v>-230.742509478</v>
      </c>
      <c r="C179" s="16">
        <v>-1.5169405731</v>
      </c>
      <c r="D179" s="16">
        <v>-1.6254433466</v>
      </c>
    </row>
    <row r="180">
      <c r="A180" s="13" t="s">
        <v>33</v>
      </c>
      <c r="B180" s="16">
        <v>-78.0510545084</v>
      </c>
      <c r="C180" s="16">
        <v>-0.5754180183</v>
      </c>
      <c r="D180" s="16">
        <v>-0.6145632779</v>
      </c>
    </row>
    <row r="181">
      <c r="A181" s="13" t="s">
        <v>40</v>
      </c>
      <c r="B181" s="23"/>
      <c r="C181" s="16">
        <v>-1.5175293159</v>
      </c>
      <c r="D181" s="16">
        <v>-1.6257324937</v>
      </c>
    </row>
    <row r="182">
      <c r="A182" s="13" t="s">
        <v>41</v>
      </c>
      <c r="B182" s="23"/>
      <c r="C182" s="16">
        <v>-0.5758121143</v>
      </c>
      <c r="D182" s="16">
        <v>-0.6148029655</v>
      </c>
    </row>
    <row r="183">
      <c r="A183" s="26">
        <v>31.0</v>
      </c>
      <c r="B183" s="23"/>
      <c r="C183" s="23"/>
      <c r="D183" s="23"/>
    </row>
    <row r="184">
      <c r="A184" s="13" t="s">
        <v>31</v>
      </c>
      <c r="B184" s="16">
        <v>-490.5998526099</v>
      </c>
      <c r="C184" s="16">
        <v>-2.8460774825</v>
      </c>
      <c r="D184" s="16">
        <v>-3.0717930276</v>
      </c>
    </row>
    <row r="185">
      <c r="A185" s="13" t="s">
        <v>32</v>
      </c>
      <c r="B185" s="16">
        <v>-412.5517171027</v>
      </c>
      <c r="C185" s="16">
        <v>-2.263288324</v>
      </c>
      <c r="D185" s="16">
        <v>-2.4497573936</v>
      </c>
    </row>
    <row r="186">
      <c r="A186" s="13" t="s">
        <v>33</v>
      </c>
      <c r="B186" s="16">
        <v>-78.0509645366</v>
      </c>
      <c r="C186" s="16">
        <v>-0.5755443682</v>
      </c>
      <c r="D186" s="16">
        <v>-0.6146771276</v>
      </c>
    </row>
    <row r="187">
      <c r="A187" s="13" t="s">
        <v>40</v>
      </c>
      <c r="B187" s="23"/>
      <c r="C187" s="16">
        <v>-2.2642462568</v>
      </c>
      <c r="D187" s="16">
        <v>-2.4503156691</v>
      </c>
    </row>
    <row r="188">
      <c r="A188" s="13" t="s">
        <v>41</v>
      </c>
      <c r="B188" s="23"/>
      <c r="C188" s="16">
        <v>-0.5761861053</v>
      </c>
      <c r="D188" s="16">
        <v>-0.6150127874</v>
      </c>
    </row>
    <row r="189">
      <c r="A189" s="26">
        <v>32.0</v>
      </c>
      <c r="B189" s="23"/>
      <c r="C189" s="23"/>
      <c r="D189" s="23"/>
    </row>
    <row r="190">
      <c r="A190" s="13" t="s">
        <v>31</v>
      </c>
      <c r="B190" s="16">
        <v>-489.3873219706</v>
      </c>
      <c r="C190" s="16">
        <v>-2.7735981955</v>
      </c>
      <c r="D190" s="16">
        <v>-2.9963169759</v>
      </c>
    </row>
    <row r="191">
      <c r="A191" s="13" t="s">
        <v>32</v>
      </c>
      <c r="B191" s="16">
        <v>-412.5516125039</v>
      </c>
      <c r="C191" s="16">
        <v>-2.2632849554</v>
      </c>
      <c r="D191" s="16">
        <v>-2.4497614378</v>
      </c>
    </row>
    <row r="192">
      <c r="A192" s="13" t="s">
        <v>33</v>
      </c>
      <c r="B192" s="16">
        <v>-76.8369395266</v>
      </c>
      <c r="C192" s="16">
        <v>-0.504260047</v>
      </c>
      <c r="D192" s="16">
        <v>-0.5403255255</v>
      </c>
    </row>
    <row r="193">
      <c r="A193" s="13" t="s">
        <v>40</v>
      </c>
      <c r="B193" s="23"/>
      <c r="C193" s="16">
        <v>-2.2641271109</v>
      </c>
      <c r="D193" s="16">
        <v>-2.4502369446</v>
      </c>
    </row>
    <row r="194">
      <c r="A194" s="13" t="s">
        <v>41</v>
      </c>
      <c r="B194" s="23"/>
      <c r="C194" s="16">
        <v>-0.5048994246</v>
      </c>
      <c r="D194" s="16">
        <v>-0.5406858888</v>
      </c>
    </row>
    <row r="195">
      <c r="A195" s="26">
        <v>33.0</v>
      </c>
      <c r="B195" s="23"/>
      <c r="C195" s="23"/>
      <c r="D195" s="23"/>
    </row>
    <row r="196">
      <c r="A196" s="13" t="s">
        <v>31</v>
      </c>
      <c r="B196" s="16">
        <v>-324.7842507763</v>
      </c>
      <c r="C196" s="16">
        <v>-2.1318283735</v>
      </c>
      <c r="D196" s="16">
        <v>-2.2847560635</v>
      </c>
    </row>
    <row r="197">
      <c r="A197" s="13" t="s">
        <v>32</v>
      </c>
      <c r="B197" s="16">
        <v>-246.7377061026</v>
      </c>
      <c r="C197" s="16">
        <v>-1.5499036513</v>
      </c>
      <c r="D197" s="16">
        <v>-1.663598293</v>
      </c>
    </row>
    <row r="198">
      <c r="A198" s="13" t="s">
        <v>33</v>
      </c>
      <c r="B198" s="16">
        <v>-78.0510238553</v>
      </c>
      <c r="C198" s="16">
        <v>-0.575459035</v>
      </c>
      <c r="D198" s="16">
        <v>-0.6146010069</v>
      </c>
    </row>
    <row r="199">
      <c r="A199" s="13" t="s">
        <v>40</v>
      </c>
      <c r="B199" s="23"/>
      <c r="C199" s="16">
        <v>-1.5504756821</v>
      </c>
      <c r="D199" s="16">
        <v>-1.6638992028</v>
      </c>
    </row>
    <row r="200">
      <c r="A200" s="13" t="s">
        <v>41</v>
      </c>
      <c r="B200" s="23"/>
      <c r="C200" s="16">
        <v>-0.5759475341</v>
      </c>
      <c r="D200" s="16">
        <v>-0.6148684211</v>
      </c>
    </row>
    <row r="201">
      <c r="A201" s="26">
        <v>34.0</v>
      </c>
      <c r="B201" s="23"/>
      <c r="C201" s="23"/>
      <c r="D201" s="23"/>
    </row>
    <row r="202">
      <c r="A202" s="13" t="s">
        <v>31</v>
      </c>
      <c r="B202" s="16">
        <v>-392.7298548227</v>
      </c>
      <c r="C202" s="16">
        <v>-3.0582637961</v>
      </c>
      <c r="D202" s="16">
        <v>-3.2623693836</v>
      </c>
    </row>
    <row r="203">
      <c r="A203" s="13" t="s">
        <v>32</v>
      </c>
      <c r="B203" s="16">
        <v>-196.3685415177</v>
      </c>
      <c r="C203" s="16">
        <v>-1.5232114647</v>
      </c>
      <c r="D203" s="16">
        <v>-1.6252010298</v>
      </c>
    </row>
    <row r="204">
      <c r="A204" s="13" t="s">
        <v>33</v>
      </c>
      <c r="B204" s="16">
        <v>-196.3685426232</v>
      </c>
      <c r="C204" s="16">
        <v>-1.5232106321</v>
      </c>
      <c r="D204" s="16">
        <v>-1.625200204</v>
      </c>
    </row>
    <row r="205">
      <c r="A205" s="13" t="s">
        <v>40</v>
      </c>
      <c r="B205" s="23"/>
      <c r="C205" s="16">
        <v>-1.5240797986</v>
      </c>
      <c r="D205" s="16">
        <v>-1.6256395583</v>
      </c>
    </row>
    <row r="206">
      <c r="A206" s="13" t="s">
        <v>41</v>
      </c>
      <c r="B206" s="23"/>
      <c r="C206" s="16">
        <v>-1.5240788935</v>
      </c>
      <c r="D206" s="16">
        <v>-1.6256387214</v>
      </c>
    </row>
    <row r="207">
      <c r="A207" s="26">
        <v>35.0</v>
      </c>
      <c r="B207" s="23"/>
      <c r="C207" s="23"/>
      <c r="D207" s="23"/>
    </row>
    <row r="208">
      <c r="A208" s="13" t="s">
        <v>31</v>
      </c>
      <c r="B208" s="16">
        <v>-392.7318079885</v>
      </c>
      <c r="C208" s="16">
        <v>-3.0604218751</v>
      </c>
      <c r="D208" s="16">
        <v>-3.2644023404</v>
      </c>
    </row>
    <row r="209">
      <c r="A209" s="13" t="s">
        <v>32</v>
      </c>
      <c r="B209" s="16">
        <v>-196.3685409078</v>
      </c>
      <c r="C209" s="16">
        <v>-1.5232139527</v>
      </c>
      <c r="D209" s="16">
        <v>-1.6252034026</v>
      </c>
    </row>
    <row r="210">
      <c r="A210" s="13" t="s">
        <v>33</v>
      </c>
      <c r="B210" s="16">
        <v>-196.3683610722</v>
      </c>
      <c r="C210" s="16">
        <v>-1.5289400839</v>
      </c>
      <c r="D210" s="16">
        <v>-1.630817236</v>
      </c>
    </row>
    <row r="211">
      <c r="A211" s="13" t="s">
        <v>40</v>
      </c>
      <c r="B211" s="23"/>
      <c r="C211" s="16">
        <v>-1.5239303853</v>
      </c>
      <c r="D211" s="16">
        <v>-1.6255470605</v>
      </c>
    </row>
    <row r="212">
      <c r="A212" s="13" t="s">
        <v>41</v>
      </c>
      <c r="B212" s="23"/>
      <c r="C212" s="16">
        <v>-1.5294713743</v>
      </c>
      <c r="D212" s="16">
        <v>-1.6311294177</v>
      </c>
    </row>
    <row r="213">
      <c r="A213" s="26">
        <v>36.0</v>
      </c>
      <c r="B213" s="23"/>
      <c r="C213" s="23"/>
      <c r="D213" s="23"/>
    </row>
    <row r="214">
      <c r="A214" s="13" t="s">
        <v>31</v>
      </c>
      <c r="B214" s="16">
        <v>-392.7328965423</v>
      </c>
      <c r="C214" s="16">
        <v>-3.0636565083</v>
      </c>
      <c r="D214" s="16">
        <v>-3.2676132321</v>
      </c>
    </row>
    <row r="215">
      <c r="A215" s="13" t="s">
        <v>32</v>
      </c>
      <c r="B215" s="16">
        <v>-196.3683727941</v>
      </c>
      <c r="C215" s="16">
        <v>-1.52893175</v>
      </c>
      <c r="D215" s="16">
        <v>-1.6308080309</v>
      </c>
    </row>
    <row r="216">
      <c r="A216" s="13" t="s">
        <v>33</v>
      </c>
      <c r="B216" s="16">
        <v>-196.3683728015</v>
      </c>
      <c r="C216" s="16">
        <v>-1.5289316682</v>
      </c>
      <c r="D216" s="16">
        <v>-1.6308079433</v>
      </c>
    </row>
    <row r="217">
      <c r="A217" s="13" t="s">
        <v>40</v>
      </c>
      <c r="B217" s="23"/>
      <c r="C217" s="16">
        <v>-1.5292999501</v>
      </c>
      <c r="D217" s="16">
        <v>-1.6310250642</v>
      </c>
    </row>
    <row r="218">
      <c r="A218" s="13" t="s">
        <v>41</v>
      </c>
      <c r="B218" s="23"/>
      <c r="C218" s="16">
        <v>-1.5292998688</v>
      </c>
      <c r="D218" s="16">
        <v>-1.6310249812</v>
      </c>
    </row>
    <row r="219">
      <c r="A219" s="26">
        <v>37.0</v>
      </c>
      <c r="B219" s="23"/>
      <c r="C219" s="23"/>
      <c r="D219" s="23"/>
    </row>
    <row r="220">
      <c r="A220" s="13" t="s">
        <v>31</v>
      </c>
      <c r="B220" s="16">
        <v>-391.5579670725</v>
      </c>
      <c r="C220" s="16">
        <v>-2.991464211</v>
      </c>
      <c r="D220" s="16">
        <v>-3.1921766191</v>
      </c>
    </row>
    <row r="221">
      <c r="A221" s="13" t="s">
        <v>32</v>
      </c>
      <c r="B221" s="16">
        <v>-195.1946751643</v>
      </c>
      <c r="C221" s="16">
        <v>-1.4545794136</v>
      </c>
      <c r="D221" s="16">
        <v>-1.553314357</v>
      </c>
    </row>
    <row r="222">
      <c r="A222" s="13" t="s">
        <v>33</v>
      </c>
      <c r="B222" s="16">
        <v>-196.3683587058</v>
      </c>
      <c r="C222" s="16">
        <v>-1.5289444616</v>
      </c>
      <c r="D222" s="16">
        <v>-1.6308195367</v>
      </c>
    </row>
    <row r="223">
      <c r="A223" s="13" t="s">
        <v>40</v>
      </c>
      <c r="B223" s="23"/>
      <c r="C223" s="16">
        <v>-1.4552316534</v>
      </c>
      <c r="D223" s="16">
        <v>-1.553629256</v>
      </c>
    </row>
    <row r="224">
      <c r="A224" s="13" t="s">
        <v>41</v>
      </c>
      <c r="B224" s="23"/>
      <c r="C224" s="16">
        <v>-1.5294511409</v>
      </c>
      <c r="D224" s="16">
        <v>-1.631115442</v>
      </c>
    </row>
    <row r="225">
      <c r="A225" s="26">
        <v>38.0</v>
      </c>
      <c r="B225" s="23"/>
      <c r="C225" s="23"/>
      <c r="D225" s="23"/>
    </row>
    <row r="226">
      <c r="A226" s="13" t="s">
        <v>31</v>
      </c>
      <c r="B226" s="16">
        <v>-390.3835031468</v>
      </c>
      <c r="C226" s="16">
        <v>-2.9186335092</v>
      </c>
      <c r="D226" s="16">
        <v>-3.116191995</v>
      </c>
    </row>
    <row r="227">
      <c r="A227" s="13" t="s">
        <v>32</v>
      </c>
      <c r="B227" s="16">
        <v>-195.194565466</v>
      </c>
      <c r="C227" s="16">
        <v>-1.4546716587</v>
      </c>
      <c r="D227" s="16">
        <v>-1.5533971006</v>
      </c>
    </row>
    <row r="228">
      <c r="A228" s="13" t="s">
        <v>33</v>
      </c>
      <c r="B228" s="16">
        <v>-195.1945716247</v>
      </c>
      <c r="C228" s="16">
        <v>-1.4546671034</v>
      </c>
      <c r="D228" s="16">
        <v>-1.5533931421</v>
      </c>
    </row>
    <row r="229">
      <c r="A229" s="13" t="s">
        <v>40</v>
      </c>
      <c r="B229" s="23"/>
      <c r="C229" s="16">
        <v>-1.4553470084</v>
      </c>
      <c r="D229" s="16">
        <v>-1.5537490622</v>
      </c>
    </row>
    <row r="230">
      <c r="A230" s="13" t="s">
        <v>41</v>
      </c>
      <c r="B230" s="23"/>
      <c r="C230" s="16">
        <v>-1.4553434262</v>
      </c>
      <c r="D230" s="16">
        <v>-1.5537462958</v>
      </c>
    </row>
    <row r="231">
      <c r="A231" s="26">
        <v>39.0</v>
      </c>
      <c r="B231" s="23"/>
      <c r="C231" s="23"/>
      <c r="D231" s="23"/>
    </row>
    <row r="232">
      <c r="A232" s="13" t="s">
        <v>31</v>
      </c>
      <c r="B232" s="16">
        <v>-425.9316642969</v>
      </c>
      <c r="C232" s="16">
        <v>-2.9821364958</v>
      </c>
      <c r="D232" s="16">
        <v>-3.1892355083</v>
      </c>
    </row>
    <row r="233">
      <c r="A233" s="13" t="s">
        <v>32</v>
      </c>
      <c r="B233" s="16">
        <v>-230.7424241691</v>
      </c>
      <c r="C233" s="16">
        <v>-1.5170701145</v>
      </c>
      <c r="D233" s="16">
        <v>-1.6255566515</v>
      </c>
    </row>
    <row r="234">
      <c r="A234" s="13" t="s">
        <v>33</v>
      </c>
      <c r="B234" s="16">
        <v>-195.1945235825</v>
      </c>
      <c r="C234" s="16">
        <v>-1.4547039785</v>
      </c>
      <c r="D234" s="16">
        <v>-1.5534327135</v>
      </c>
    </row>
    <row r="235">
      <c r="A235" s="13" t="s">
        <v>40</v>
      </c>
      <c r="B235" s="23"/>
      <c r="C235" s="16">
        <v>-1.5184104212</v>
      </c>
      <c r="D235" s="16">
        <v>-1.6262814237</v>
      </c>
    </row>
    <row r="236">
      <c r="A236" s="13" t="s">
        <v>41</v>
      </c>
      <c r="B236" s="23"/>
      <c r="C236" s="16">
        <v>-1.4553584311</v>
      </c>
      <c r="D236" s="16">
        <v>-1.5537444038</v>
      </c>
    </row>
    <row r="237">
      <c r="A237" s="26">
        <v>40.0</v>
      </c>
      <c r="B237" s="23"/>
      <c r="C237" s="23"/>
      <c r="D237" s="23"/>
    </row>
    <row r="238">
      <c r="A238" s="13" t="s">
        <v>31</v>
      </c>
      <c r="B238" s="16">
        <v>-427.1067863647</v>
      </c>
      <c r="C238" s="16">
        <v>-3.0541393612</v>
      </c>
      <c r="D238" s="16">
        <v>-3.2644302996</v>
      </c>
    </row>
    <row r="239">
      <c r="A239" s="13" t="s">
        <v>32</v>
      </c>
      <c r="B239" s="16">
        <v>-230.7424374982</v>
      </c>
      <c r="C239" s="16">
        <v>-1.5170511173</v>
      </c>
      <c r="D239" s="16">
        <v>-1.6255391336</v>
      </c>
    </row>
    <row r="240">
      <c r="A240" s="13" t="s">
        <v>33</v>
      </c>
      <c r="B240" s="16">
        <v>-196.368295079</v>
      </c>
      <c r="C240" s="16">
        <v>-1.5290069704</v>
      </c>
      <c r="D240" s="16">
        <v>-1.6308810882</v>
      </c>
    </row>
    <row r="241">
      <c r="A241" s="13" t="s">
        <v>40</v>
      </c>
      <c r="B241" s="23"/>
      <c r="C241" s="16">
        <v>-1.5182332469</v>
      </c>
      <c r="D241" s="16">
        <v>-1.6261412114</v>
      </c>
    </row>
    <row r="242">
      <c r="A242" s="13" t="s">
        <v>41</v>
      </c>
      <c r="B242" s="23"/>
      <c r="C242" s="16">
        <v>-1.5294315129</v>
      </c>
      <c r="D242" s="16">
        <v>-1.6311201559</v>
      </c>
    </row>
    <row r="243">
      <c r="A243" s="26">
        <v>41.0</v>
      </c>
      <c r="B243" s="23"/>
      <c r="C243" s="23"/>
      <c r="D243" s="23"/>
    </row>
    <row r="244">
      <c r="A244" s="13" t="s">
        <v>31</v>
      </c>
      <c r="B244" s="16">
        <v>-608.9131782398</v>
      </c>
      <c r="C244" s="16">
        <v>-3.801047119</v>
      </c>
      <c r="D244" s="16">
        <v>-4.089303048</v>
      </c>
    </row>
    <row r="245">
      <c r="A245" s="13" t="s">
        <v>32</v>
      </c>
      <c r="B245" s="16">
        <v>-412.5516830097</v>
      </c>
      <c r="C245" s="16">
        <v>-2.2634248422</v>
      </c>
      <c r="D245" s="16">
        <v>-2.4498740025</v>
      </c>
    </row>
    <row r="246">
      <c r="A246" s="13" t="s">
        <v>33</v>
      </c>
      <c r="B246" s="16">
        <v>-196.3684455924</v>
      </c>
      <c r="C246" s="16">
        <v>-1.52328659352</v>
      </c>
      <c r="D246" s="16">
        <v>-1.625270511</v>
      </c>
    </row>
    <row r="247">
      <c r="A247" s="13" t="s">
        <v>40</v>
      </c>
      <c r="B247" s="23"/>
      <c r="C247" s="16">
        <v>-2.26577523093</v>
      </c>
      <c r="D247" s="16">
        <v>-2.4512980079</v>
      </c>
    </row>
    <row r="248">
      <c r="A248" s="13" t="s">
        <v>41</v>
      </c>
      <c r="B248" s="23"/>
      <c r="C248" s="16">
        <v>-1.52418139653</v>
      </c>
      <c r="D248" s="16">
        <v>-1.6256832271</v>
      </c>
    </row>
    <row r="249">
      <c r="A249" s="26">
        <v>42.0</v>
      </c>
      <c r="B249" s="23"/>
      <c r="C249" s="23"/>
      <c r="D249" s="23"/>
    </row>
    <row r="250">
      <c r="A250" s="13" t="s">
        <v>31</v>
      </c>
      <c r="B250" s="16">
        <v>-607.7399524185</v>
      </c>
      <c r="C250" s="16">
        <v>-3.7307163052</v>
      </c>
      <c r="D250" s="16">
        <v>-4.0157235133</v>
      </c>
    </row>
    <row r="251">
      <c r="A251" s="13" t="s">
        <v>32</v>
      </c>
      <c r="B251" s="16">
        <v>-412.5516954096</v>
      </c>
      <c r="C251" s="16">
        <v>-2.2634297351</v>
      </c>
      <c r="D251" s="16">
        <v>-2.4498753047</v>
      </c>
    </row>
    <row r="252">
      <c r="A252" s="13" t="s">
        <v>33</v>
      </c>
      <c r="B252" s="16">
        <v>-195.1945568068</v>
      </c>
      <c r="C252" s="16">
        <v>-1.4546783022</v>
      </c>
      <c r="D252" s="16">
        <v>-1.5534046842</v>
      </c>
    </row>
    <row r="253">
      <c r="A253" s="13" t="s">
        <v>40</v>
      </c>
      <c r="B253" s="23"/>
      <c r="C253" s="16">
        <v>-2.2655009865</v>
      </c>
      <c r="D253" s="16">
        <v>-2.4511378243</v>
      </c>
    </row>
    <row r="254">
      <c r="A254" s="13" t="s">
        <v>41</v>
      </c>
      <c r="B254" s="23"/>
      <c r="C254" s="16">
        <v>-1.4554344164</v>
      </c>
      <c r="D254" s="16">
        <v>-1.5537612907</v>
      </c>
    </row>
    <row r="255">
      <c r="A255" s="26">
        <v>43.0</v>
      </c>
      <c r="B255" s="23"/>
      <c r="C255" s="23"/>
      <c r="D255" s="23"/>
    </row>
    <row r="256">
      <c r="A256" s="13" t="s">
        <v>31</v>
      </c>
      <c r="B256" s="16">
        <v>-608.9156692703</v>
      </c>
      <c r="C256" s="16">
        <v>-3.8022787406</v>
      </c>
      <c r="D256" s="16">
        <v>-4.090557124</v>
      </c>
    </row>
    <row r="257">
      <c r="A257" s="13" t="s">
        <v>32</v>
      </c>
      <c r="B257" s="16">
        <v>-412.5516633335</v>
      </c>
      <c r="C257" s="16">
        <v>-2.2633759287</v>
      </c>
      <c r="D257" s="16">
        <v>-2.4498330935</v>
      </c>
    </row>
    <row r="258">
      <c r="A258" s="13" t="s">
        <v>33</v>
      </c>
      <c r="B258" s="16">
        <v>-196.3682665761</v>
      </c>
      <c r="C258" s="16">
        <v>-1.5290328126</v>
      </c>
      <c r="D258" s="16">
        <v>-1.6309047098</v>
      </c>
    </row>
    <row r="259">
      <c r="A259" s="13" t="s">
        <v>40</v>
      </c>
      <c r="B259" s="23"/>
      <c r="C259" s="16">
        <v>-2.2650310295</v>
      </c>
      <c r="D259" s="16">
        <v>-2.4508360182</v>
      </c>
    </row>
    <row r="260">
      <c r="A260" s="13" t="s">
        <v>41</v>
      </c>
      <c r="B260" s="23"/>
      <c r="C260" s="16">
        <v>-1.5296200262</v>
      </c>
      <c r="D260" s="16">
        <v>-1.6311999477</v>
      </c>
    </row>
    <row r="261">
      <c r="A261" s="26">
        <v>44.0</v>
      </c>
      <c r="B261" s="23"/>
      <c r="C261" s="23"/>
      <c r="D261" s="23"/>
    </row>
    <row r="262">
      <c r="A262" s="13" t="s">
        <v>31</v>
      </c>
      <c r="B262" s="16">
        <v>-274.4157245464</v>
      </c>
      <c r="C262" s="16">
        <v>-2.1047136212</v>
      </c>
      <c r="D262" s="16">
        <v>-2.2460238978</v>
      </c>
    </row>
    <row r="263">
      <c r="A263" s="13" t="s">
        <v>32</v>
      </c>
      <c r="B263" s="16">
        <v>-78.0510437758</v>
      </c>
      <c r="C263" s="16">
        <v>-0.5754403731</v>
      </c>
      <c r="D263" s="16">
        <v>-0.6145833443</v>
      </c>
    </row>
    <row r="264">
      <c r="A264" s="13" t="s">
        <v>33</v>
      </c>
      <c r="B264" s="16">
        <v>-196.3685317217</v>
      </c>
      <c r="C264" s="16">
        <v>-1.5232131149</v>
      </c>
      <c r="D264" s="16">
        <v>-1.6252035526</v>
      </c>
    </row>
    <row r="265">
      <c r="A265" s="13" t="s">
        <v>40</v>
      </c>
      <c r="B265" s="23"/>
      <c r="C265" s="16">
        <v>-0.5759509249</v>
      </c>
      <c r="D265" s="16">
        <v>-0.6148700273</v>
      </c>
    </row>
    <row r="266">
      <c r="A266" s="13" t="s">
        <v>41</v>
      </c>
      <c r="B266" s="23"/>
      <c r="C266" s="16">
        <v>-1.5236536499</v>
      </c>
      <c r="D266" s="16">
        <v>-1.6254206234</v>
      </c>
    </row>
    <row r="267">
      <c r="A267" s="26">
        <v>45.0</v>
      </c>
      <c r="B267" s="23"/>
      <c r="C267" s="23"/>
      <c r="D267" s="23"/>
    </row>
    <row r="268">
      <c r="A268" s="13" t="s">
        <v>31</v>
      </c>
      <c r="B268" s="16">
        <v>-273.2025781798</v>
      </c>
      <c r="C268" s="16">
        <v>-2.0321719418</v>
      </c>
      <c r="D268" s="16">
        <v>-2.1704144385</v>
      </c>
    </row>
    <row r="269">
      <c r="A269" s="13" t="s">
        <v>32</v>
      </c>
      <c r="B269" s="16">
        <v>-76.8370976709</v>
      </c>
      <c r="C269" s="16">
        <v>-0.5041137925</v>
      </c>
      <c r="D269" s="16">
        <v>-0.540188628</v>
      </c>
    </row>
    <row r="270">
      <c r="A270" s="13" t="s">
        <v>33</v>
      </c>
      <c r="B270" s="16">
        <v>-196.36845142</v>
      </c>
      <c r="C270" s="16">
        <v>-1.5232350879</v>
      </c>
      <c r="D270" s="16">
        <v>-1.6252294068</v>
      </c>
    </row>
    <row r="271">
      <c r="A271" s="13" t="s">
        <v>40</v>
      </c>
      <c r="B271" s="23"/>
      <c r="C271" s="16">
        <v>-0.5046312785</v>
      </c>
      <c r="D271" s="16">
        <v>-0.5404975801</v>
      </c>
    </row>
    <row r="272">
      <c r="A272" s="13" t="s">
        <v>41</v>
      </c>
      <c r="B272" s="23"/>
      <c r="C272" s="16">
        <v>-1.5235526651</v>
      </c>
      <c r="D272" s="16">
        <v>-1.6253678709</v>
      </c>
    </row>
    <row r="273">
      <c r="A273" s="26">
        <v>46.0</v>
      </c>
      <c r="B273" s="23"/>
      <c r="C273" s="23"/>
      <c r="D273" s="23"/>
    </row>
    <row r="274">
      <c r="A274" s="13" t="s">
        <v>31</v>
      </c>
      <c r="B274" s="16">
        <v>-443.4220351377</v>
      </c>
      <c r="C274" s="16">
        <v>-3.0629987199</v>
      </c>
      <c r="D274" s="16">
        <v>-3.2832290548</v>
      </c>
    </row>
    <row r="275">
      <c r="A275" s="13" t="s">
        <v>32</v>
      </c>
      <c r="B275" s="16">
        <v>-247.0596947205</v>
      </c>
      <c r="C275" s="16">
        <v>-1.5277565819</v>
      </c>
      <c r="D275" s="16">
        <v>-1.645949201</v>
      </c>
    </row>
    <row r="276">
      <c r="A276" s="13" t="s">
        <v>33</v>
      </c>
      <c r="B276" s="16">
        <v>-196.3684431175</v>
      </c>
      <c r="C276" s="16">
        <v>-1.5232830812</v>
      </c>
      <c r="D276" s="16">
        <v>-1.6252708544</v>
      </c>
    </row>
    <row r="277">
      <c r="A277" s="13" t="s">
        <v>40</v>
      </c>
      <c r="B277" s="23"/>
      <c r="C277" s="16">
        <v>-1.5293154562</v>
      </c>
      <c r="D277" s="16">
        <v>-1.6468629473</v>
      </c>
    </row>
    <row r="278">
      <c r="A278" s="13" t="s">
        <v>41</v>
      </c>
      <c r="B278" s="23"/>
      <c r="C278" s="16">
        <v>-1.5241100188</v>
      </c>
      <c r="D278" s="16">
        <v>-1.6256687881</v>
      </c>
    </row>
    <row r="279">
      <c r="A279" s="26">
        <v>47.0</v>
      </c>
      <c r="B279" s="23"/>
      <c r="C279" s="23"/>
      <c r="D279" s="23"/>
    </row>
    <row r="280">
      <c r="A280" s="13" t="s">
        <v>31</v>
      </c>
      <c r="B280" s="16">
        <v>-461.4821602792</v>
      </c>
      <c r="C280" s="16">
        <v>-3.0409599017</v>
      </c>
      <c r="D280" s="16">
        <v>-3.2578877427</v>
      </c>
    </row>
    <row r="281">
      <c r="A281" s="13" t="s">
        <v>32</v>
      </c>
      <c r="B281" s="16">
        <v>-230.7424140249</v>
      </c>
      <c r="C281" s="16">
        <v>-1.5170823942</v>
      </c>
      <c r="D281" s="16">
        <v>-1.6255662462</v>
      </c>
    </row>
    <row r="282">
      <c r="A282" s="13" t="s">
        <v>33</v>
      </c>
      <c r="B282" s="16">
        <v>-230.7424131941</v>
      </c>
      <c r="C282" s="16">
        <v>-1.5170739395</v>
      </c>
      <c r="D282" s="16">
        <v>-1.6255602716</v>
      </c>
    </row>
    <row r="283">
      <c r="A283" s="13" t="s">
        <v>40</v>
      </c>
      <c r="B283" s="23"/>
      <c r="C283" s="16">
        <v>-1.5181153717</v>
      </c>
      <c r="D283" s="16">
        <v>-1.6260802738</v>
      </c>
    </row>
    <row r="284">
      <c r="A284" s="13" t="s">
        <v>41</v>
      </c>
      <c r="B284" s="23"/>
      <c r="C284" s="16">
        <v>-1.5175339349</v>
      </c>
      <c r="D284" s="16">
        <v>-1.6258393338</v>
      </c>
    </row>
    <row r="285">
      <c r="A285" s="26">
        <v>48.0</v>
      </c>
      <c r="B285" s="23"/>
      <c r="C285" s="23"/>
      <c r="D285" s="23"/>
    </row>
    <row r="286">
      <c r="A286" s="13" t="s">
        <v>31</v>
      </c>
      <c r="B286" s="16">
        <v>-493.4731249268</v>
      </c>
      <c r="C286" s="16">
        <v>-3.107184426</v>
      </c>
      <c r="D286" s="16">
        <v>-3.3345875518</v>
      </c>
    </row>
    <row r="287">
      <c r="A287" s="13" t="s">
        <v>32</v>
      </c>
      <c r="B287" s="16">
        <v>-246.7375529847</v>
      </c>
      <c r="C287" s="16">
        <v>-1.5501070402</v>
      </c>
      <c r="D287" s="16">
        <v>-1.663780909</v>
      </c>
    </row>
    <row r="288">
      <c r="A288" s="13" t="s">
        <v>33</v>
      </c>
      <c r="B288" s="16">
        <v>-246.7375142261</v>
      </c>
      <c r="C288" s="16">
        <v>-1.5501476584</v>
      </c>
      <c r="D288" s="16">
        <v>-1.6638192733</v>
      </c>
    </row>
    <row r="289">
      <c r="A289" s="13" t="s">
        <v>40</v>
      </c>
      <c r="B289" s="23"/>
      <c r="C289" s="16">
        <v>-1.5511935985</v>
      </c>
      <c r="D289" s="16">
        <v>-1.6643893703</v>
      </c>
    </row>
    <row r="290">
      <c r="A290" s="13" t="s">
        <v>41</v>
      </c>
      <c r="B290" s="23"/>
      <c r="C290" s="16">
        <v>-1.5506441808</v>
      </c>
      <c r="D290" s="16">
        <v>-1.6640947625</v>
      </c>
    </row>
    <row r="291">
      <c r="A291" s="26">
        <v>49.0</v>
      </c>
      <c r="B291" s="23"/>
      <c r="C291" s="23"/>
      <c r="D291" s="23"/>
    </row>
    <row r="292">
      <c r="A292" s="13" t="s">
        <v>31</v>
      </c>
      <c r="B292" s="16">
        <v>-477.4779965283</v>
      </c>
      <c r="C292" s="16">
        <v>-3.0739575004</v>
      </c>
      <c r="D292" s="16">
        <v>-3.2960763549</v>
      </c>
    </row>
    <row r="293">
      <c r="A293" s="13" t="s">
        <v>32</v>
      </c>
      <c r="B293" s="16">
        <v>-230.7423874823</v>
      </c>
      <c r="C293" s="16">
        <v>-1.5171211602</v>
      </c>
      <c r="D293" s="16">
        <v>-1.625600593</v>
      </c>
    </row>
    <row r="294">
      <c r="A294" s="13" t="s">
        <v>33</v>
      </c>
      <c r="B294" s="16">
        <v>-246.7375552653</v>
      </c>
      <c r="C294" s="16">
        <v>-1.5500829169</v>
      </c>
      <c r="D294" s="16">
        <v>-1.6637625826</v>
      </c>
    </row>
    <row r="295">
      <c r="A295" s="13" t="s">
        <v>40</v>
      </c>
      <c r="B295" s="23"/>
      <c r="C295" s="16">
        <v>-1.5182045287</v>
      </c>
      <c r="D295" s="16">
        <v>-1.626142099</v>
      </c>
    </row>
    <row r="296">
      <c r="A296" s="13" t="s">
        <v>41</v>
      </c>
      <c r="B296" s="23"/>
      <c r="C296" s="16">
        <v>-1.5505563354</v>
      </c>
      <c r="D296" s="16">
        <v>-1.6640381496</v>
      </c>
    </row>
    <row r="297">
      <c r="A297" s="26">
        <v>50.0</v>
      </c>
      <c r="B297" s="23"/>
      <c r="C297" s="23"/>
      <c r="D297" s="23"/>
    </row>
    <row r="298">
      <c r="A298" s="13" t="s">
        <v>31</v>
      </c>
      <c r="B298" s="16">
        <v>-307.5794170833</v>
      </c>
      <c r="C298" s="16">
        <v>-2.0253956945</v>
      </c>
      <c r="D298" s="16">
        <v>-2.1699733157</v>
      </c>
    </row>
    <row r="299">
      <c r="A299" s="13" t="s">
        <v>32</v>
      </c>
      <c r="B299" s="16">
        <v>-230.7423971812</v>
      </c>
      <c r="C299" s="16">
        <v>-1.5171072844</v>
      </c>
      <c r="D299" s="16">
        <v>-1.6255860252</v>
      </c>
    </row>
    <row r="300">
      <c r="A300" s="13" t="s">
        <v>33</v>
      </c>
      <c r="B300" s="16">
        <v>-76.83699109742</v>
      </c>
      <c r="C300" s="16">
        <v>-0.5042288399</v>
      </c>
      <c r="D300" s="16">
        <v>-0.5402961936</v>
      </c>
    </row>
    <row r="301">
      <c r="A301" s="13" t="s">
        <v>40</v>
      </c>
      <c r="B301" s="23"/>
      <c r="C301" s="16">
        <v>-1.51804808</v>
      </c>
      <c r="D301" s="16">
        <v>-1.6260379101</v>
      </c>
    </row>
    <row r="302">
      <c r="A302" s="13" t="s">
        <v>41</v>
      </c>
      <c r="B302" s="23"/>
      <c r="C302" s="16">
        <v>-0.5045276619</v>
      </c>
      <c r="D302" s="16">
        <v>-0.5405172356</v>
      </c>
    </row>
    <row r="303">
      <c r="A303" s="26">
        <v>51.0</v>
      </c>
      <c r="B303" s="23"/>
      <c r="C303" s="23"/>
      <c r="D303" s="23"/>
    </row>
    <row r="304">
      <c r="A304" s="13" t="s">
        <v>31</v>
      </c>
      <c r="B304" s="16">
        <v>-153.674663982</v>
      </c>
      <c r="C304" s="16">
        <v>-1.0096388093</v>
      </c>
      <c r="D304" s="16">
        <v>-1.0819392094</v>
      </c>
    </row>
    <row r="305">
      <c r="A305" s="13" t="s">
        <v>32</v>
      </c>
      <c r="B305" s="41">
        <v>-76.83712140627</v>
      </c>
      <c r="C305" s="16">
        <v>-0.5040912961</v>
      </c>
      <c r="D305" s="16">
        <v>-0.5401678866</v>
      </c>
    </row>
    <row r="306">
      <c r="A306" s="13" t="s">
        <v>33</v>
      </c>
      <c r="B306" s="41">
        <v>-76.83706706714</v>
      </c>
      <c r="C306" s="16">
        <v>-0.5041515668</v>
      </c>
      <c r="D306" s="16">
        <v>-0.5402242409</v>
      </c>
    </row>
    <row r="307">
      <c r="A307" s="13" t="s">
        <v>40</v>
      </c>
      <c r="B307" s="39"/>
      <c r="C307" s="16">
        <v>-0.5044266162</v>
      </c>
      <c r="D307" s="16">
        <v>-0.540379342</v>
      </c>
    </row>
    <row r="308">
      <c r="A308" s="13" t="s">
        <v>41</v>
      </c>
      <c r="B308" s="39"/>
      <c r="C308" s="16">
        <v>-0.5042701395</v>
      </c>
      <c r="D308" s="16">
        <v>-0.5403065825</v>
      </c>
    </row>
    <row r="309">
      <c r="A309" s="26">
        <v>52.0</v>
      </c>
      <c r="B309" s="39"/>
      <c r="C309" s="23"/>
      <c r="D309" s="23"/>
    </row>
    <row r="310">
      <c r="A310" s="13" t="s">
        <v>31</v>
      </c>
      <c r="B310" s="16">
        <v>-458.6133155219</v>
      </c>
      <c r="C310" s="16">
        <v>-2.777502576</v>
      </c>
      <c r="D310" s="16">
        <v>-2.9914649559</v>
      </c>
    </row>
    <row r="311">
      <c r="A311" s="13" t="s">
        <v>32</v>
      </c>
      <c r="B311" s="16">
        <v>-230.7423079259</v>
      </c>
      <c r="C311" s="16">
        <v>-1.5171984702</v>
      </c>
      <c r="D311" s="16">
        <v>-1.6256653704</v>
      </c>
    </row>
    <row r="312">
      <c r="A312" s="13" t="s">
        <v>33</v>
      </c>
      <c r="B312" s="16">
        <v>-227.8707194658</v>
      </c>
      <c r="C312" s="16">
        <v>-1.2536606712</v>
      </c>
      <c r="D312" s="16">
        <v>-1.3590074741</v>
      </c>
    </row>
    <row r="313">
      <c r="A313" s="13" t="s">
        <v>40</v>
      </c>
      <c r="B313" s="23"/>
      <c r="C313" s="16">
        <v>-1.5181978267</v>
      </c>
      <c r="D313" s="16">
        <v>-1.6261825124</v>
      </c>
    </row>
    <row r="314">
      <c r="A314" s="13" t="s">
        <v>41</v>
      </c>
      <c r="B314" s="23"/>
      <c r="C314" s="16">
        <v>-1.2547012564</v>
      </c>
      <c r="D314" s="16">
        <v>-1.3596675879</v>
      </c>
    </row>
    <row r="315">
      <c r="A315" s="26">
        <v>53.0</v>
      </c>
      <c r="B315" s="23"/>
      <c r="C315" s="23"/>
      <c r="D315" s="23"/>
    </row>
    <row r="316">
      <c r="A316" s="13" t="s">
        <v>31</v>
      </c>
      <c r="B316" s="16">
        <v>-438.7719802048</v>
      </c>
      <c r="C316" s="16">
        <v>-2.7562677594</v>
      </c>
      <c r="D316" s="16">
        <v>-2.9635852841</v>
      </c>
    </row>
    <row r="317">
      <c r="A317" s="13" t="s">
        <v>32</v>
      </c>
      <c r="B317" s="16">
        <v>-230.742276468</v>
      </c>
      <c r="C317" s="16">
        <v>-1.5172066821</v>
      </c>
      <c r="D317" s="16">
        <v>-1.6256763957</v>
      </c>
    </row>
    <row r="318">
      <c r="A318" s="13" t="s">
        <v>33</v>
      </c>
      <c r="B318" s="16">
        <v>-208.0291606967</v>
      </c>
      <c r="C318" s="16">
        <v>-1.2331976383</v>
      </c>
      <c r="D318" s="16">
        <v>-1.3319540072</v>
      </c>
    </row>
    <row r="319">
      <c r="A319" s="13" t="s">
        <v>40</v>
      </c>
      <c r="B319" s="23"/>
      <c r="C319" s="16">
        <v>-1.517949506</v>
      </c>
      <c r="D319" s="16">
        <v>-1.6260812915</v>
      </c>
    </row>
    <row r="320">
      <c r="A320" s="13" t="s">
        <v>41</v>
      </c>
      <c r="B320" s="23"/>
      <c r="C320" s="16">
        <v>-1.2343076177</v>
      </c>
      <c r="D320" s="16">
        <v>-1.3326105987</v>
      </c>
    </row>
    <row r="321">
      <c r="A321" s="26">
        <v>54.0</v>
      </c>
      <c r="B321" s="23"/>
      <c r="C321" s="23"/>
      <c r="D321" s="23"/>
    </row>
    <row r="322">
      <c r="A322" s="13" t="s">
        <v>31</v>
      </c>
      <c r="B322" s="16">
        <v>-306.7994826644</v>
      </c>
      <c r="C322" s="16">
        <v>-1.9248970726</v>
      </c>
      <c r="D322" s="16">
        <v>-2.0715246695</v>
      </c>
    </row>
    <row r="323">
      <c r="A323" s="13" t="s">
        <v>32</v>
      </c>
      <c r="B323" s="16">
        <v>-230.7423749193</v>
      </c>
      <c r="C323" s="16">
        <v>-1.5171420265</v>
      </c>
      <c r="D323" s="16">
        <v>-1.6256164508</v>
      </c>
    </row>
    <row r="324">
      <c r="A324" s="13" t="s">
        <v>33</v>
      </c>
      <c r="B324" s="16">
        <v>-76.0565184283</v>
      </c>
      <c r="C324" s="16">
        <v>-0.4035313743</v>
      </c>
      <c r="D324" s="16">
        <v>-0.4414441439</v>
      </c>
    </row>
    <row r="325">
      <c r="A325" s="13" t="s">
        <v>40</v>
      </c>
      <c r="B325" s="23"/>
      <c r="C325" s="16">
        <v>-1.5177944568</v>
      </c>
      <c r="D325" s="16">
        <v>-1.6259604202</v>
      </c>
    </row>
    <row r="326">
      <c r="A326" s="13" t="s">
        <v>41</v>
      </c>
      <c r="B326" s="23"/>
      <c r="C326" s="16">
        <v>-0.4045860204</v>
      </c>
      <c r="D326" s="16">
        <v>-0.4422919488</v>
      </c>
    </row>
    <row r="327">
      <c r="A327" s="26">
        <v>55.0</v>
      </c>
      <c r="B327" s="23"/>
      <c r="C327" s="23"/>
      <c r="D327" s="23"/>
    </row>
    <row r="328">
      <c r="A328" s="13" t="s">
        <v>31</v>
      </c>
      <c r="B328" s="16">
        <v>-345.8197643301</v>
      </c>
      <c r="C328" s="16">
        <v>-2.2184565596</v>
      </c>
      <c r="D328" s="16">
        <v>-2.3837189617</v>
      </c>
    </row>
    <row r="329">
      <c r="A329" s="13" t="s">
        <v>32</v>
      </c>
      <c r="B329" s="16">
        <v>-230.7423540195</v>
      </c>
      <c r="C329" s="16">
        <v>-1.5171677409</v>
      </c>
      <c r="D329" s="16">
        <v>-1.6256389236</v>
      </c>
    </row>
    <row r="330">
      <c r="A330" s="13" t="s">
        <v>33</v>
      </c>
      <c r="B330" s="16">
        <v>-115.0785221242</v>
      </c>
      <c r="C330" s="16">
        <v>-0.6941830293</v>
      </c>
      <c r="D330" s="16">
        <v>-0.7509063608</v>
      </c>
    </row>
    <row r="331">
      <c r="A331" s="13" t="s">
        <v>40</v>
      </c>
      <c r="B331" s="23"/>
      <c r="C331" s="16">
        <v>-1.5181428426</v>
      </c>
      <c r="D331" s="16">
        <v>-1.6261460394</v>
      </c>
    </row>
    <row r="332">
      <c r="A332" s="13" t="s">
        <v>41</v>
      </c>
      <c r="B332" s="23"/>
      <c r="C332" s="16">
        <v>-0.6951708084</v>
      </c>
      <c r="D332" s="16">
        <v>-0.7515395854</v>
      </c>
    </row>
    <row r="333">
      <c r="A333" s="26">
        <v>56.0</v>
      </c>
      <c r="B333" s="23"/>
      <c r="C333" s="23"/>
      <c r="D333" s="23"/>
    </row>
    <row r="334">
      <c r="A334" s="13" t="s">
        <v>31</v>
      </c>
      <c r="B334" s="16">
        <v>-325.9820829186</v>
      </c>
      <c r="C334" s="16">
        <v>-2.2002219761</v>
      </c>
      <c r="D334" s="16">
        <v>-2.3582026651</v>
      </c>
    </row>
    <row r="335">
      <c r="A335" s="13" t="s">
        <v>32</v>
      </c>
      <c r="B335" s="16">
        <v>-230.7424035491</v>
      </c>
      <c r="C335" s="16">
        <v>-1.5170986637</v>
      </c>
      <c r="D335" s="16">
        <v>-1.6255796514</v>
      </c>
    </row>
    <row r="336">
      <c r="A336" s="13" t="s">
        <v>33</v>
      </c>
      <c r="B336" s="16">
        <v>-95.2420517595</v>
      </c>
      <c r="C336" s="16">
        <v>-0.6762633407</v>
      </c>
      <c r="D336" s="16">
        <v>-0.7257114985</v>
      </c>
    </row>
    <row r="337">
      <c r="A337" s="13" t="s">
        <v>40</v>
      </c>
      <c r="B337" s="23"/>
      <c r="C337" s="16">
        <v>-1.5180448097</v>
      </c>
      <c r="D337" s="16">
        <v>-1.6260580166</v>
      </c>
    </row>
    <row r="338">
      <c r="A338" s="13" t="s">
        <v>41</v>
      </c>
      <c r="B338" s="23"/>
      <c r="C338" s="16">
        <v>-0.6769640878</v>
      </c>
      <c r="D338" s="16">
        <v>-0.7261557466</v>
      </c>
    </row>
    <row r="339">
      <c r="A339" s="26">
        <v>57.0</v>
      </c>
      <c r="B339" s="23"/>
      <c r="C339" s="23"/>
      <c r="D339" s="23"/>
    </row>
    <row r="340">
      <c r="A340" s="13" t="s">
        <v>31</v>
      </c>
      <c r="B340" s="16">
        <v>-477.8005567595</v>
      </c>
      <c r="C340" s="16">
        <v>-3.054115513</v>
      </c>
      <c r="D340" s="16">
        <v>-3.2808364544</v>
      </c>
    </row>
    <row r="341">
      <c r="A341" s="13" t="s">
        <v>32</v>
      </c>
      <c r="B341" s="16">
        <v>-230.7423180303</v>
      </c>
      <c r="C341" s="16">
        <v>-1.517219073</v>
      </c>
      <c r="D341" s="16">
        <v>-1.625685456</v>
      </c>
    </row>
    <row r="342">
      <c r="A342" s="13" t="s">
        <v>33</v>
      </c>
      <c r="B342" s="16">
        <v>-247.0596294307</v>
      </c>
      <c r="C342" s="16">
        <v>-1.5278110032</v>
      </c>
      <c r="D342" s="16">
        <v>-1.6460005449</v>
      </c>
    </row>
    <row r="343">
      <c r="A343" s="13" t="s">
        <v>40</v>
      </c>
      <c r="B343" s="23"/>
      <c r="C343" s="16">
        <v>-1.5185021743</v>
      </c>
      <c r="D343" s="16">
        <v>-1.6263453883</v>
      </c>
    </row>
    <row r="344">
      <c r="A344" s="13" t="s">
        <v>41</v>
      </c>
      <c r="B344" s="23"/>
      <c r="C344" s="16">
        <v>-1.5285654898</v>
      </c>
      <c r="D344" s="16">
        <v>-1.6464496431</v>
      </c>
    </row>
    <row r="345">
      <c r="A345" s="26">
        <v>58.0</v>
      </c>
      <c r="B345" s="23"/>
      <c r="C345" s="23"/>
      <c r="D345" s="23"/>
    </row>
    <row r="346">
      <c r="A346" s="13" t="s">
        <v>31</v>
      </c>
      <c r="B346" s="16">
        <v>-493.4755283003</v>
      </c>
      <c r="C346" s="16">
        <v>-3.1058497313</v>
      </c>
      <c r="D346" s="16">
        <v>-3.3332692309</v>
      </c>
    </row>
    <row r="347">
      <c r="A347" s="13" t="s">
        <v>32</v>
      </c>
      <c r="B347" s="16">
        <v>-246.7374336155</v>
      </c>
      <c r="C347" s="16">
        <v>-1.5501943154</v>
      </c>
      <c r="D347" s="16">
        <v>-1.6638680509</v>
      </c>
    </row>
    <row r="348">
      <c r="A348" s="13" t="s">
        <v>33</v>
      </c>
      <c r="B348" s="16">
        <v>-246.7374335877</v>
      </c>
      <c r="C348" s="16">
        <v>-1.5501943638</v>
      </c>
      <c r="D348" s="16">
        <v>-1.6638680883</v>
      </c>
    </row>
    <row r="349">
      <c r="A349" s="13" t="s">
        <v>40</v>
      </c>
      <c r="B349" s="23"/>
      <c r="C349" s="16">
        <v>-1.5509324021</v>
      </c>
      <c r="D349" s="16">
        <v>-1.6642958498</v>
      </c>
    </row>
    <row r="350">
      <c r="A350" s="13" t="s">
        <v>41</v>
      </c>
      <c r="B350" s="23"/>
      <c r="C350" s="16">
        <v>-1.5509326495</v>
      </c>
      <c r="D350" s="16">
        <v>-1.6642959841</v>
      </c>
    </row>
    <row r="351">
      <c r="A351" s="26">
        <v>59.0</v>
      </c>
      <c r="B351" s="23"/>
      <c r="C351" s="23"/>
      <c r="D351" s="23"/>
    </row>
    <row r="352">
      <c r="A352" s="13" t="s">
        <v>31</v>
      </c>
      <c r="B352" s="16">
        <v>-152.8966655568</v>
      </c>
      <c r="C352" s="16">
        <v>-0.9092742708</v>
      </c>
      <c r="D352" s="16">
        <v>-0.9830678954</v>
      </c>
    </row>
    <row r="353">
      <c r="A353" s="13" t="s">
        <v>32</v>
      </c>
      <c r="B353" s="16">
        <v>-76.837016282</v>
      </c>
      <c r="C353" s="16">
        <v>-0.5042922617</v>
      </c>
      <c r="D353" s="16">
        <v>-0.5403560045</v>
      </c>
    </row>
    <row r="354">
      <c r="A354" s="13" t="s">
        <v>33</v>
      </c>
      <c r="B354" s="16">
        <v>-76.0567772577</v>
      </c>
      <c r="C354" s="16">
        <v>-0.4032546257</v>
      </c>
      <c r="D354" s="16">
        <v>-0.441193592</v>
      </c>
    </row>
    <row r="355">
      <c r="A355" s="13" t="s">
        <v>40</v>
      </c>
      <c r="B355" s="23"/>
      <c r="C355" s="16">
        <v>-0.5044074338</v>
      </c>
      <c r="D355" s="16">
        <v>-0.5404351772</v>
      </c>
    </row>
    <row r="356">
      <c r="A356" s="13" t="s">
        <v>41</v>
      </c>
      <c r="B356" s="23"/>
      <c r="C356" s="16">
        <v>-0.4044115607</v>
      </c>
      <c r="D356" s="16">
        <v>-0.4418539102</v>
      </c>
    </row>
    <row r="357">
      <c r="A357" s="26">
        <v>60.0</v>
      </c>
      <c r="B357" s="23"/>
      <c r="C357" s="23"/>
      <c r="D357" s="23"/>
    </row>
    <row r="358">
      <c r="A358" s="13" t="s">
        <v>31</v>
      </c>
      <c r="B358" s="16">
        <v>-304.7101905364</v>
      </c>
      <c r="C358" s="16">
        <v>-1.7617511884</v>
      </c>
      <c r="D358" s="16">
        <v>-1.9034893203</v>
      </c>
    </row>
    <row r="359">
      <c r="A359" s="13" t="s">
        <v>32</v>
      </c>
      <c r="B359" s="16">
        <v>-76.8368187016</v>
      </c>
      <c r="C359" s="16">
        <v>-0.5043624731</v>
      </c>
      <c r="D359" s="16">
        <v>-0.5404216916</v>
      </c>
    </row>
    <row r="360">
      <c r="A360" s="13" t="s">
        <v>33</v>
      </c>
      <c r="B360" s="16">
        <v>-227.8706764592</v>
      </c>
      <c r="C360" s="16">
        <v>-1.2536528001</v>
      </c>
      <c r="D360" s="16">
        <v>-1.3590065139</v>
      </c>
    </row>
    <row r="361">
      <c r="A361" s="13" t="s">
        <v>40</v>
      </c>
      <c r="B361" s="23"/>
      <c r="C361" s="16">
        <v>-0.5049641627</v>
      </c>
      <c r="D361" s="16">
        <v>-0.5407891485</v>
      </c>
    </row>
    <row r="362">
      <c r="A362" s="13" t="s">
        <v>41</v>
      </c>
      <c r="B362" s="23"/>
      <c r="C362" s="16">
        <v>-1.254529269</v>
      </c>
      <c r="D362" s="16">
        <v>-1.3595169996</v>
      </c>
    </row>
    <row r="363">
      <c r="A363" s="26">
        <v>61.0</v>
      </c>
      <c r="B363" s="23"/>
      <c r="C363" s="23"/>
      <c r="D363" s="23"/>
    </row>
    <row r="364">
      <c r="A364" s="13" t="s">
        <v>31</v>
      </c>
      <c r="B364" s="16">
        <v>-424.2347281978</v>
      </c>
      <c r="C364" s="16">
        <v>-2.7855039054</v>
      </c>
      <c r="D364" s="16">
        <v>-2.9928708964</v>
      </c>
    </row>
    <row r="365">
      <c r="A365" s="13" t="s">
        <v>32</v>
      </c>
      <c r="B365" s="16">
        <v>-196.368489217</v>
      </c>
      <c r="C365" s="16">
        <v>-1.523237254</v>
      </c>
      <c r="D365" s="16">
        <v>-1.6252232778</v>
      </c>
    </row>
    <row r="366">
      <c r="A366" s="13" t="s">
        <v>33</v>
      </c>
      <c r="B366" s="16">
        <v>-227.870824257</v>
      </c>
      <c r="C366" s="16">
        <v>-1.2536374</v>
      </c>
      <c r="D366" s="16">
        <v>-1.3589913653</v>
      </c>
    </row>
    <row r="367">
      <c r="A367" s="13" t="s">
        <v>40</v>
      </c>
      <c r="B367" s="23"/>
      <c r="C367" s="16">
        <v>-1.5237982155</v>
      </c>
      <c r="D367" s="16">
        <v>-1.6254796015</v>
      </c>
    </row>
    <row r="368">
      <c r="A368" s="13" t="s">
        <v>41</v>
      </c>
      <c r="B368" s="23"/>
      <c r="C368" s="16">
        <v>-1.2550154945</v>
      </c>
      <c r="D368" s="16">
        <v>-1.3598442365</v>
      </c>
    </row>
    <row r="369">
      <c r="A369" s="26">
        <v>62.0</v>
      </c>
      <c r="B369" s="23"/>
      <c r="C369" s="23"/>
      <c r="D369" s="23"/>
    </row>
    <row r="370">
      <c r="A370" s="13" t="s">
        <v>31</v>
      </c>
      <c r="B370" s="16">
        <v>-404.3928768253</v>
      </c>
      <c r="C370" s="16">
        <v>-2.7661863981</v>
      </c>
      <c r="D370" s="16">
        <v>-2.9669761768</v>
      </c>
    </row>
    <row r="371">
      <c r="A371" s="13" t="s">
        <v>32</v>
      </c>
      <c r="B371" s="16">
        <v>-196.3684465687</v>
      </c>
      <c r="C371" s="16">
        <v>-1.5232790598</v>
      </c>
      <c r="D371" s="16">
        <v>-1.6252649007</v>
      </c>
    </row>
    <row r="372">
      <c r="A372" s="13" t="s">
        <v>33</v>
      </c>
      <c r="B372" s="16">
        <v>-208.0293507721</v>
      </c>
      <c r="C372" s="16">
        <v>-1.233064908</v>
      </c>
      <c r="D372" s="16">
        <v>-1.331824266</v>
      </c>
    </row>
    <row r="373">
      <c r="A373" s="13" t="s">
        <v>40</v>
      </c>
      <c r="B373" s="23"/>
      <c r="C373" s="16">
        <v>-1.5238906272</v>
      </c>
      <c r="D373" s="16">
        <v>-1.6255508902</v>
      </c>
    </row>
    <row r="374">
      <c r="A374" s="13" t="s">
        <v>41</v>
      </c>
      <c r="B374" s="23"/>
      <c r="C374" s="16">
        <v>-1.2346677823</v>
      </c>
      <c r="D374" s="16">
        <v>-1.3328082603</v>
      </c>
    </row>
    <row r="375">
      <c r="A375" s="26">
        <v>63.0</v>
      </c>
      <c r="B375" s="23"/>
      <c r="C375" s="23"/>
      <c r="D375" s="23"/>
    </row>
    <row r="376">
      <c r="A376" s="13" t="s">
        <v>31</v>
      </c>
      <c r="B376" s="16">
        <v>-458.610375469</v>
      </c>
      <c r="C376" s="16">
        <v>-2.7788813231</v>
      </c>
      <c r="D376" s="16">
        <v>-2.992734112</v>
      </c>
    </row>
    <row r="377">
      <c r="A377" s="13" t="s">
        <v>32</v>
      </c>
      <c r="B377" s="16">
        <v>-230.7423983577</v>
      </c>
      <c r="C377" s="16">
        <v>-1.517096061</v>
      </c>
      <c r="D377" s="16">
        <v>-1.6255774945</v>
      </c>
    </row>
    <row r="378">
      <c r="A378" s="13" t="s">
        <v>33</v>
      </c>
      <c r="B378" s="16">
        <v>-227.8706142358</v>
      </c>
      <c r="C378" s="16">
        <v>-1.2538252502</v>
      </c>
      <c r="D378" s="16">
        <v>-1.3591773902</v>
      </c>
    </row>
    <row r="379">
      <c r="A379" s="13" t="s">
        <v>40</v>
      </c>
      <c r="B379" s="23"/>
      <c r="C379" s="16">
        <v>-1.5181334374</v>
      </c>
      <c r="D379" s="16">
        <v>-1.6260967023</v>
      </c>
    </row>
    <row r="380">
      <c r="A380" s="13" t="s">
        <v>41</v>
      </c>
      <c r="B380" s="23"/>
      <c r="C380" s="16">
        <v>-1.2547662251</v>
      </c>
      <c r="D380" s="16">
        <v>-1.3597328142</v>
      </c>
    </row>
    <row r="381">
      <c r="A381" s="26">
        <v>64.0</v>
      </c>
      <c r="B381" s="23"/>
      <c r="C381" s="23"/>
      <c r="D381" s="23"/>
    </row>
    <row r="382">
      <c r="A382" s="13" t="s">
        <v>31</v>
      </c>
      <c r="B382" s="16">
        <v>-325.1091473971</v>
      </c>
      <c r="C382" s="16">
        <v>-2.1086332587</v>
      </c>
      <c r="D382" s="16">
        <v>-2.2661878224</v>
      </c>
    </row>
    <row r="383">
      <c r="A383" s="13" t="s">
        <v>32</v>
      </c>
      <c r="B383" s="16">
        <v>-247.0598654537</v>
      </c>
      <c r="C383" s="16">
        <v>-1.5276112329</v>
      </c>
      <c r="D383" s="16">
        <v>-1.6458061625</v>
      </c>
    </row>
    <row r="384">
      <c r="A384" s="13" t="s">
        <v>33</v>
      </c>
      <c r="B384" s="16">
        <v>-78.0509546733</v>
      </c>
      <c r="C384" s="16">
        <v>-0.575512325</v>
      </c>
      <c r="D384" s="16">
        <v>-0.6146525486</v>
      </c>
    </row>
    <row r="385">
      <c r="A385" s="13" t="s">
        <v>40</v>
      </c>
      <c r="B385" s="23"/>
      <c r="C385" s="16">
        <v>-1.5284398412</v>
      </c>
      <c r="D385" s="16">
        <v>-1.646331291</v>
      </c>
    </row>
    <row r="386">
      <c r="A386" s="13" t="s">
        <v>41</v>
      </c>
      <c r="B386" s="23"/>
      <c r="C386" s="16">
        <v>-0.5759692808</v>
      </c>
      <c r="D386" s="16">
        <v>-0.6148799991</v>
      </c>
    </row>
    <row r="387">
      <c r="A387" s="26">
        <v>65.0</v>
      </c>
      <c r="B387" s="23"/>
      <c r="C387" s="23"/>
      <c r="D387" s="23"/>
    </row>
    <row r="388">
      <c r="A388" s="13" t="s">
        <v>31</v>
      </c>
      <c r="B388" s="16">
        <v>-323.5774890237</v>
      </c>
      <c r="C388" s="16">
        <v>-2.0572777396</v>
      </c>
      <c r="D388" s="16">
        <v>-2.2070275447</v>
      </c>
    </row>
    <row r="389">
      <c r="A389" s="13" t="s">
        <v>32</v>
      </c>
      <c r="B389" s="16">
        <v>-246.737688587</v>
      </c>
      <c r="C389" s="16">
        <v>-1.549903069</v>
      </c>
      <c r="D389" s="16">
        <v>-1.6635987208</v>
      </c>
    </row>
    <row r="390">
      <c r="A390" s="13" t="s">
        <v>33</v>
      </c>
      <c r="B390" s="16">
        <v>-76.83669778</v>
      </c>
      <c r="C390" s="16">
        <v>-0.504507217</v>
      </c>
      <c r="D390" s="16">
        <v>-0.5405577073</v>
      </c>
    </row>
    <row r="391">
      <c r="A391" s="13" t="s">
        <v>40</v>
      </c>
      <c r="B391" s="23"/>
      <c r="C391" s="16">
        <v>-1.5507728428</v>
      </c>
      <c r="D391" s="16">
        <v>-1.66408464</v>
      </c>
    </row>
    <row r="392">
      <c r="A392" s="13" t="s">
        <v>41</v>
      </c>
      <c r="B392" s="23"/>
      <c r="C392" s="16">
        <v>-0.5047125253</v>
      </c>
      <c r="D392" s="16">
        <v>-0.5406937474</v>
      </c>
    </row>
    <row r="393">
      <c r="A393" s="26">
        <v>66.0</v>
      </c>
      <c r="B393" s="23"/>
      <c r="C393" s="23"/>
      <c r="D393" s="23"/>
    </row>
    <row r="394">
      <c r="A394" s="13" t="s">
        <v>31</v>
      </c>
      <c r="B394" s="16">
        <v>-341.9776601031</v>
      </c>
      <c r="C394" s="16">
        <v>-2.2335406514</v>
      </c>
      <c r="D394" s="16">
        <v>-2.3967988016</v>
      </c>
    </row>
    <row r="395">
      <c r="A395" s="13" t="s">
        <v>32</v>
      </c>
      <c r="B395" s="16">
        <v>-95.2420368172</v>
      </c>
      <c r="C395" s="16">
        <v>-0.6762733039</v>
      </c>
      <c r="D395" s="16">
        <v>-0.7257223184</v>
      </c>
    </row>
    <row r="396">
      <c r="A396" s="13" t="s">
        <v>33</v>
      </c>
      <c r="B396" s="16">
        <v>-246.7375985361</v>
      </c>
      <c r="C396" s="16">
        <v>-1.5500132034</v>
      </c>
      <c r="D396" s="16">
        <v>-1.6636987987</v>
      </c>
    </row>
    <row r="397">
      <c r="A397" s="13" t="s">
        <v>40</v>
      </c>
      <c r="B397" s="39"/>
      <c r="C397" s="16">
        <v>-0.6769080642</v>
      </c>
      <c r="D397" s="16">
        <v>-0.7260813963</v>
      </c>
    </row>
    <row r="398">
      <c r="A398" s="13" t="s">
        <v>41</v>
      </c>
      <c r="B398" s="39"/>
      <c r="C398" s="16">
        <v>-1.5510128864</v>
      </c>
      <c r="D398" s="16">
        <v>-1.6642760398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34</v>
      </c>
    </row>
    <row r="2">
      <c r="A2" s="19" t="s">
        <v>5</v>
      </c>
      <c r="B2" s="62" t="s">
        <v>152</v>
      </c>
      <c r="C2" s="62" t="s">
        <v>153</v>
      </c>
      <c r="D2" s="62" t="s">
        <v>154</v>
      </c>
      <c r="E2" s="62" t="s">
        <v>155</v>
      </c>
      <c r="G2" s="6" t="s">
        <v>156</v>
      </c>
      <c r="H2" s="6" t="s">
        <v>157</v>
      </c>
      <c r="J2" s="6" t="s">
        <v>158</v>
      </c>
      <c r="K2" s="6" t="s">
        <v>159</v>
      </c>
    </row>
    <row r="3">
      <c r="A3" s="19">
        <v>1.0</v>
      </c>
    </row>
    <row r="4">
      <c r="A4" s="13" t="s">
        <v>31</v>
      </c>
      <c r="B4" s="16">
        <v>-0.3974064816</v>
      </c>
      <c r="C4" s="16">
        <v>-0.1286450862</v>
      </c>
      <c r="D4" s="16">
        <v>-0.433760187</v>
      </c>
      <c r="E4" s="16">
        <v>-0.1347820718</v>
      </c>
      <c r="G4">
        <f t="shared" ref="G4:G8" si="1">1.3*B4</f>
        <v>-0.5166284261</v>
      </c>
      <c r="H4">
        <f t="shared" ref="H4:H8" si="2">1.3*D4</f>
        <v>-0.5638882431</v>
      </c>
      <c r="J4">
        <f t="shared" ref="J4:J8" si="3">1.2*B4+C4/3</f>
        <v>-0.5197694733</v>
      </c>
      <c r="K4">
        <f t="shared" ref="K4:K8" si="4">1.2*D4+E4/3</f>
        <v>-0.5654395817</v>
      </c>
    </row>
    <row r="5">
      <c r="A5" s="13" t="s">
        <v>32</v>
      </c>
      <c r="B5" s="16">
        <v>-0.1982076508</v>
      </c>
      <c r="C5" s="16">
        <v>-0.0636146174</v>
      </c>
      <c r="D5" s="16">
        <v>-0.2164433513</v>
      </c>
      <c r="E5" s="16">
        <v>-0.0667120531</v>
      </c>
      <c r="G5">
        <f t="shared" si="1"/>
        <v>-0.257669946</v>
      </c>
      <c r="H5">
        <f t="shared" si="2"/>
        <v>-0.2813763567</v>
      </c>
      <c r="J5">
        <f t="shared" si="3"/>
        <v>-0.2590540534</v>
      </c>
      <c r="K5">
        <f t="shared" si="4"/>
        <v>-0.2819693726</v>
      </c>
    </row>
    <row r="6">
      <c r="A6" s="13" t="s">
        <v>33</v>
      </c>
      <c r="B6" s="16">
        <v>-0.1980877903</v>
      </c>
      <c r="C6" s="16">
        <v>-0.0635800199</v>
      </c>
      <c r="D6" s="16">
        <v>-0.2163287646</v>
      </c>
      <c r="E6" s="16">
        <v>-0.0666763134</v>
      </c>
      <c r="G6">
        <f t="shared" si="1"/>
        <v>-0.2575141274</v>
      </c>
      <c r="H6">
        <f t="shared" si="2"/>
        <v>-0.281227394</v>
      </c>
      <c r="J6">
        <f t="shared" si="3"/>
        <v>-0.2588986883</v>
      </c>
      <c r="K6">
        <f t="shared" si="4"/>
        <v>-0.2818199553</v>
      </c>
    </row>
    <row r="7">
      <c r="A7" s="13" t="s">
        <v>40</v>
      </c>
      <c r="B7" s="16">
        <v>-0.1983957515</v>
      </c>
      <c r="C7" s="16">
        <v>-0.0636820872</v>
      </c>
      <c r="D7" s="16">
        <v>-0.2165636726</v>
      </c>
      <c r="E7" s="16">
        <v>-0.0667590568</v>
      </c>
      <c r="G7">
        <f t="shared" si="1"/>
        <v>-0.257914477</v>
      </c>
      <c r="H7">
        <f t="shared" si="2"/>
        <v>-0.2815327744</v>
      </c>
      <c r="J7">
        <f t="shared" si="3"/>
        <v>-0.2593022642</v>
      </c>
      <c r="K7">
        <f t="shared" si="4"/>
        <v>-0.2821294261</v>
      </c>
    </row>
    <row r="8">
      <c r="A8" s="13" t="s">
        <v>41</v>
      </c>
      <c r="B8" s="16">
        <v>-0.1987810625</v>
      </c>
      <c r="C8" s="16">
        <v>-0.0638813928</v>
      </c>
      <c r="D8" s="16">
        <v>-0.2166975008</v>
      </c>
      <c r="E8" s="16">
        <v>-0.0668214597</v>
      </c>
      <c r="G8">
        <f t="shared" si="1"/>
        <v>-0.2584153813</v>
      </c>
      <c r="H8">
        <f t="shared" si="2"/>
        <v>-0.281706751</v>
      </c>
      <c r="J8">
        <f t="shared" si="3"/>
        <v>-0.2598310726</v>
      </c>
      <c r="K8">
        <f t="shared" si="4"/>
        <v>-0.2823108209</v>
      </c>
    </row>
    <row r="9">
      <c r="A9" s="63">
        <v>2.0</v>
      </c>
      <c r="B9" s="23"/>
      <c r="C9" s="23"/>
      <c r="D9" s="23"/>
      <c r="E9" s="23"/>
    </row>
    <row r="10">
      <c r="A10" s="13" t="s">
        <v>31</v>
      </c>
      <c r="B10" s="16">
        <v>-0.5298140509</v>
      </c>
      <c r="C10" s="16">
        <v>-0.1637762241</v>
      </c>
      <c r="D10" s="16">
        <v>-0.5750461565</v>
      </c>
      <c r="E10" s="16">
        <v>-0.1711263115</v>
      </c>
      <c r="G10" s="14">
        <f t="shared" ref="G10:G14" si="5">1.3*B10</f>
        <v>-0.6887582662</v>
      </c>
      <c r="H10" s="14">
        <f t="shared" ref="H10:H14" si="6">1.3*D10</f>
        <v>-0.7475600035</v>
      </c>
      <c r="J10">
        <f t="shared" ref="J10:J14" si="7">1.2*B10+C10/3</f>
        <v>-0.6903689358</v>
      </c>
      <c r="K10">
        <f t="shared" ref="K10:K14" si="8">1.2*D10+E10/3</f>
        <v>-0.7470974916</v>
      </c>
    </row>
    <row r="11">
      <c r="A11" s="13" t="s">
        <v>32</v>
      </c>
      <c r="B11" s="16">
        <v>-0.198240815</v>
      </c>
      <c r="C11" s="16">
        <v>-0.0636225244</v>
      </c>
      <c r="D11" s="16">
        <v>-0.2164762061</v>
      </c>
      <c r="E11" s="16">
        <v>-0.0667210801</v>
      </c>
      <c r="G11" s="3">
        <f t="shared" si="5"/>
        <v>-0.2577130595</v>
      </c>
      <c r="H11" s="3">
        <f t="shared" si="6"/>
        <v>-0.2814190679</v>
      </c>
      <c r="J11">
        <f t="shared" si="7"/>
        <v>-0.2590964861</v>
      </c>
      <c r="K11">
        <f t="shared" si="8"/>
        <v>-0.2820118074</v>
      </c>
    </row>
    <row r="12">
      <c r="A12" s="13" t="s">
        <v>33</v>
      </c>
      <c r="B12" s="16">
        <v>-0.3300141873</v>
      </c>
      <c r="C12" s="16">
        <v>-0.0982308073</v>
      </c>
      <c r="D12" s="16">
        <v>-0.3570769988</v>
      </c>
      <c r="E12" s="16">
        <v>-0.1025132286</v>
      </c>
      <c r="G12" s="3">
        <f t="shared" si="5"/>
        <v>-0.4290184435</v>
      </c>
      <c r="H12" s="3">
        <f t="shared" si="6"/>
        <v>-0.4642000984</v>
      </c>
      <c r="J12">
        <f t="shared" si="7"/>
        <v>-0.4287606272</v>
      </c>
      <c r="K12">
        <f t="shared" si="8"/>
        <v>-0.4626634748</v>
      </c>
    </row>
    <row r="13">
      <c r="A13" s="13" t="s">
        <v>40</v>
      </c>
      <c r="B13" s="16">
        <v>-0.1985656227</v>
      </c>
      <c r="C13" s="16">
        <v>-0.0637658477</v>
      </c>
      <c r="D13" s="16">
        <v>-0.2166773993</v>
      </c>
      <c r="E13" s="16">
        <v>-0.0668092388</v>
      </c>
      <c r="G13" s="3">
        <f t="shared" si="5"/>
        <v>-0.2581353095</v>
      </c>
      <c r="H13" s="3">
        <f t="shared" si="6"/>
        <v>-0.2816806191</v>
      </c>
      <c r="J13">
        <f t="shared" si="7"/>
        <v>-0.2595340298</v>
      </c>
      <c r="K13">
        <f t="shared" si="8"/>
        <v>-0.2822826254</v>
      </c>
    </row>
    <row r="14">
      <c r="A14" s="13" t="s">
        <v>41</v>
      </c>
      <c r="B14" s="16">
        <v>-0.3306584835</v>
      </c>
      <c r="C14" s="16">
        <v>-0.0985042097</v>
      </c>
      <c r="D14" s="16">
        <v>-0.3573941728</v>
      </c>
      <c r="E14" s="16">
        <v>-0.1026264227</v>
      </c>
      <c r="G14" s="3">
        <f t="shared" si="5"/>
        <v>-0.4298560286</v>
      </c>
      <c r="H14" s="3">
        <f t="shared" si="6"/>
        <v>-0.4646124246</v>
      </c>
      <c r="J14">
        <f t="shared" si="7"/>
        <v>-0.4296249168</v>
      </c>
      <c r="K14">
        <f t="shared" si="8"/>
        <v>-0.4630818149</v>
      </c>
    </row>
    <row r="15">
      <c r="A15" s="63">
        <v>3.0</v>
      </c>
      <c r="B15" s="23"/>
      <c r="C15" s="23"/>
      <c r="D15" s="23"/>
      <c r="E15" s="23"/>
    </row>
    <row r="16">
      <c r="A16" s="13" t="s">
        <v>31</v>
      </c>
      <c r="B16" s="16">
        <v>-0.5162268448</v>
      </c>
      <c r="C16" s="16">
        <v>-0.154368976</v>
      </c>
      <c r="D16" s="16">
        <v>-0.5578389462</v>
      </c>
      <c r="E16" s="16">
        <v>-0.1608654131</v>
      </c>
      <c r="G16" s="14">
        <f t="shared" ref="G16:G20" si="9">1.3*B16</f>
        <v>-0.6710948982</v>
      </c>
      <c r="H16" s="14">
        <f t="shared" ref="H16:H20" si="10">1.3*D16</f>
        <v>-0.7251906301</v>
      </c>
      <c r="J16">
        <f t="shared" ref="J16:J20" si="11">1.2*B16+C16/3</f>
        <v>-0.6709285391</v>
      </c>
      <c r="K16">
        <f t="shared" ref="K16:K20" si="12">1.2*D16+E16/3</f>
        <v>-0.7230285398</v>
      </c>
    </row>
    <row r="17">
      <c r="A17" s="13" t="s">
        <v>32</v>
      </c>
      <c r="B17" s="16">
        <v>-0.1983847964</v>
      </c>
      <c r="C17" s="16">
        <v>-0.0636599604</v>
      </c>
      <c r="D17" s="16">
        <v>-0.2166166648</v>
      </c>
      <c r="E17" s="16">
        <v>-0.0667618012</v>
      </c>
      <c r="G17" s="3">
        <f t="shared" si="9"/>
        <v>-0.2579002353</v>
      </c>
      <c r="H17" s="3">
        <f t="shared" si="10"/>
        <v>-0.2816016642</v>
      </c>
      <c r="J17">
        <f t="shared" si="11"/>
        <v>-0.2592817425</v>
      </c>
      <c r="K17">
        <f t="shared" si="12"/>
        <v>-0.2821939315</v>
      </c>
    </row>
    <row r="18">
      <c r="A18" s="13" t="s">
        <v>33</v>
      </c>
      <c r="B18" s="16">
        <v>-0.3159456277</v>
      </c>
      <c r="C18" s="16">
        <v>-0.0884453617</v>
      </c>
      <c r="D18" s="16">
        <v>-0.3393311583</v>
      </c>
      <c r="E18" s="16">
        <v>-0.091855347</v>
      </c>
      <c r="G18" s="3">
        <f t="shared" si="9"/>
        <v>-0.410729316</v>
      </c>
      <c r="H18" s="3">
        <f t="shared" si="10"/>
        <v>-0.4411305058</v>
      </c>
      <c r="J18">
        <f t="shared" si="11"/>
        <v>-0.4086165405</v>
      </c>
      <c r="K18">
        <f t="shared" si="12"/>
        <v>-0.437815839</v>
      </c>
    </row>
    <row r="19">
      <c r="A19" s="13" t="s">
        <v>40</v>
      </c>
      <c r="B19" s="16">
        <v>-0.198722258</v>
      </c>
      <c r="C19" s="16">
        <v>-0.0638009082</v>
      </c>
      <c r="D19" s="16">
        <v>-0.2168459918</v>
      </c>
      <c r="E19" s="16">
        <v>-0.0668636853</v>
      </c>
      <c r="G19" s="3">
        <f t="shared" si="9"/>
        <v>-0.2583389354</v>
      </c>
      <c r="H19" s="3">
        <f t="shared" si="10"/>
        <v>-0.2818997893</v>
      </c>
      <c r="J19">
        <f t="shared" si="11"/>
        <v>-0.259733679</v>
      </c>
      <c r="K19">
        <f t="shared" si="12"/>
        <v>-0.2825030853</v>
      </c>
    </row>
    <row r="20">
      <c r="A20" s="13" t="s">
        <v>41</v>
      </c>
      <c r="B20" s="16">
        <v>-0.3166213619</v>
      </c>
      <c r="C20" s="16">
        <v>-0.0887190831</v>
      </c>
      <c r="D20" s="16">
        <v>-0.3396711108</v>
      </c>
      <c r="E20" s="16">
        <v>-0.0919760431</v>
      </c>
      <c r="G20" s="3">
        <f t="shared" si="9"/>
        <v>-0.4116077705</v>
      </c>
      <c r="H20" s="3">
        <f t="shared" si="10"/>
        <v>-0.441572444</v>
      </c>
      <c r="J20">
        <f t="shared" si="11"/>
        <v>-0.409518662</v>
      </c>
      <c r="K20">
        <f t="shared" si="12"/>
        <v>-0.438264014</v>
      </c>
    </row>
    <row r="21">
      <c r="A21" s="63">
        <v>4.0</v>
      </c>
      <c r="B21" s="23"/>
      <c r="C21" s="23"/>
      <c r="D21" s="23"/>
      <c r="E21" s="23"/>
    </row>
    <row r="22">
      <c r="A22" s="13" t="s">
        <v>31</v>
      </c>
      <c r="B22" s="16">
        <v>-0.9208801583</v>
      </c>
      <c r="C22" s="16">
        <v>-0.2952664678</v>
      </c>
      <c r="D22" s="16">
        <v>-0.9956077018</v>
      </c>
      <c r="E22" s="16">
        <v>-0.3072185077</v>
      </c>
      <c r="G22" s="14">
        <f t="shared" ref="G22:G26" si="13">1.3*B22</f>
        <v>-1.197144206</v>
      </c>
      <c r="H22" s="14">
        <f t="shared" ref="H22:H26" si="14">1.3*D22</f>
        <v>-1.294290012</v>
      </c>
      <c r="J22">
        <f t="shared" ref="J22:J26" si="15">1.2*B22+C22/3</f>
        <v>-1.203478346</v>
      </c>
      <c r="K22">
        <f t="shared" ref="K22:K26" si="16">1.2*D22+E22/3</f>
        <v>-1.297135411</v>
      </c>
    </row>
    <row r="23">
      <c r="A23" s="13" t="s">
        <v>32</v>
      </c>
      <c r="B23" s="16">
        <v>-0.1983445496</v>
      </c>
      <c r="C23" s="16">
        <v>-0.06364913</v>
      </c>
      <c r="D23" s="16">
        <v>-0.2165776685</v>
      </c>
      <c r="E23" s="16">
        <v>-0.066750245</v>
      </c>
      <c r="G23" s="3">
        <f t="shared" si="13"/>
        <v>-0.2578479145</v>
      </c>
      <c r="H23" s="3">
        <f t="shared" si="14"/>
        <v>-0.2815509691</v>
      </c>
      <c r="J23">
        <f t="shared" si="15"/>
        <v>-0.2592298362</v>
      </c>
      <c r="K23">
        <f t="shared" si="16"/>
        <v>-0.2821432839</v>
      </c>
    </row>
    <row r="24">
      <c r="A24" s="13" t="s">
        <v>33</v>
      </c>
      <c r="B24" s="16">
        <v>-0.7211992028</v>
      </c>
      <c r="C24" s="16">
        <v>-0.229351214</v>
      </c>
      <c r="D24" s="16">
        <v>-0.7776124395</v>
      </c>
      <c r="E24" s="16">
        <v>-0.2381438081</v>
      </c>
      <c r="G24" s="3">
        <f t="shared" si="13"/>
        <v>-0.9375589636</v>
      </c>
      <c r="H24" s="3">
        <f t="shared" si="14"/>
        <v>-1.010896171</v>
      </c>
      <c r="J24">
        <f t="shared" si="15"/>
        <v>-0.941889448</v>
      </c>
      <c r="K24">
        <f t="shared" si="16"/>
        <v>-1.012516197</v>
      </c>
    </row>
    <row r="25">
      <c r="A25" s="13" t="s">
        <v>40</v>
      </c>
      <c r="B25" s="16">
        <v>-0.1987868291</v>
      </c>
      <c r="C25" s="16">
        <v>-0.0638441387</v>
      </c>
      <c r="D25" s="16">
        <v>-0.2168313641</v>
      </c>
      <c r="E25" s="16">
        <v>-0.0668535221</v>
      </c>
      <c r="G25" s="3">
        <f t="shared" si="13"/>
        <v>-0.2584228778</v>
      </c>
      <c r="H25" s="3">
        <f t="shared" si="14"/>
        <v>-0.2818807733</v>
      </c>
      <c r="J25">
        <f t="shared" si="15"/>
        <v>-0.2598255745</v>
      </c>
      <c r="K25">
        <f t="shared" si="16"/>
        <v>-0.2824821443</v>
      </c>
    </row>
    <row r="26">
      <c r="A26" s="13" t="s">
        <v>41</v>
      </c>
      <c r="B26" s="16">
        <v>-0.7218747562</v>
      </c>
      <c r="C26" s="16">
        <v>-0.2296000089</v>
      </c>
      <c r="D26" s="16">
        <v>-0.7779608173</v>
      </c>
      <c r="E26" s="16">
        <v>-0.2382400109</v>
      </c>
      <c r="G26" s="3">
        <f t="shared" si="13"/>
        <v>-0.9384371831</v>
      </c>
      <c r="H26" s="3">
        <f t="shared" si="14"/>
        <v>-1.011349062</v>
      </c>
      <c r="J26">
        <f t="shared" si="15"/>
        <v>-0.9427830437</v>
      </c>
      <c r="K26">
        <f t="shared" si="16"/>
        <v>-1.012966318</v>
      </c>
    </row>
    <row r="27">
      <c r="A27" s="63">
        <v>5.0</v>
      </c>
      <c r="B27" s="23"/>
      <c r="C27" s="23"/>
      <c r="D27" s="23"/>
      <c r="E27" s="23"/>
    </row>
    <row r="28">
      <c r="A28" s="13" t="s">
        <v>31</v>
      </c>
      <c r="B28" s="16">
        <v>-0.6620090427</v>
      </c>
      <c r="C28" s="16">
        <v>-0.198833063</v>
      </c>
      <c r="D28" s="16">
        <v>-0.7159554235</v>
      </c>
      <c r="E28" s="16">
        <v>-0.2073216877</v>
      </c>
      <c r="G28">
        <f t="shared" ref="G28:G32" si="17">1.3*B28</f>
        <v>-0.8606117555</v>
      </c>
      <c r="H28">
        <f t="shared" ref="H28:H32" si="18">1.3*D28</f>
        <v>-0.9307420506</v>
      </c>
      <c r="J28">
        <f t="shared" ref="J28:J32" si="19">1.2*B28+C28/3</f>
        <v>-0.8606885389</v>
      </c>
      <c r="K28">
        <f t="shared" ref="K28:K32" si="20">1.2*D28+E28/3</f>
        <v>-0.9282537374</v>
      </c>
    </row>
    <row r="29">
      <c r="A29" s="13" t="s">
        <v>32</v>
      </c>
      <c r="B29" s="16">
        <v>-0.3300451712</v>
      </c>
      <c r="C29" s="16">
        <v>-0.0983163373</v>
      </c>
      <c r="D29" s="16">
        <v>-0.3570838041</v>
      </c>
      <c r="E29" s="16">
        <v>-0.102589759</v>
      </c>
      <c r="G29">
        <f t="shared" si="17"/>
        <v>-0.4290587226</v>
      </c>
      <c r="H29">
        <f t="shared" si="18"/>
        <v>-0.4642089453</v>
      </c>
      <c r="J29">
        <f t="shared" si="19"/>
        <v>-0.4288263179</v>
      </c>
      <c r="K29">
        <f t="shared" si="20"/>
        <v>-0.4626971513</v>
      </c>
    </row>
    <row r="30">
      <c r="A30" s="13" t="s">
        <v>33</v>
      </c>
      <c r="B30" s="16">
        <v>-0.3299937341</v>
      </c>
      <c r="C30" s="16">
        <v>-0.0982249694</v>
      </c>
      <c r="D30" s="16">
        <v>-0.3570580137</v>
      </c>
      <c r="E30" s="16">
        <v>-0.102507957</v>
      </c>
      <c r="G30">
        <f t="shared" si="17"/>
        <v>-0.4289918543</v>
      </c>
      <c r="H30">
        <f t="shared" si="18"/>
        <v>-0.4641754178</v>
      </c>
      <c r="J30">
        <f t="shared" si="19"/>
        <v>-0.4287341374</v>
      </c>
      <c r="K30">
        <f t="shared" si="20"/>
        <v>-0.4626389354</v>
      </c>
    </row>
    <row r="31">
      <c r="A31" s="13" t="s">
        <v>40</v>
      </c>
      <c r="B31" s="16">
        <v>-0.3304394233</v>
      </c>
      <c r="C31" s="16">
        <v>-0.0985074852</v>
      </c>
      <c r="D31" s="16">
        <v>-0.3573011011</v>
      </c>
      <c r="E31" s="16">
        <v>-0.1026949869</v>
      </c>
      <c r="G31">
        <f t="shared" si="17"/>
        <v>-0.4295712503</v>
      </c>
      <c r="H31">
        <f t="shared" si="18"/>
        <v>-0.4644914314</v>
      </c>
      <c r="J31">
        <f t="shared" si="19"/>
        <v>-0.4293631364</v>
      </c>
      <c r="K31">
        <f t="shared" si="20"/>
        <v>-0.4629929836</v>
      </c>
    </row>
    <row r="32">
      <c r="A32" s="13" t="s">
        <v>41</v>
      </c>
      <c r="B32" s="16">
        <v>-0.3306872215</v>
      </c>
      <c r="C32" s="16">
        <v>-0.098523454</v>
      </c>
      <c r="D32" s="16">
        <v>-0.3574052962</v>
      </c>
      <c r="E32" s="16">
        <v>-0.102635796</v>
      </c>
      <c r="G32">
        <f t="shared" si="17"/>
        <v>-0.429893388</v>
      </c>
      <c r="H32">
        <f t="shared" si="18"/>
        <v>-0.4646268851</v>
      </c>
      <c r="J32">
        <f t="shared" si="19"/>
        <v>-0.4296658171</v>
      </c>
      <c r="K32">
        <f t="shared" si="20"/>
        <v>-0.4630982874</v>
      </c>
    </row>
    <row r="33">
      <c r="A33" s="63">
        <v>6.0</v>
      </c>
      <c r="B33" s="23"/>
      <c r="C33" s="23"/>
      <c r="D33" s="23"/>
      <c r="E33" s="23"/>
    </row>
    <row r="34">
      <c r="A34" s="13" t="s">
        <v>31</v>
      </c>
      <c r="B34" s="16">
        <v>-0.6489697461</v>
      </c>
      <c r="C34" s="16">
        <v>-0.1899493529</v>
      </c>
      <c r="D34" s="16">
        <v>-0.6992858547</v>
      </c>
      <c r="E34" s="16">
        <v>-0.1976018608</v>
      </c>
      <c r="G34" s="14">
        <f t="shared" ref="G34:G38" si="21">1.3*B34</f>
        <v>-0.8436606699</v>
      </c>
      <c r="H34" s="14">
        <f t="shared" ref="H34:H38" si="22">1.3*D34</f>
        <v>-0.9090716111</v>
      </c>
      <c r="J34">
        <f t="shared" ref="J34:J38" si="23">1.2*B34+C34/3</f>
        <v>-0.8420801463</v>
      </c>
      <c r="K34">
        <f t="shared" ref="K34:K38" si="24">1.2*D34+E34/3</f>
        <v>-0.9050103126</v>
      </c>
    </row>
    <row r="35">
      <c r="A35" s="13" t="s">
        <v>32</v>
      </c>
      <c r="B35" s="16">
        <v>-0.3302350322</v>
      </c>
      <c r="C35" s="16">
        <v>-0.098396327</v>
      </c>
      <c r="D35" s="16">
        <v>-0.3572584667</v>
      </c>
      <c r="E35" s="16">
        <v>-0.1026681271</v>
      </c>
      <c r="G35" s="3">
        <f t="shared" si="21"/>
        <v>-0.4293055419</v>
      </c>
      <c r="H35" s="3">
        <f t="shared" si="22"/>
        <v>-0.4644360067</v>
      </c>
      <c r="J35">
        <f t="shared" si="23"/>
        <v>-0.4290808143</v>
      </c>
      <c r="K35">
        <f t="shared" si="24"/>
        <v>-0.4629328691</v>
      </c>
    </row>
    <row r="36">
      <c r="A36" s="13" t="s">
        <v>33</v>
      </c>
      <c r="B36" s="16">
        <v>-0.3159508446</v>
      </c>
      <c r="C36" s="16">
        <v>-0.0884410815</v>
      </c>
      <c r="D36" s="16">
        <v>-0.339336554</v>
      </c>
      <c r="E36" s="16">
        <v>-0.0918513019</v>
      </c>
      <c r="G36" s="3">
        <f t="shared" si="21"/>
        <v>-0.410736098</v>
      </c>
      <c r="H36" s="3">
        <f t="shared" si="22"/>
        <v>-0.4411375202</v>
      </c>
      <c r="J36">
        <f t="shared" si="23"/>
        <v>-0.408621374</v>
      </c>
      <c r="K36">
        <f t="shared" si="24"/>
        <v>-0.4378209654</v>
      </c>
    </row>
    <row r="37">
      <c r="A37" s="13" t="s">
        <v>40</v>
      </c>
      <c r="B37" s="16">
        <v>-0.3305982986</v>
      </c>
      <c r="C37" s="16">
        <v>-0.09854196</v>
      </c>
      <c r="D37" s="16">
        <v>-0.3574565397</v>
      </c>
      <c r="E37" s="16">
        <v>-0.1027456</v>
      </c>
      <c r="G37" s="3">
        <f t="shared" si="21"/>
        <v>-0.4297777882</v>
      </c>
      <c r="H37" s="3">
        <f t="shared" si="22"/>
        <v>-0.4646935016</v>
      </c>
      <c r="J37">
        <f t="shared" si="23"/>
        <v>-0.4295652783</v>
      </c>
      <c r="K37">
        <f t="shared" si="24"/>
        <v>-0.463196381</v>
      </c>
    </row>
    <row r="38">
      <c r="A38" s="13" t="s">
        <v>41</v>
      </c>
      <c r="B38" s="16">
        <v>-0.3166962166</v>
      </c>
      <c r="C38" s="16">
        <v>-0.088730565</v>
      </c>
      <c r="D38" s="16">
        <v>-0.3397079589</v>
      </c>
      <c r="E38" s="16">
        <v>-0.0919777069</v>
      </c>
      <c r="G38" s="3">
        <f t="shared" si="21"/>
        <v>-0.4117050816</v>
      </c>
      <c r="H38" s="3">
        <f t="shared" si="22"/>
        <v>-0.4416203466</v>
      </c>
      <c r="J38">
        <f t="shared" si="23"/>
        <v>-0.4096123149</v>
      </c>
      <c r="K38">
        <f t="shared" si="24"/>
        <v>-0.4383087863</v>
      </c>
    </row>
    <row r="39">
      <c r="A39" s="63">
        <v>7.0</v>
      </c>
      <c r="B39" s="23"/>
      <c r="C39" s="23"/>
      <c r="D39" s="23"/>
      <c r="E39" s="23"/>
    </row>
    <row r="40">
      <c r="A40" s="13" t="s">
        <v>31</v>
      </c>
      <c r="B40" s="16">
        <v>-1.0535306438</v>
      </c>
      <c r="C40" s="16">
        <v>-0.3306003834</v>
      </c>
      <c r="D40" s="16">
        <v>-1.1368266418</v>
      </c>
      <c r="E40" s="16">
        <v>-0.3436035421</v>
      </c>
      <c r="G40" s="14">
        <f t="shared" ref="G40:G44" si="25">1.3*B40</f>
        <v>-1.369589837</v>
      </c>
      <c r="H40" s="14">
        <f t="shared" ref="H40:H44" si="26">1.3*D40</f>
        <v>-1.477874634</v>
      </c>
      <c r="J40">
        <f t="shared" ref="J40:J44" si="27">1.2*B40+C40/3</f>
        <v>-1.3744369</v>
      </c>
      <c r="K40">
        <f t="shared" ref="K40:K44" si="28">1.2*D40+E40/3</f>
        <v>-1.478726484</v>
      </c>
    </row>
    <row r="41">
      <c r="A41" s="13" t="s">
        <v>32</v>
      </c>
      <c r="B41" s="16">
        <v>-0.3301800466</v>
      </c>
      <c r="C41" s="16">
        <v>-0.0983670737</v>
      </c>
      <c r="D41" s="16">
        <v>-0.357209663</v>
      </c>
      <c r="E41" s="16">
        <v>-0.1026398929</v>
      </c>
      <c r="G41" s="3">
        <f t="shared" si="25"/>
        <v>-0.4292340606</v>
      </c>
      <c r="H41" s="3">
        <f t="shared" si="26"/>
        <v>-0.4643725619</v>
      </c>
      <c r="J41">
        <f t="shared" si="27"/>
        <v>-0.4290050805</v>
      </c>
      <c r="K41">
        <f t="shared" si="28"/>
        <v>-0.4628648932</v>
      </c>
    </row>
    <row r="42">
      <c r="A42" s="13" t="s">
        <v>33</v>
      </c>
      <c r="B42" s="16">
        <v>-0.7211088435</v>
      </c>
      <c r="C42" s="16">
        <v>-0.2291547013</v>
      </c>
      <c r="D42" s="16">
        <v>-0.777520364</v>
      </c>
      <c r="E42" s="16">
        <v>-0.2379557896</v>
      </c>
      <c r="G42" s="3">
        <f t="shared" si="25"/>
        <v>-0.9374414966</v>
      </c>
      <c r="H42" s="3">
        <f t="shared" si="26"/>
        <v>-1.010776473</v>
      </c>
      <c r="J42">
        <f t="shared" si="27"/>
        <v>-0.9417155126</v>
      </c>
      <c r="K42">
        <f t="shared" si="28"/>
        <v>-1.012343033</v>
      </c>
    </row>
    <row r="43">
      <c r="A43" s="13" t="s">
        <v>40</v>
      </c>
      <c r="B43" s="16">
        <v>-0.3308740918</v>
      </c>
      <c r="C43" s="16">
        <v>-0.0987287342</v>
      </c>
      <c r="D43" s="16">
        <v>-0.3575502191</v>
      </c>
      <c r="E43" s="16">
        <v>-0.1028065086</v>
      </c>
      <c r="G43" s="3">
        <f t="shared" si="25"/>
        <v>-0.4301363193</v>
      </c>
      <c r="H43" s="3">
        <f t="shared" si="26"/>
        <v>-0.4648152848</v>
      </c>
      <c r="J43">
        <f t="shared" si="27"/>
        <v>-0.4299584882</v>
      </c>
      <c r="K43">
        <f t="shared" si="28"/>
        <v>-0.4633290991</v>
      </c>
    </row>
    <row r="44">
      <c r="A44" s="13" t="s">
        <v>41</v>
      </c>
      <c r="B44" s="16">
        <v>-0.7218419469</v>
      </c>
      <c r="C44" s="16">
        <v>-0.2294447974</v>
      </c>
      <c r="D44" s="16">
        <v>-0.7779022059</v>
      </c>
      <c r="E44" s="16">
        <v>-0.2380711839</v>
      </c>
      <c r="G44" s="3">
        <f t="shared" si="25"/>
        <v>-0.938394531</v>
      </c>
      <c r="H44" s="3">
        <f t="shared" si="26"/>
        <v>-1.011272868</v>
      </c>
      <c r="J44">
        <f t="shared" si="27"/>
        <v>-0.9426919354</v>
      </c>
      <c r="K44">
        <f t="shared" si="28"/>
        <v>-1.012839708</v>
      </c>
    </row>
    <row r="45">
      <c r="A45" s="63">
        <v>8.0</v>
      </c>
      <c r="B45" s="23"/>
      <c r="C45" s="23"/>
      <c r="D45" s="23"/>
      <c r="E45" s="23"/>
    </row>
    <row r="46">
      <c r="A46" s="13" t="s">
        <v>31</v>
      </c>
      <c r="B46" s="16">
        <v>-0.5294822237</v>
      </c>
      <c r="C46" s="16">
        <v>-0.1635833567</v>
      </c>
      <c r="D46" s="16">
        <v>-0.574584158</v>
      </c>
      <c r="E46" s="16">
        <v>-0.1708789701</v>
      </c>
      <c r="G46" s="14">
        <f t="shared" ref="G46:G50" si="29">1.3*B46</f>
        <v>-0.6883268908</v>
      </c>
      <c r="H46" s="14">
        <f t="shared" ref="H46:H50" si="30">1.3*D46</f>
        <v>-0.7469594054</v>
      </c>
      <c r="J46">
        <f t="shared" ref="J46:J50" si="31">1.2*B46+C46/3</f>
        <v>-0.689906454</v>
      </c>
      <c r="K46">
        <f t="shared" ref="K46:K50" si="32">1.2*D46+E46/3</f>
        <v>-0.7464606463</v>
      </c>
    </row>
    <row r="47">
      <c r="A47" s="13" t="s">
        <v>32</v>
      </c>
      <c r="B47" s="16">
        <v>-0.3300011288</v>
      </c>
      <c r="C47" s="16">
        <v>-0.0983018597</v>
      </c>
      <c r="D47" s="16">
        <v>-0.3570419672</v>
      </c>
      <c r="E47" s="16">
        <v>-0.1025748747</v>
      </c>
      <c r="G47" s="3">
        <f t="shared" si="29"/>
        <v>-0.4290014674</v>
      </c>
      <c r="H47" s="3">
        <f t="shared" si="30"/>
        <v>-0.4641545574</v>
      </c>
      <c r="J47">
        <f t="shared" si="31"/>
        <v>-0.4287686411</v>
      </c>
      <c r="K47">
        <f t="shared" si="32"/>
        <v>-0.4626419855</v>
      </c>
    </row>
    <row r="48">
      <c r="A48" s="13" t="s">
        <v>33</v>
      </c>
      <c r="B48" s="16">
        <v>-0.198080931</v>
      </c>
      <c r="C48" s="16">
        <v>-0.0635772913</v>
      </c>
      <c r="D48" s="16">
        <v>-0.2163227576</v>
      </c>
      <c r="E48" s="16">
        <v>-0.0666739037</v>
      </c>
      <c r="G48" s="3">
        <f t="shared" si="29"/>
        <v>-0.2575052103</v>
      </c>
      <c r="H48" s="3">
        <f t="shared" si="30"/>
        <v>-0.2812195849</v>
      </c>
      <c r="J48">
        <f t="shared" si="31"/>
        <v>-0.2588895476</v>
      </c>
      <c r="K48">
        <f t="shared" si="32"/>
        <v>-0.2818119437</v>
      </c>
    </row>
    <row r="49">
      <c r="A49" s="13" t="s">
        <v>40</v>
      </c>
      <c r="B49" s="16">
        <v>-0.3302124401</v>
      </c>
      <c r="C49" s="16">
        <v>-0.0983851637</v>
      </c>
      <c r="D49" s="16">
        <v>-0.3571602167</v>
      </c>
      <c r="E49" s="16">
        <v>-0.1026217127</v>
      </c>
      <c r="G49" s="3">
        <f t="shared" si="29"/>
        <v>-0.4292761721</v>
      </c>
      <c r="H49" s="3">
        <f t="shared" si="30"/>
        <v>-0.4643082817</v>
      </c>
      <c r="J49">
        <f t="shared" si="31"/>
        <v>-0.4290499827</v>
      </c>
      <c r="K49">
        <f t="shared" si="32"/>
        <v>-0.4627994976</v>
      </c>
    </row>
    <row r="50">
      <c r="A50" s="13" t="s">
        <v>41</v>
      </c>
      <c r="B50" s="16">
        <v>-0.1988099636</v>
      </c>
      <c r="C50" s="16">
        <v>-0.0638934869</v>
      </c>
      <c r="D50" s="16">
        <v>-0.2167141536</v>
      </c>
      <c r="E50" s="16">
        <v>-0.0668281992</v>
      </c>
      <c r="G50" s="3">
        <f t="shared" si="29"/>
        <v>-0.2584529527</v>
      </c>
      <c r="H50" s="3">
        <f t="shared" si="30"/>
        <v>-0.2817283997</v>
      </c>
      <c r="J50">
        <f t="shared" si="31"/>
        <v>-0.2598697853</v>
      </c>
      <c r="K50">
        <f t="shared" si="32"/>
        <v>-0.2823330507</v>
      </c>
    </row>
    <row r="51">
      <c r="A51" s="63">
        <v>9.0</v>
      </c>
      <c r="B51" s="23"/>
      <c r="C51" s="23"/>
      <c r="D51" s="23"/>
      <c r="E51" s="23"/>
    </row>
    <row r="52">
      <c r="A52" s="13" t="s">
        <v>31</v>
      </c>
      <c r="B52" s="16">
        <v>-0.6477618143</v>
      </c>
      <c r="C52" s="16">
        <v>-0.1885702657</v>
      </c>
      <c r="D52" s="16">
        <v>-0.6981117536</v>
      </c>
      <c r="E52" s="16">
        <v>-0.196252649</v>
      </c>
      <c r="G52">
        <f t="shared" ref="G52:G56" si="33">1.3*B52</f>
        <v>-0.8420903586</v>
      </c>
      <c r="H52">
        <f t="shared" ref="H52:H56" si="34">1.3*D52</f>
        <v>-0.9075452797</v>
      </c>
      <c r="J52">
        <f t="shared" ref="J52:J56" si="35">1.2*B52+C52/3</f>
        <v>-0.8401709324</v>
      </c>
      <c r="K52">
        <f t="shared" ref="K52:K56" si="36">1.2*D52+E52/3</f>
        <v>-0.903151654</v>
      </c>
    </row>
    <row r="53">
      <c r="A53" s="13" t="s">
        <v>32</v>
      </c>
      <c r="B53" s="16">
        <v>-0.3159622002</v>
      </c>
      <c r="C53" s="16">
        <v>-0.0884820386</v>
      </c>
      <c r="D53" s="16">
        <v>-0.3393423365</v>
      </c>
      <c r="E53" s="16">
        <v>-0.091889528</v>
      </c>
      <c r="G53">
        <f t="shared" si="33"/>
        <v>-0.4107508603</v>
      </c>
      <c r="H53">
        <f t="shared" si="34"/>
        <v>-0.4411450375</v>
      </c>
      <c r="J53">
        <f t="shared" si="35"/>
        <v>-0.4086486531</v>
      </c>
      <c r="K53">
        <f t="shared" si="36"/>
        <v>-0.4378406465</v>
      </c>
    </row>
    <row r="54">
      <c r="A54" s="13" t="s">
        <v>33</v>
      </c>
      <c r="B54" s="16">
        <v>-0.3299636303</v>
      </c>
      <c r="C54" s="16">
        <v>-0.098243148</v>
      </c>
      <c r="D54" s="16">
        <v>-0.3570196632</v>
      </c>
      <c r="E54" s="16">
        <v>-0.1025212037</v>
      </c>
      <c r="G54">
        <f t="shared" si="33"/>
        <v>-0.4289527194</v>
      </c>
      <c r="H54">
        <f t="shared" si="34"/>
        <v>-0.4641255622</v>
      </c>
      <c r="J54">
        <f t="shared" si="35"/>
        <v>-0.4287040724</v>
      </c>
      <c r="K54">
        <f t="shared" si="36"/>
        <v>-0.4625973304</v>
      </c>
    </row>
    <row r="55">
      <c r="A55" s="13" t="s">
        <v>40</v>
      </c>
      <c r="B55" s="16">
        <v>-0.3160967183</v>
      </c>
      <c r="C55" s="16">
        <v>-0.0885283578</v>
      </c>
      <c r="D55" s="16">
        <v>-0.3394231498</v>
      </c>
      <c r="E55" s="16">
        <v>-0.0919166269</v>
      </c>
      <c r="G55">
        <f t="shared" si="33"/>
        <v>-0.4109257338</v>
      </c>
      <c r="H55">
        <f t="shared" si="34"/>
        <v>-0.4412500947</v>
      </c>
      <c r="J55">
        <f t="shared" si="35"/>
        <v>-0.4088255146</v>
      </c>
      <c r="K55">
        <f t="shared" si="36"/>
        <v>-0.4379466554</v>
      </c>
    </row>
    <row r="56">
      <c r="A56" s="13" t="s">
        <v>41</v>
      </c>
      <c r="B56" s="16">
        <v>-0.330525321</v>
      </c>
      <c r="C56" s="16">
        <v>-0.0985040767</v>
      </c>
      <c r="D56" s="16">
        <v>-0.3572910351</v>
      </c>
      <c r="E56" s="16">
        <v>-0.1026372826</v>
      </c>
      <c r="G56">
        <f t="shared" si="33"/>
        <v>-0.4296829173</v>
      </c>
      <c r="H56">
        <f t="shared" si="34"/>
        <v>-0.4644783456</v>
      </c>
      <c r="J56">
        <f t="shared" si="35"/>
        <v>-0.4294650774</v>
      </c>
      <c r="K56">
        <f t="shared" si="36"/>
        <v>-0.4629616697</v>
      </c>
    </row>
    <row r="57">
      <c r="A57" s="63">
        <v>10.0</v>
      </c>
      <c r="B57" s="23"/>
      <c r="C57" s="23"/>
      <c r="D57" s="23"/>
      <c r="E57" s="23"/>
    </row>
    <row r="58">
      <c r="A58" s="13" t="s">
        <v>31</v>
      </c>
      <c r="B58" s="16">
        <v>-0.6347778971</v>
      </c>
      <c r="C58" s="16">
        <v>-0.1797086669</v>
      </c>
      <c r="D58" s="16">
        <v>-0.6814942653</v>
      </c>
      <c r="E58" s="16">
        <v>-0.1865396527</v>
      </c>
      <c r="G58" s="14">
        <f t="shared" ref="G58:G62" si="37">1.3*B58</f>
        <v>-0.8252112662</v>
      </c>
      <c r="H58" s="14">
        <f t="shared" ref="H58:H62" si="38">1.3*D58</f>
        <v>-0.8859425449</v>
      </c>
      <c r="J58">
        <f t="shared" ref="J58:J62" si="39">1.2*B58+C58/3</f>
        <v>-0.8216363655</v>
      </c>
      <c r="K58">
        <f t="shared" ref="K58:K62" si="40">1.2*D58+E58/3</f>
        <v>-0.8799730026</v>
      </c>
    </row>
    <row r="59">
      <c r="A59" s="13" t="s">
        <v>32</v>
      </c>
      <c r="B59" s="16">
        <v>-0.3160002654</v>
      </c>
      <c r="C59" s="16">
        <v>-0.0884873904</v>
      </c>
      <c r="D59" s="16">
        <v>-0.339379129</v>
      </c>
      <c r="E59" s="16">
        <v>-0.0918954668</v>
      </c>
      <c r="G59" s="3">
        <f t="shared" si="37"/>
        <v>-0.410800345</v>
      </c>
      <c r="H59" s="3">
        <f t="shared" si="38"/>
        <v>-0.4411928677</v>
      </c>
      <c r="J59">
        <f t="shared" si="39"/>
        <v>-0.4086961153</v>
      </c>
      <c r="K59">
        <f t="shared" si="40"/>
        <v>-0.4378867771</v>
      </c>
    </row>
    <row r="60">
      <c r="A60" s="13" t="s">
        <v>33</v>
      </c>
      <c r="B60" s="16">
        <v>-0.3159762231</v>
      </c>
      <c r="C60" s="16">
        <v>-0.0884519949</v>
      </c>
      <c r="D60" s="16">
        <v>-0.3393592109</v>
      </c>
      <c r="E60" s="16">
        <v>-0.0918612645</v>
      </c>
      <c r="G60" s="3">
        <f t="shared" si="37"/>
        <v>-0.41076909</v>
      </c>
      <c r="H60" s="3">
        <f t="shared" si="38"/>
        <v>-0.4411669742</v>
      </c>
      <c r="J60">
        <f t="shared" si="39"/>
        <v>-0.408655466</v>
      </c>
      <c r="K60">
        <f t="shared" si="40"/>
        <v>-0.4378514746</v>
      </c>
    </row>
    <row r="61">
      <c r="A61" s="13" t="s">
        <v>40</v>
      </c>
      <c r="B61" s="16">
        <v>-0.3163171812</v>
      </c>
      <c r="C61" s="16">
        <v>-0.0886376549</v>
      </c>
      <c r="D61" s="16">
        <v>-0.3395450755</v>
      </c>
      <c r="E61" s="16">
        <v>-0.0919669011</v>
      </c>
      <c r="G61" s="3">
        <f t="shared" si="37"/>
        <v>-0.4112123356</v>
      </c>
      <c r="H61" s="3">
        <f t="shared" si="38"/>
        <v>-0.4414085982</v>
      </c>
      <c r="J61">
        <f t="shared" si="39"/>
        <v>-0.4091265024</v>
      </c>
      <c r="K61">
        <f t="shared" si="40"/>
        <v>-0.4381097243</v>
      </c>
    </row>
    <row r="62">
      <c r="A62" s="13" t="s">
        <v>41</v>
      </c>
      <c r="B62" s="16">
        <v>-0.316457502</v>
      </c>
      <c r="C62" s="16">
        <v>-0.0886498563</v>
      </c>
      <c r="D62" s="16">
        <v>-0.3395970301</v>
      </c>
      <c r="E62" s="16">
        <v>-0.0919522172</v>
      </c>
      <c r="G62" s="3">
        <f t="shared" si="37"/>
        <v>-0.4113947526</v>
      </c>
      <c r="H62" s="3">
        <f t="shared" si="38"/>
        <v>-0.4414761391</v>
      </c>
      <c r="J62">
        <f t="shared" si="39"/>
        <v>-0.4092989545</v>
      </c>
      <c r="K62">
        <f t="shared" si="40"/>
        <v>-0.4381671752</v>
      </c>
    </row>
    <row r="63">
      <c r="A63" s="63">
        <v>11.0</v>
      </c>
      <c r="B63" s="23"/>
      <c r="C63" s="23"/>
      <c r="D63" s="23"/>
      <c r="E63" s="23"/>
    </row>
    <row r="64">
      <c r="A64" s="13" t="s">
        <v>31</v>
      </c>
      <c r="B64" s="16">
        <v>-1.0402240293</v>
      </c>
      <c r="C64" s="16">
        <v>-0.3210415151</v>
      </c>
      <c r="D64" s="16">
        <v>-1.1199969499</v>
      </c>
      <c r="E64" s="16">
        <v>-0.3332963368</v>
      </c>
      <c r="G64" s="14">
        <f t="shared" ref="G64:G68" si="41">1.3*B64</f>
        <v>-1.352291238</v>
      </c>
      <c r="H64" s="14">
        <f t="shared" ref="H64:H68" si="42">1.3*D64</f>
        <v>-1.455996035</v>
      </c>
      <c r="J64">
        <f t="shared" ref="J64:J68" si="43">1.2*B64+C64/3</f>
        <v>-1.355282674</v>
      </c>
      <c r="K64">
        <f t="shared" ref="K64:K68" si="44">1.2*D64+E64/3</f>
        <v>-1.455095119</v>
      </c>
    </row>
    <row r="65">
      <c r="A65" s="13" t="s">
        <v>32</v>
      </c>
      <c r="B65" s="16">
        <v>-0.3160025207</v>
      </c>
      <c r="C65" s="16">
        <v>-0.0884823035</v>
      </c>
      <c r="D65" s="16">
        <v>-0.3393803695</v>
      </c>
      <c r="E65" s="16">
        <v>-0.0918896518</v>
      </c>
      <c r="G65" s="3">
        <f t="shared" si="41"/>
        <v>-0.4108032769</v>
      </c>
      <c r="H65" s="3">
        <f t="shared" si="42"/>
        <v>-0.4411944804</v>
      </c>
      <c r="J65">
        <f t="shared" si="43"/>
        <v>-0.408697126</v>
      </c>
      <c r="K65">
        <f t="shared" si="44"/>
        <v>-0.4378863273</v>
      </c>
    </row>
    <row r="66">
      <c r="A66" s="13" t="s">
        <v>33</v>
      </c>
      <c r="B66" s="16">
        <v>-0.7210787039</v>
      </c>
      <c r="C66" s="16">
        <v>-0.2291228197</v>
      </c>
      <c r="D66" s="16">
        <v>-0.7774878321</v>
      </c>
      <c r="E66" s="16">
        <v>-0.2379257735</v>
      </c>
      <c r="G66" s="3">
        <f t="shared" si="41"/>
        <v>-0.9374023151</v>
      </c>
      <c r="H66" s="3">
        <f t="shared" si="42"/>
        <v>-1.010734182</v>
      </c>
      <c r="J66">
        <f t="shared" si="43"/>
        <v>-0.9416687179</v>
      </c>
      <c r="K66">
        <f t="shared" si="44"/>
        <v>-1.01229399</v>
      </c>
    </row>
    <row r="67">
      <c r="A67" s="13" t="s">
        <v>40</v>
      </c>
      <c r="B67" s="16">
        <v>-0.3164477147</v>
      </c>
      <c r="C67" s="16">
        <v>-0.0886876498</v>
      </c>
      <c r="D67" s="16">
        <v>-0.3396001443</v>
      </c>
      <c r="E67" s="16">
        <v>-0.0919807704</v>
      </c>
      <c r="G67" s="3">
        <f t="shared" si="41"/>
        <v>-0.4113820291</v>
      </c>
      <c r="H67" s="3">
        <f t="shared" si="42"/>
        <v>-0.4414801876</v>
      </c>
      <c r="J67">
        <f t="shared" si="43"/>
        <v>-0.4092998076</v>
      </c>
      <c r="K67">
        <f t="shared" si="44"/>
        <v>-0.43818043</v>
      </c>
    </row>
    <row r="68">
      <c r="A68" s="13" t="s">
        <v>41</v>
      </c>
      <c r="B68" s="16">
        <v>-0.7216618463</v>
      </c>
      <c r="C68" s="16">
        <v>-0.2293731092</v>
      </c>
      <c r="D68" s="16">
        <v>-0.7777894637</v>
      </c>
      <c r="E68" s="16">
        <v>-0.2380293526</v>
      </c>
      <c r="G68" s="3">
        <f t="shared" si="41"/>
        <v>-0.9381604002</v>
      </c>
      <c r="H68" s="3">
        <f t="shared" si="42"/>
        <v>-1.011126303</v>
      </c>
      <c r="J68">
        <f t="shared" si="43"/>
        <v>-0.9424519186</v>
      </c>
      <c r="K68">
        <f t="shared" si="44"/>
        <v>-1.012690474</v>
      </c>
    </row>
    <row r="69">
      <c r="A69" s="63">
        <v>12.0</v>
      </c>
      <c r="B69" s="23"/>
      <c r="C69" s="23"/>
      <c r="D69" s="23"/>
      <c r="E69" s="23"/>
    </row>
    <row r="70">
      <c r="A70" s="13" t="s">
        <v>31</v>
      </c>
      <c r="B70" s="16">
        <v>-0.5166076404</v>
      </c>
      <c r="C70" s="16">
        <v>-0.154725079</v>
      </c>
      <c r="D70" s="16">
        <v>-0.5582374613</v>
      </c>
      <c r="E70" s="16">
        <v>-0.1612440996</v>
      </c>
      <c r="G70" s="14">
        <f t="shared" ref="G70:G74" si="45">1.3*B70</f>
        <v>-0.6715899325</v>
      </c>
      <c r="H70" s="14">
        <f t="shared" ref="H70:H74" si="46">1.3*D70</f>
        <v>-0.7257086997</v>
      </c>
      <c r="J70">
        <f t="shared" ref="J70:J74" si="47">1.2*B70+C70/3</f>
        <v>-0.6715041948</v>
      </c>
      <c r="K70">
        <f t="shared" ref="K70:K74" si="48">1.2*D70+E70/3</f>
        <v>-0.7236329868</v>
      </c>
    </row>
    <row r="71">
      <c r="A71" s="13" t="s">
        <v>32</v>
      </c>
      <c r="B71" s="16">
        <v>-0.3159547114</v>
      </c>
      <c r="C71" s="16">
        <v>-0.0884374188</v>
      </c>
      <c r="D71" s="16">
        <v>-0.3393413777</v>
      </c>
      <c r="E71" s="16">
        <v>-0.0918479481</v>
      </c>
      <c r="G71" s="3">
        <f t="shared" si="45"/>
        <v>-0.4107411248</v>
      </c>
      <c r="H71" s="3">
        <f t="shared" si="46"/>
        <v>-0.441143791</v>
      </c>
      <c r="J71">
        <f t="shared" si="47"/>
        <v>-0.4086247933</v>
      </c>
      <c r="K71">
        <f t="shared" si="48"/>
        <v>-0.4378256359</v>
      </c>
    </row>
    <row r="72">
      <c r="A72" s="13" t="s">
        <v>33</v>
      </c>
      <c r="B72" s="16">
        <v>-0.1983940128</v>
      </c>
      <c r="C72" s="16">
        <v>-0.063661663</v>
      </c>
      <c r="D72" s="16">
        <v>-0.2166261442</v>
      </c>
      <c r="E72" s="16">
        <v>-0.0667640524</v>
      </c>
      <c r="G72" s="3">
        <f t="shared" si="45"/>
        <v>-0.2579122166</v>
      </c>
      <c r="H72" s="3">
        <f t="shared" si="46"/>
        <v>-0.2816139875</v>
      </c>
      <c r="J72">
        <f t="shared" si="47"/>
        <v>-0.2592933697</v>
      </c>
      <c r="K72">
        <f t="shared" si="48"/>
        <v>-0.2822060572</v>
      </c>
    </row>
    <row r="73">
      <c r="A73" s="13" t="s">
        <v>40</v>
      </c>
      <c r="B73" s="16">
        <v>-0.3165985649</v>
      </c>
      <c r="C73" s="16">
        <v>-0.0886797373</v>
      </c>
      <c r="D73" s="16">
        <v>-0.3396609069</v>
      </c>
      <c r="E73" s="16">
        <v>-0.0919526301</v>
      </c>
      <c r="G73" s="3">
        <f t="shared" si="45"/>
        <v>-0.4115781344</v>
      </c>
      <c r="H73" s="3">
        <f t="shared" si="46"/>
        <v>-0.441559179</v>
      </c>
      <c r="J73">
        <f t="shared" si="47"/>
        <v>-0.4094781903</v>
      </c>
      <c r="K73">
        <f t="shared" si="48"/>
        <v>-0.438243965</v>
      </c>
    </row>
    <row r="74">
      <c r="A74" s="13" t="s">
        <v>41</v>
      </c>
      <c r="B74" s="16">
        <v>-0.1987719938</v>
      </c>
      <c r="C74" s="16">
        <v>-0.0638251898</v>
      </c>
      <c r="D74" s="16">
        <v>-0.216855851</v>
      </c>
      <c r="E74" s="16">
        <v>-0.0668608518</v>
      </c>
      <c r="G74" s="3">
        <f t="shared" si="45"/>
        <v>-0.2584035919</v>
      </c>
      <c r="H74" s="3">
        <f t="shared" si="46"/>
        <v>-0.2819126063</v>
      </c>
      <c r="J74">
        <f t="shared" si="47"/>
        <v>-0.2598014558</v>
      </c>
      <c r="K74">
        <f t="shared" si="48"/>
        <v>-0.2825139718</v>
      </c>
    </row>
    <row r="75">
      <c r="A75" s="63">
        <v>13.0</v>
      </c>
      <c r="B75" s="23"/>
      <c r="C75" s="23"/>
      <c r="D75" s="23"/>
      <c r="E75" s="23"/>
    </row>
    <row r="76">
      <c r="A76" s="13" t="s">
        <v>31</v>
      </c>
      <c r="B76" s="16">
        <v>-1.0536931818</v>
      </c>
      <c r="C76" s="16">
        <v>-0.3301706885</v>
      </c>
      <c r="D76" s="16">
        <v>-1.1370759347</v>
      </c>
      <c r="E76" s="16">
        <v>-0.3432444064</v>
      </c>
      <c r="G76">
        <f t="shared" ref="G76:G80" si="49">1.3*B76</f>
        <v>-1.369801136</v>
      </c>
      <c r="H76">
        <f t="shared" ref="H76:H80" si="50">1.3*D76</f>
        <v>-1.478198715</v>
      </c>
      <c r="J76">
        <f t="shared" ref="J76:J80" si="51">1.2*B76+C76/3</f>
        <v>-1.374488714</v>
      </c>
      <c r="K76">
        <f t="shared" ref="K76:K80" si="52">1.2*D76+E76/3</f>
        <v>-1.478905924</v>
      </c>
    </row>
    <row r="77">
      <c r="A77" s="13" t="s">
        <v>32</v>
      </c>
      <c r="B77" s="16">
        <v>-0.7210999187</v>
      </c>
      <c r="C77" s="16">
        <v>-0.2290932868</v>
      </c>
      <c r="D77" s="16">
        <v>-0.7775112752</v>
      </c>
      <c r="E77" s="16">
        <v>-0.2379060711</v>
      </c>
      <c r="G77">
        <f t="shared" si="49"/>
        <v>-0.9374298943</v>
      </c>
      <c r="H77">
        <f t="shared" si="50"/>
        <v>-1.010764658</v>
      </c>
      <c r="J77">
        <f t="shared" si="51"/>
        <v>-0.9416843314</v>
      </c>
      <c r="K77">
        <f t="shared" si="52"/>
        <v>-1.012315554</v>
      </c>
    </row>
    <row r="78">
      <c r="A78" s="13" t="s">
        <v>33</v>
      </c>
      <c r="B78" s="16">
        <v>-0.3299597351</v>
      </c>
      <c r="C78" s="16">
        <v>-0.0982150147</v>
      </c>
      <c r="D78" s="16">
        <v>-0.3570254584</v>
      </c>
      <c r="E78" s="16">
        <v>-0.1024984739</v>
      </c>
      <c r="G78">
        <f t="shared" si="49"/>
        <v>-0.4289476556</v>
      </c>
      <c r="H78">
        <f t="shared" si="50"/>
        <v>-0.4641330959</v>
      </c>
      <c r="J78">
        <f t="shared" si="51"/>
        <v>-0.4286900204</v>
      </c>
      <c r="K78">
        <f t="shared" si="52"/>
        <v>-0.462596708</v>
      </c>
    </row>
    <row r="79">
      <c r="A79" s="13" t="s">
        <v>40</v>
      </c>
      <c r="B79" s="16">
        <v>-0.7213998655</v>
      </c>
      <c r="C79" s="16">
        <v>-0.229234381</v>
      </c>
      <c r="D79" s="16">
        <v>-0.7776770251</v>
      </c>
      <c r="E79" s="16">
        <v>-0.2379733657</v>
      </c>
      <c r="G79">
        <f t="shared" si="49"/>
        <v>-0.9378198252</v>
      </c>
      <c r="H79">
        <f t="shared" si="50"/>
        <v>-1.010980133</v>
      </c>
      <c r="J79">
        <f t="shared" si="51"/>
        <v>-0.9420912989</v>
      </c>
      <c r="K79">
        <f t="shared" si="52"/>
        <v>-1.012536885</v>
      </c>
    </row>
    <row r="80">
      <c r="A80" s="13" t="s">
        <v>41</v>
      </c>
      <c r="B80" s="16">
        <v>-0.3307016125</v>
      </c>
      <c r="C80" s="16">
        <v>-0.0985428752</v>
      </c>
      <c r="D80" s="16">
        <v>-0.3574011327</v>
      </c>
      <c r="E80" s="16">
        <v>-0.1026432237</v>
      </c>
      <c r="G80">
        <f t="shared" si="49"/>
        <v>-0.4299120963</v>
      </c>
      <c r="H80">
        <f t="shared" si="50"/>
        <v>-0.4646214725</v>
      </c>
      <c r="J80">
        <f t="shared" si="51"/>
        <v>-0.4296895601</v>
      </c>
      <c r="K80">
        <f t="shared" si="52"/>
        <v>-0.4630957671</v>
      </c>
    </row>
    <row r="81">
      <c r="A81" s="63">
        <v>14.0</v>
      </c>
      <c r="B81" s="23"/>
      <c r="C81" s="23"/>
      <c r="D81" s="23"/>
      <c r="E81" s="23"/>
    </row>
    <row r="82">
      <c r="A82" s="13" t="s">
        <v>31</v>
      </c>
      <c r="B82" s="16">
        <v>-1.0407625931</v>
      </c>
      <c r="C82" s="16">
        <v>-0.3212244705</v>
      </c>
      <c r="D82" s="16">
        <v>-1.1204509671</v>
      </c>
      <c r="E82" s="16">
        <v>-0.3334144542</v>
      </c>
      <c r="G82" s="14">
        <f t="shared" ref="G82:G86" si="53">1.3*B82</f>
        <v>-1.352991371</v>
      </c>
      <c r="H82" s="14">
        <f t="shared" ref="H82:H86" si="54">1.3*D82</f>
        <v>-1.456586257</v>
      </c>
      <c r="J82">
        <f t="shared" ref="J82:J86" si="55">1.2*B82+C82/3</f>
        <v>-1.355989935</v>
      </c>
      <c r="K82">
        <f t="shared" ref="K82:K86" si="56">1.2*D82+E82/3</f>
        <v>-1.455679312</v>
      </c>
    </row>
    <row r="83">
      <c r="A83" s="13" t="s">
        <v>32</v>
      </c>
      <c r="B83" s="16">
        <v>-0.7212534407</v>
      </c>
      <c r="C83" s="16">
        <v>-0.2291557479</v>
      </c>
      <c r="D83" s="16">
        <v>-0.7776603956</v>
      </c>
      <c r="E83" s="16">
        <v>-0.2379697399</v>
      </c>
      <c r="G83" s="3">
        <f t="shared" si="53"/>
        <v>-0.9376294729</v>
      </c>
      <c r="H83" s="3">
        <f t="shared" si="54"/>
        <v>-1.010958514</v>
      </c>
      <c r="J83">
        <f t="shared" si="55"/>
        <v>-0.9418893781</v>
      </c>
      <c r="K83">
        <f t="shared" si="56"/>
        <v>-1.012515721</v>
      </c>
    </row>
    <row r="84">
      <c r="A84" s="13" t="s">
        <v>33</v>
      </c>
      <c r="B84" s="16">
        <v>-0.3159980531</v>
      </c>
      <c r="C84" s="16">
        <v>-0.0884477016</v>
      </c>
      <c r="D84" s="16">
        <v>-0.3393782848</v>
      </c>
      <c r="E84" s="16">
        <v>-0.0918566282</v>
      </c>
      <c r="G84" s="3">
        <f t="shared" si="53"/>
        <v>-0.410797469</v>
      </c>
      <c r="H84" s="3">
        <f t="shared" si="54"/>
        <v>-0.4411917702</v>
      </c>
      <c r="J84">
        <f t="shared" si="55"/>
        <v>-0.4086802309</v>
      </c>
      <c r="K84">
        <f t="shared" si="56"/>
        <v>-0.4378728178</v>
      </c>
    </row>
    <row r="85">
      <c r="A85" s="13" t="s">
        <v>40</v>
      </c>
      <c r="B85" s="16">
        <v>-0.7215849831</v>
      </c>
      <c r="C85" s="16">
        <v>-0.2293010739</v>
      </c>
      <c r="D85" s="16">
        <v>-0.7778467677</v>
      </c>
      <c r="E85" s="16">
        <v>-0.2380399115</v>
      </c>
      <c r="G85" s="3">
        <f t="shared" si="53"/>
        <v>-0.938060478</v>
      </c>
      <c r="H85" s="3">
        <f t="shared" si="54"/>
        <v>-1.011200798</v>
      </c>
      <c r="J85">
        <f t="shared" si="55"/>
        <v>-0.942335671</v>
      </c>
      <c r="K85">
        <f t="shared" si="56"/>
        <v>-1.012762758</v>
      </c>
    </row>
    <row r="86">
      <c r="A86" s="13" t="s">
        <v>41</v>
      </c>
      <c r="B86" s="16">
        <v>-0.3167274847</v>
      </c>
      <c r="C86" s="16">
        <v>-0.0887451175</v>
      </c>
      <c r="D86" s="16">
        <v>-0.3397370494</v>
      </c>
      <c r="E86" s="16">
        <v>-0.0919879476</v>
      </c>
      <c r="G86" s="3">
        <f t="shared" si="53"/>
        <v>-0.4117457301</v>
      </c>
      <c r="H86" s="3">
        <f t="shared" si="54"/>
        <v>-0.4416581642</v>
      </c>
      <c r="J86">
        <f t="shared" si="55"/>
        <v>-0.4096546875</v>
      </c>
      <c r="K86">
        <f t="shared" si="56"/>
        <v>-0.4383471085</v>
      </c>
    </row>
    <row r="87">
      <c r="A87" s="63">
        <v>15.0</v>
      </c>
      <c r="B87" s="23"/>
      <c r="C87" s="23"/>
      <c r="D87" s="23"/>
      <c r="E87" s="23"/>
    </row>
    <row r="88">
      <c r="A88" s="13" t="s">
        <v>31</v>
      </c>
      <c r="B88" s="16">
        <v>-1.4456353416</v>
      </c>
      <c r="C88" s="16">
        <v>-0.4623557731</v>
      </c>
      <c r="D88" s="16">
        <v>-1.5584197823</v>
      </c>
      <c r="E88" s="16">
        <v>-0.4799598742</v>
      </c>
      <c r="G88" s="14">
        <f t="shared" ref="G88:G92" si="57">1.3*B88</f>
        <v>-1.879325944</v>
      </c>
      <c r="H88" s="14">
        <f t="shared" ref="H88:H92" si="58">1.3*D88</f>
        <v>-2.025945717</v>
      </c>
      <c r="J88">
        <f t="shared" ref="J88:J92" si="59">1.2*B88+C88/3</f>
        <v>-1.888881001</v>
      </c>
      <c r="K88">
        <f t="shared" ref="K88:K92" si="60">1.2*D88+E88/3</f>
        <v>-2.030090363</v>
      </c>
    </row>
    <row r="89">
      <c r="A89" s="13" t="s">
        <v>32</v>
      </c>
      <c r="B89" s="16">
        <v>-0.7213711019</v>
      </c>
      <c r="C89" s="16">
        <v>-0.2293947924</v>
      </c>
      <c r="D89" s="16">
        <v>-0.7777653811</v>
      </c>
      <c r="E89" s="16">
        <v>-0.2381810996</v>
      </c>
      <c r="G89" s="3">
        <f t="shared" si="57"/>
        <v>-0.9377824325</v>
      </c>
      <c r="H89" s="3">
        <f t="shared" si="58"/>
        <v>-1.011094995</v>
      </c>
      <c r="J89">
        <f t="shared" si="59"/>
        <v>-0.9421102531</v>
      </c>
      <c r="K89">
        <f t="shared" si="60"/>
        <v>-1.012712157</v>
      </c>
    </row>
    <row r="90">
      <c r="A90" s="13" t="s">
        <v>33</v>
      </c>
      <c r="B90" s="16">
        <v>-0.721193245</v>
      </c>
      <c r="C90" s="16">
        <v>-0.2293144372</v>
      </c>
      <c r="D90" s="16">
        <v>-0.7776010534</v>
      </c>
      <c r="E90" s="16">
        <v>-0.238104108</v>
      </c>
      <c r="G90" s="3">
        <f t="shared" si="57"/>
        <v>-0.9375512185</v>
      </c>
      <c r="H90" s="3">
        <f t="shared" si="58"/>
        <v>-1.010881369</v>
      </c>
      <c r="J90">
        <f t="shared" si="59"/>
        <v>-0.9418700397</v>
      </c>
      <c r="K90">
        <f t="shared" si="60"/>
        <v>-1.0124893</v>
      </c>
    </row>
    <row r="91">
      <c r="A91" s="13" t="s">
        <v>40</v>
      </c>
      <c r="B91" s="16">
        <v>-0.7217933211</v>
      </c>
      <c r="C91" s="16">
        <v>-0.2295835272</v>
      </c>
      <c r="D91" s="16">
        <v>-0.7779908425</v>
      </c>
      <c r="E91" s="16">
        <v>-0.2382690265</v>
      </c>
      <c r="G91" s="3">
        <f t="shared" si="57"/>
        <v>-0.9383313174</v>
      </c>
      <c r="H91" s="3">
        <f t="shared" si="58"/>
        <v>-1.011388095</v>
      </c>
      <c r="J91">
        <f t="shared" si="59"/>
        <v>-0.9426798277</v>
      </c>
      <c r="K91">
        <f t="shared" si="60"/>
        <v>-1.01301202</v>
      </c>
    </row>
    <row r="92">
      <c r="A92" s="13" t="s">
        <v>41</v>
      </c>
      <c r="B92" s="16">
        <v>-0.7219820256</v>
      </c>
      <c r="C92" s="16">
        <v>-0.2296388044</v>
      </c>
      <c r="D92" s="16">
        <v>-0.7780052366</v>
      </c>
      <c r="E92" s="16">
        <v>-0.23823446</v>
      </c>
      <c r="G92" s="3">
        <f t="shared" si="57"/>
        <v>-0.9385766333</v>
      </c>
      <c r="H92" s="3">
        <f t="shared" si="58"/>
        <v>-1.011406808</v>
      </c>
      <c r="J92">
        <f t="shared" si="59"/>
        <v>-0.9429246989</v>
      </c>
      <c r="K92">
        <f t="shared" si="60"/>
        <v>-1.013017771</v>
      </c>
    </row>
    <row r="93">
      <c r="A93" s="63">
        <v>16.0</v>
      </c>
      <c r="B93" s="23"/>
      <c r="C93" s="23"/>
      <c r="D93" s="23"/>
      <c r="E93" s="23"/>
    </row>
    <row r="94">
      <c r="A94" s="13" t="s">
        <v>31</v>
      </c>
      <c r="B94" s="16">
        <v>-0.920870166</v>
      </c>
      <c r="C94" s="16">
        <v>-0.2947115451</v>
      </c>
      <c r="D94" s="16">
        <v>-0.9953688453</v>
      </c>
      <c r="E94" s="16">
        <v>-0.306547167</v>
      </c>
      <c r="G94" s="14">
        <f t="shared" ref="G94:G98" si="61">1.3*B94</f>
        <v>-1.197131216</v>
      </c>
      <c r="H94" s="14">
        <f t="shared" ref="H94:H98" si="62">1.3*D94</f>
        <v>-1.293979499</v>
      </c>
      <c r="J94">
        <f t="shared" ref="J94:J98" si="63">1.2*B94+C94/3</f>
        <v>-1.203281381</v>
      </c>
      <c r="K94">
        <f t="shared" ref="K94:K98" si="64">1.2*D94+E94/3</f>
        <v>-1.296625003</v>
      </c>
    </row>
    <row r="95">
      <c r="A95" s="13" t="s">
        <v>32</v>
      </c>
      <c r="B95" s="16">
        <v>-0.7212277651</v>
      </c>
      <c r="C95" s="16">
        <v>-0.2293484602</v>
      </c>
      <c r="D95" s="16">
        <v>-0.7776260626</v>
      </c>
      <c r="E95" s="16">
        <v>-0.2381340473</v>
      </c>
      <c r="G95" s="3">
        <f t="shared" si="61"/>
        <v>-0.9375960946</v>
      </c>
      <c r="H95" s="3">
        <f t="shared" si="62"/>
        <v>-1.010913881</v>
      </c>
      <c r="J95">
        <f t="shared" si="63"/>
        <v>-0.9419228049</v>
      </c>
      <c r="K95">
        <f t="shared" si="64"/>
        <v>-1.012529291</v>
      </c>
    </row>
    <row r="96">
      <c r="A96" s="13" t="s">
        <v>33</v>
      </c>
      <c r="B96" s="16">
        <v>-0.1980674467</v>
      </c>
      <c r="C96" s="16">
        <v>-0.0635731147</v>
      </c>
      <c r="D96" s="16">
        <v>-0.2163100838</v>
      </c>
      <c r="E96" s="16">
        <v>-0.0666697458</v>
      </c>
      <c r="G96" s="3">
        <f t="shared" si="61"/>
        <v>-0.2574876807</v>
      </c>
      <c r="H96" s="3">
        <f t="shared" si="62"/>
        <v>-0.2812031089</v>
      </c>
      <c r="J96">
        <f t="shared" si="63"/>
        <v>-0.2588719743</v>
      </c>
      <c r="K96">
        <f t="shared" si="64"/>
        <v>-0.2817953492</v>
      </c>
    </row>
    <row r="97">
      <c r="A97" s="13" t="s">
        <v>40</v>
      </c>
      <c r="B97" s="16">
        <v>-0.7213577437</v>
      </c>
      <c r="C97" s="16">
        <v>-0.229393936</v>
      </c>
      <c r="D97" s="16">
        <v>-0.777713149</v>
      </c>
      <c r="E97" s="16">
        <v>-0.2381616017</v>
      </c>
      <c r="G97" s="3">
        <f t="shared" si="61"/>
        <v>-0.9377650668</v>
      </c>
      <c r="H97" s="3">
        <f t="shared" si="62"/>
        <v>-1.011027094</v>
      </c>
      <c r="J97">
        <f t="shared" si="63"/>
        <v>-0.9420939378</v>
      </c>
      <c r="K97">
        <f t="shared" si="64"/>
        <v>-1.012642979</v>
      </c>
    </row>
    <row r="98">
      <c r="A98" s="13" t="s">
        <v>41</v>
      </c>
      <c r="B98" s="16">
        <v>-0.1988298501</v>
      </c>
      <c r="C98" s="16">
        <v>-0.0639128454</v>
      </c>
      <c r="D98" s="16">
        <v>-0.2167229772</v>
      </c>
      <c r="E98" s="16">
        <v>-0.0668424077</v>
      </c>
      <c r="G98" s="3">
        <f t="shared" si="61"/>
        <v>-0.2584788051</v>
      </c>
      <c r="H98" s="3">
        <f t="shared" si="62"/>
        <v>-0.2817398704</v>
      </c>
      <c r="J98">
        <f t="shared" si="63"/>
        <v>-0.2599001019</v>
      </c>
      <c r="K98">
        <f t="shared" si="64"/>
        <v>-0.2823483752</v>
      </c>
    </row>
    <row r="99">
      <c r="A99" s="63">
        <v>17.0</v>
      </c>
      <c r="B99" s="23"/>
      <c r="C99" s="23"/>
      <c r="D99" s="23"/>
      <c r="E99" s="23"/>
    </row>
    <row r="100">
      <c r="A100" s="13" t="s">
        <v>31</v>
      </c>
      <c r="B100" s="16">
        <v>-2.1765352534</v>
      </c>
      <c r="C100" s="16">
        <v>-0.7782765955</v>
      </c>
      <c r="D100" s="16">
        <v>-2.3556588066</v>
      </c>
      <c r="E100" s="16">
        <v>-0.8080441565</v>
      </c>
      <c r="G100">
        <f t="shared" ref="G100:G104" si="65">1.3*B100</f>
        <v>-2.829495829</v>
      </c>
      <c r="H100">
        <f t="shared" ref="H100:H104" si="66">1.3*D100</f>
        <v>-3.062356449</v>
      </c>
      <c r="J100">
        <f t="shared" ref="J100:J104" si="67">1.2*B100+C100/3</f>
        <v>-2.871267836</v>
      </c>
      <c r="K100">
        <f t="shared" ref="K100:K104" si="68">1.2*D100+E100/3</f>
        <v>-3.09613862</v>
      </c>
    </row>
    <row r="101">
      <c r="A101" s="13" t="s">
        <v>32</v>
      </c>
      <c r="B101" s="16">
        <v>-1.087272757</v>
      </c>
      <c r="C101" s="16">
        <v>-0.3866692061</v>
      </c>
      <c r="D101" s="16">
        <v>-1.1767972413</v>
      </c>
      <c r="E101" s="16">
        <v>-0.4015184937</v>
      </c>
      <c r="G101">
        <f t="shared" si="65"/>
        <v>-1.413454584</v>
      </c>
      <c r="H101">
        <f t="shared" si="66"/>
        <v>-1.529836414</v>
      </c>
      <c r="J101">
        <f t="shared" si="67"/>
        <v>-1.433617044</v>
      </c>
      <c r="K101">
        <f t="shared" si="68"/>
        <v>-1.545996187</v>
      </c>
    </row>
    <row r="102">
      <c r="A102" s="13" t="s">
        <v>33</v>
      </c>
      <c r="B102" s="16">
        <v>-1.0871800696</v>
      </c>
      <c r="C102" s="16">
        <v>-0.3866184867</v>
      </c>
      <c r="D102" s="16">
        <v>-1.1767152869</v>
      </c>
      <c r="E102" s="16">
        <v>-0.4014706271</v>
      </c>
      <c r="G102">
        <f t="shared" si="65"/>
        <v>-1.41333409</v>
      </c>
      <c r="H102">
        <f t="shared" si="66"/>
        <v>-1.529729873</v>
      </c>
      <c r="J102">
        <f t="shared" si="67"/>
        <v>-1.433488912</v>
      </c>
      <c r="K102">
        <f t="shared" si="68"/>
        <v>-1.545881887</v>
      </c>
    </row>
    <row r="103">
      <c r="A103" s="13" t="s">
        <v>40</v>
      </c>
      <c r="B103" s="16">
        <v>-1.0882453981</v>
      </c>
      <c r="C103" s="16">
        <v>-0.3870027199</v>
      </c>
      <c r="D103" s="16">
        <v>-1.1773287109</v>
      </c>
      <c r="E103" s="16">
        <v>-0.4016488853</v>
      </c>
      <c r="G103">
        <f t="shared" si="65"/>
        <v>-1.414719018</v>
      </c>
      <c r="H103">
        <f t="shared" si="66"/>
        <v>-1.530527324</v>
      </c>
      <c r="J103">
        <f t="shared" si="67"/>
        <v>-1.434895384</v>
      </c>
      <c r="K103">
        <f t="shared" si="68"/>
        <v>-1.546677415</v>
      </c>
    </row>
    <row r="104">
      <c r="A104" s="13" t="s">
        <v>41</v>
      </c>
      <c r="B104" s="16">
        <v>-1.088048606</v>
      </c>
      <c r="C104" s="16">
        <v>-0.3869034119</v>
      </c>
      <c r="D104" s="16">
        <v>-1.1771973144</v>
      </c>
      <c r="E104" s="16">
        <v>-0.4015847352</v>
      </c>
      <c r="G104">
        <f t="shared" si="65"/>
        <v>-1.414463188</v>
      </c>
      <c r="H104">
        <f t="shared" si="66"/>
        <v>-1.530356509</v>
      </c>
      <c r="J104">
        <f t="shared" si="67"/>
        <v>-1.434626131</v>
      </c>
      <c r="K104">
        <f t="shared" si="68"/>
        <v>-1.546498356</v>
      </c>
    </row>
    <row r="105">
      <c r="A105" s="63">
        <v>18.0</v>
      </c>
      <c r="B105" s="23"/>
      <c r="C105" s="23"/>
      <c r="D105" s="23"/>
      <c r="E105" s="23"/>
    </row>
    <row r="106">
      <c r="A106" s="13" t="s">
        <v>31</v>
      </c>
      <c r="B106" s="16">
        <v>-0.9335203824</v>
      </c>
      <c r="C106" s="16">
        <v>-0.3164400048</v>
      </c>
      <c r="D106" s="16">
        <v>-1.0059456881</v>
      </c>
      <c r="E106" s="16">
        <v>-0.327802341</v>
      </c>
      <c r="G106" s="14">
        <f t="shared" ref="G106:G110" si="69">1.3*B106</f>
        <v>-1.213576497</v>
      </c>
      <c r="H106" s="14">
        <f t="shared" ref="H106:H110" si="70">1.3*D106</f>
        <v>-1.307729395</v>
      </c>
      <c r="J106">
        <f t="shared" ref="J106:J110" si="71">1.2*B106+C106/3</f>
        <v>-1.22570446</v>
      </c>
      <c r="K106">
        <f t="shared" ref="K106:K110" si="72">1.2*D106+E106/3</f>
        <v>-1.316402273</v>
      </c>
    </row>
    <row r="107">
      <c r="A107" s="13" t="s">
        <v>32</v>
      </c>
      <c r="B107" s="16">
        <v>-0.198386416</v>
      </c>
      <c r="C107" s="16">
        <v>-0.0636631491</v>
      </c>
      <c r="D107" s="16">
        <v>-0.2166163809</v>
      </c>
      <c r="E107" s="16">
        <v>-0.0667637285</v>
      </c>
      <c r="G107" s="3">
        <f t="shared" si="69"/>
        <v>-0.2579023408</v>
      </c>
      <c r="H107" s="3">
        <f t="shared" si="70"/>
        <v>-0.2816012952</v>
      </c>
      <c r="J107">
        <f t="shared" si="71"/>
        <v>-0.2592847489</v>
      </c>
      <c r="K107">
        <f t="shared" si="72"/>
        <v>-0.2821942332</v>
      </c>
    </row>
    <row r="108">
      <c r="A108" s="13" t="s">
        <v>33</v>
      </c>
      <c r="B108" s="16">
        <v>-0.7330546356</v>
      </c>
      <c r="C108" s="16">
        <v>-0.2505335857</v>
      </c>
      <c r="D108" s="16">
        <v>-0.787194569</v>
      </c>
      <c r="E108" s="16">
        <v>-0.2587634424</v>
      </c>
      <c r="G108" s="3">
        <f t="shared" si="69"/>
        <v>-0.9529710263</v>
      </c>
      <c r="H108" s="3">
        <f t="shared" si="70"/>
        <v>-1.02335294</v>
      </c>
      <c r="J108">
        <f t="shared" si="71"/>
        <v>-0.963176758</v>
      </c>
      <c r="K108">
        <f t="shared" si="72"/>
        <v>-1.030887964</v>
      </c>
    </row>
    <row r="109">
      <c r="A109" s="13" t="s">
        <v>40</v>
      </c>
      <c r="B109" s="16">
        <v>-0.1988491137</v>
      </c>
      <c r="C109" s="16">
        <v>-0.0638693974</v>
      </c>
      <c r="D109" s="16">
        <v>-0.2169272062</v>
      </c>
      <c r="E109" s="16">
        <v>-0.0669096701</v>
      </c>
      <c r="G109" s="3">
        <f t="shared" si="69"/>
        <v>-0.2585038478</v>
      </c>
      <c r="H109" s="3">
        <f t="shared" si="70"/>
        <v>-0.2820053681</v>
      </c>
      <c r="J109">
        <f t="shared" si="71"/>
        <v>-0.2599087356</v>
      </c>
      <c r="K109">
        <f t="shared" si="72"/>
        <v>-0.2826158708</v>
      </c>
    </row>
    <row r="110">
      <c r="A110" s="13" t="s">
        <v>41</v>
      </c>
      <c r="B110" s="16">
        <v>-0.733618858</v>
      </c>
      <c r="C110" s="16">
        <v>-0.2507220295</v>
      </c>
      <c r="D110" s="16">
        <v>-0.7874901242</v>
      </c>
      <c r="E110" s="16">
        <v>-0.2588343832</v>
      </c>
      <c r="G110" s="3">
        <f t="shared" si="69"/>
        <v>-0.9537045154</v>
      </c>
      <c r="H110" s="3">
        <f t="shared" si="70"/>
        <v>-1.023737161</v>
      </c>
      <c r="J110">
        <f t="shared" si="71"/>
        <v>-0.9639166394</v>
      </c>
      <c r="K110">
        <f t="shared" si="72"/>
        <v>-1.031266277</v>
      </c>
    </row>
    <row r="111">
      <c r="A111" s="63">
        <v>19.0</v>
      </c>
      <c r="B111" s="23"/>
      <c r="C111" s="23"/>
      <c r="D111" s="23"/>
      <c r="E111" s="23"/>
    </row>
    <row r="112">
      <c r="A112" s="13" t="s">
        <v>31</v>
      </c>
      <c r="B112" s="16">
        <v>-1.0660981558</v>
      </c>
      <c r="C112" s="16">
        <v>-0.3518936886</v>
      </c>
      <c r="D112" s="16">
        <v>-1.14721685</v>
      </c>
      <c r="E112" s="16">
        <v>-0.3643847961</v>
      </c>
      <c r="G112" s="14">
        <f t="shared" ref="G112:G116" si="73">1.3*B112</f>
        <v>-1.385927603</v>
      </c>
      <c r="H112" s="14">
        <f t="shared" ref="H112:H116" si="74">1.3*D112</f>
        <v>-1.491381905</v>
      </c>
      <c r="J112">
        <f t="shared" ref="J112:J116" si="75">1.2*B112+C112/3</f>
        <v>-1.396615683</v>
      </c>
      <c r="K112">
        <f t="shared" ref="K112:K116" si="76">1.2*D112+E112/3</f>
        <v>-1.498121819</v>
      </c>
    </row>
    <row r="113">
      <c r="A113" s="13" t="s">
        <v>32</v>
      </c>
      <c r="B113" s="16">
        <v>-0.330241762</v>
      </c>
      <c r="C113" s="16">
        <v>-0.0983958095</v>
      </c>
      <c r="D113" s="16">
        <v>-0.3572647598</v>
      </c>
      <c r="E113" s="16">
        <v>-0.1026666943</v>
      </c>
      <c r="G113" s="3">
        <f t="shared" si="73"/>
        <v>-0.4293142906</v>
      </c>
      <c r="H113" s="3">
        <f t="shared" si="74"/>
        <v>-0.4644441877</v>
      </c>
      <c r="J113">
        <f t="shared" si="75"/>
        <v>-0.4290887176</v>
      </c>
      <c r="K113">
        <f t="shared" si="76"/>
        <v>-0.4629399432</v>
      </c>
    </row>
    <row r="114">
      <c r="A114" s="13" t="s">
        <v>33</v>
      </c>
      <c r="B114" s="16">
        <v>-0.7330518419</v>
      </c>
      <c r="C114" s="16">
        <v>-0.2505338245</v>
      </c>
      <c r="D114" s="16">
        <v>-0.7871924338</v>
      </c>
      <c r="E114" s="16">
        <v>-0.2587640015</v>
      </c>
      <c r="G114" s="3">
        <f t="shared" si="73"/>
        <v>-0.9529673945</v>
      </c>
      <c r="H114" s="3">
        <f t="shared" si="74"/>
        <v>-1.023350164</v>
      </c>
      <c r="J114">
        <f t="shared" si="75"/>
        <v>-0.9631734851</v>
      </c>
      <c r="K114">
        <f t="shared" si="76"/>
        <v>-1.030885588</v>
      </c>
    </row>
    <row r="115">
      <c r="A115" s="13" t="s">
        <v>40</v>
      </c>
      <c r="B115" s="16">
        <v>-0.3307145195</v>
      </c>
      <c r="C115" s="16">
        <v>-0.0986172897</v>
      </c>
      <c r="D115" s="16">
        <v>-0.3575243205</v>
      </c>
      <c r="E115" s="16">
        <v>-0.1027871824</v>
      </c>
      <c r="G115" s="3">
        <f t="shared" si="73"/>
        <v>-0.4299288754</v>
      </c>
      <c r="H115" s="3">
        <f t="shared" si="74"/>
        <v>-0.4647816167</v>
      </c>
      <c r="J115">
        <f t="shared" si="75"/>
        <v>-0.4297298533</v>
      </c>
      <c r="K115">
        <f t="shared" si="76"/>
        <v>-0.4632915787</v>
      </c>
    </row>
    <row r="116">
      <c r="A116" s="13" t="s">
        <v>41</v>
      </c>
      <c r="B116" s="16">
        <v>-0.7336935343</v>
      </c>
      <c r="C116" s="16">
        <v>-0.2507539688</v>
      </c>
      <c r="D116" s="16">
        <v>-0.7875292855</v>
      </c>
      <c r="E116" s="16">
        <v>-0.2588478289</v>
      </c>
      <c r="G116" s="3">
        <f t="shared" si="73"/>
        <v>-0.9538015946</v>
      </c>
      <c r="H116" s="3">
        <f t="shared" si="74"/>
        <v>-1.023788071</v>
      </c>
      <c r="J116">
        <f t="shared" si="75"/>
        <v>-0.9640168974</v>
      </c>
      <c r="K116">
        <f t="shared" si="76"/>
        <v>-1.031317752</v>
      </c>
    </row>
    <row r="117">
      <c r="A117" s="63">
        <v>20.0</v>
      </c>
      <c r="B117" s="23"/>
      <c r="C117" s="23"/>
      <c r="D117" s="23"/>
      <c r="E117" s="23"/>
    </row>
    <row r="118">
      <c r="A118" s="13" t="s">
        <v>31</v>
      </c>
      <c r="B118" s="16">
        <v>-1.2046302606</v>
      </c>
      <c r="C118" s="16">
        <v>-0.4061963367</v>
      </c>
      <c r="D118" s="16">
        <v>-1.3056822244</v>
      </c>
      <c r="E118" s="16">
        <v>-0.4225766065</v>
      </c>
      <c r="G118" s="14">
        <f t="shared" ref="G118:G122" si="77">1.3*B118</f>
        <v>-1.566019339</v>
      </c>
      <c r="H118" s="14">
        <f t="shared" ref="H118:H122" si="78">1.3*D118</f>
        <v>-1.697386892</v>
      </c>
      <c r="J118">
        <f t="shared" ref="J118:J122" si="79">1.2*B118+C118/3</f>
        <v>-1.580955092</v>
      </c>
      <c r="K118">
        <f t="shared" ref="K118:K122" si="80">1.2*D118+E118/3</f>
        <v>-1.707677538</v>
      </c>
    </row>
    <row r="119">
      <c r="A119" s="13" t="s">
        <v>32</v>
      </c>
      <c r="B119" s="16">
        <v>-0.601595204</v>
      </c>
      <c r="C119" s="16">
        <v>-0.2008891023</v>
      </c>
      <c r="D119" s="16">
        <v>-0.6521113111</v>
      </c>
      <c r="E119" s="16">
        <v>-0.2090851269</v>
      </c>
      <c r="G119" s="3">
        <f t="shared" si="77"/>
        <v>-0.7820737652</v>
      </c>
      <c r="H119" s="3">
        <f t="shared" si="78"/>
        <v>-0.8477447044</v>
      </c>
      <c r="J119">
        <f t="shared" si="79"/>
        <v>-0.7888772789</v>
      </c>
      <c r="K119">
        <f t="shared" si="80"/>
        <v>-0.8522286156</v>
      </c>
    </row>
    <row r="120">
      <c r="A120" s="13" t="s">
        <v>33</v>
      </c>
      <c r="B120" s="16">
        <v>-0.6016024874</v>
      </c>
      <c r="C120" s="16">
        <v>-0.2008915153</v>
      </c>
      <c r="D120" s="16">
        <v>-0.6521183437</v>
      </c>
      <c r="E120" s="16">
        <v>-0.2090875397</v>
      </c>
      <c r="G120" s="3">
        <f t="shared" si="77"/>
        <v>-0.7820832336</v>
      </c>
      <c r="H120" s="3">
        <f t="shared" si="78"/>
        <v>-0.8477538468</v>
      </c>
      <c r="J120">
        <f t="shared" si="79"/>
        <v>-0.7888868233</v>
      </c>
      <c r="K120">
        <f t="shared" si="80"/>
        <v>-0.852237859</v>
      </c>
    </row>
    <row r="121">
      <c r="A121" s="13" t="s">
        <v>40</v>
      </c>
      <c r="B121" s="16">
        <v>-0.6026819286</v>
      </c>
      <c r="C121" s="16">
        <v>-0.2012455288</v>
      </c>
      <c r="D121" s="16">
        <v>-0.6527026962</v>
      </c>
      <c r="E121" s="16">
        <v>-0.2092225795</v>
      </c>
      <c r="G121" s="3">
        <f t="shared" si="77"/>
        <v>-0.7834865072</v>
      </c>
      <c r="H121" s="3">
        <f t="shared" si="78"/>
        <v>-0.8485135051</v>
      </c>
      <c r="J121">
        <f t="shared" si="79"/>
        <v>-0.7903001573</v>
      </c>
      <c r="K121">
        <f t="shared" si="80"/>
        <v>-0.8529840953</v>
      </c>
    </row>
    <row r="122">
      <c r="A122" s="13" t="s">
        <v>41</v>
      </c>
      <c r="B122" s="16">
        <v>-0.6026892087</v>
      </c>
      <c r="C122" s="16">
        <v>-0.2012479446</v>
      </c>
      <c r="D122" s="16">
        <v>-0.6527097214</v>
      </c>
      <c r="E122" s="16">
        <v>-0.2092249901</v>
      </c>
      <c r="G122" s="3">
        <f t="shared" si="77"/>
        <v>-0.7834959713</v>
      </c>
      <c r="H122" s="3">
        <f t="shared" si="78"/>
        <v>-0.8485226378</v>
      </c>
      <c r="J122">
        <f t="shared" si="79"/>
        <v>-0.7903096986</v>
      </c>
      <c r="K122">
        <f t="shared" si="80"/>
        <v>-0.852993329</v>
      </c>
    </row>
    <row r="123">
      <c r="A123" s="63">
        <v>21.0</v>
      </c>
      <c r="B123" s="23"/>
      <c r="C123" s="23"/>
      <c r="D123" s="23"/>
      <c r="E123" s="23"/>
    </row>
    <row r="124">
      <c r="A124" s="13" t="s">
        <v>31</v>
      </c>
      <c r="B124" s="16">
        <v>-1.1753295591</v>
      </c>
      <c r="C124" s="16">
        <v>-0.3854444042</v>
      </c>
      <c r="D124" s="16">
        <v>-1.2699542872</v>
      </c>
      <c r="E124" s="16">
        <v>-0.4004975173</v>
      </c>
      <c r="G124">
        <f t="shared" ref="G124:G128" si="81">1.3*B124</f>
        <v>-1.527928427</v>
      </c>
      <c r="H124">
        <f t="shared" ref="H124:H128" si="82">1.3*D124</f>
        <v>-1.650940573</v>
      </c>
      <c r="J124">
        <f t="shared" ref="J124:J128" si="83">1.2*B124+C124/3</f>
        <v>-1.538876939</v>
      </c>
      <c r="K124">
        <f t="shared" ref="K124:K128" si="84">1.2*D124+E124/3</f>
        <v>-1.657444317</v>
      </c>
    </row>
    <row r="125">
      <c r="A125" s="13" t="s">
        <v>32</v>
      </c>
      <c r="B125" s="16">
        <v>-0.5865162164</v>
      </c>
      <c r="C125" s="16">
        <v>-0.1907222035</v>
      </c>
      <c r="D125" s="16">
        <v>-0.6337991157</v>
      </c>
      <c r="E125" s="16">
        <v>-0.198230507</v>
      </c>
      <c r="G125">
        <f t="shared" si="81"/>
        <v>-0.7624710813</v>
      </c>
      <c r="H125">
        <f t="shared" si="82"/>
        <v>-0.8239388504</v>
      </c>
      <c r="J125">
        <f t="shared" si="83"/>
        <v>-0.7673935275</v>
      </c>
      <c r="K125">
        <f t="shared" si="84"/>
        <v>-0.8266357745</v>
      </c>
    </row>
    <row r="126">
      <c r="A126" s="13" t="s">
        <v>33</v>
      </c>
      <c r="B126" s="16">
        <v>-0.5865142858</v>
      </c>
      <c r="C126" s="16">
        <v>-0.1907211305</v>
      </c>
      <c r="D126" s="16">
        <v>-0.6337971247</v>
      </c>
      <c r="E126" s="16">
        <v>-0.1982293645</v>
      </c>
      <c r="G126">
        <f t="shared" si="81"/>
        <v>-0.7624685715</v>
      </c>
      <c r="H126">
        <f t="shared" si="82"/>
        <v>-0.8239362621</v>
      </c>
      <c r="J126">
        <f t="shared" si="83"/>
        <v>-0.7673908531</v>
      </c>
      <c r="K126">
        <f t="shared" si="84"/>
        <v>-0.8266330045</v>
      </c>
    </row>
    <row r="127">
      <c r="A127" s="13" t="s">
        <v>40</v>
      </c>
      <c r="B127" s="16">
        <v>-0.5873877285</v>
      </c>
      <c r="C127" s="16">
        <v>-0.1910327954</v>
      </c>
      <c r="D127" s="16">
        <v>-0.6342739641</v>
      </c>
      <c r="E127" s="16">
        <v>-0.1983571561</v>
      </c>
      <c r="G127">
        <f t="shared" si="81"/>
        <v>-0.7636040471</v>
      </c>
      <c r="H127">
        <f t="shared" si="82"/>
        <v>-0.8245561533</v>
      </c>
      <c r="J127">
        <f t="shared" si="83"/>
        <v>-0.7685428727</v>
      </c>
      <c r="K127">
        <f t="shared" si="84"/>
        <v>-0.827247809</v>
      </c>
    </row>
    <row r="128">
      <c r="A128" s="13" t="s">
        <v>41</v>
      </c>
      <c r="B128" s="16">
        <v>-0.587385905</v>
      </c>
      <c r="C128" s="16">
        <v>-0.1910317408</v>
      </c>
      <c r="D128" s="16">
        <v>-0.6342720587</v>
      </c>
      <c r="E128" s="16">
        <v>-0.1983560224</v>
      </c>
      <c r="G128">
        <f t="shared" si="81"/>
        <v>-0.7636016765</v>
      </c>
      <c r="H128">
        <f t="shared" si="82"/>
        <v>-0.8245536763</v>
      </c>
      <c r="J128">
        <f t="shared" si="83"/>
        <v>-0.7685403329</v>
      </c>
      <c r="K128">
        <f t="shared" si="84"/>
        <v>-0.8272451446</v>
      </c>
    </row>
    <row r="129">
      <c r="A129" s="63">
        <v>22.0</v>
      </c>
      <c r="B129" s="23"/>
      <c r="C129" s="23"/>
      <c r="D129" s="23"/>
      <c r="E129" s="23"/>
    </row>
    <row r="130">
      <c r="A130" s="13" t="s">
        <v>31</v>
      </c>
      <c r="B130" s="16">
        <v>-1.6902577324</v>
      </c>
      <c r="C130" s="16">
        <v>-0.592085661</v>
      </c>
      <c r="D130" s="16">
        <v>-1.8303904877</v>
      </c>
      <c r="E130" s="16">
        <v>-0.6151726366</v>
      </c>
      <c r="G130" s="14">
        <f t="shared" ref="G130:G134" si="85">1.3*B130</f>
        <v>-2.197335052</v>
      </c>
      <c r="H130" s="14">
        <f t="shared" ref="H130:H134" si="86">1.3*D130</f>
        <v>-2.379507634</v>
      </c>
      <c r="J130">
        <f t="shared" ref="J130:J134" si="87">1.2*B130+C130/3</f>
        <v>-2.225671166</v>
      </c>
      <c r="K130">
        <f t="shared" ref="K130:K134" si="88">1.2*D130+E130/3</f>
        <v>-2.401526131</v>
      </c>
    </row>
    <row r="131">
      <c r="A131" s="13" t="s">
        <v>32</v>
      </c>
      <c r="B131" s="16">
        <v>-0.6015241002</v>
      </c>
      <c r="C131" s="16">
        <v>-0.2008349911</v>
      </c>
      <c r="D131" s="16">
        <v>-0.6520420159</v>
      </c>
      <c r="E131" s="16">
        <v>-0.2090319418</v>
      </c>
      <c r="G131" s="3">
        <f t="shared" si="85"/>
        <v>-0.7819813303</v>
      </c>
      <c r="H131" s="3">
        <f t="shared" si="86"/>
        <v>-0.8476546207</v>
      </c>
      <c r="J131">
        <f t="shared" si="87"/>
        <v>-0.7887739173</v>
      </c>
      <c r="K131">
        <f t="shared" si="88"/>
        <v>-0.852127733</v>
      </c>
    </row>
    <row r="132">
      <c r="A132" s="13" t="s">
        <v>33</v>
      </c>
      <c r="B132" s="16">
        <v>-1.0871852305</v>
      </c>
      <c r="C132" s="16">
        <v>-0.3866366538</v>
      </c>
      <c r="D132" s="16">
        <v>-1.1767327864</v>
      </c>
      <c r="E132" s="16">
        <v>-0.4014937112</v>
      </c>
      <c r="G132" s="3">
        <f t="shared" si="85"/>
        <v>-1.4133408</v>
      </c>
      <c r="H132" s="3">
        <f t="shared" si="86"/>
        <v>-1.529752622</v>
      </c>
      <c r="J132">
        <f t="shared" si="87"/>
        <v>-1.433501161</v>
      </c>
      <c r="K132">
        <f t="shared" si="88"/>
        <v>-1.545910581</v>
      </c>
    </row>
    <row r="133">
      <c r="A133" s="13" t="s">
        <v>40</v>
      </c>
      <c r="B133" s="16">
        <v>-0.6025505505</v>
      </c>
      <c r="C133" s="16">
        <v>-0.2011862685</v>
      </c>
      <c r="D133" s="16">
        <v>-0.6525970567</v>
      </c>
      <c r="E133" s="16">
        <v>-0.2091703684</v>
      </c>
      <c r="G133" s="3">
        <f t="shared" si="85"/>
        <v>-0.7833157157</v>
      </c>
      <c r="H133" s="3">
        <f t="shared" si="86"/>
        <v>-0.8483761737</v>
      </c>
      <c r="J133">
        <f t="shared" si="87"/>
        <v>-0.7901227501</v>
      </c>
      <c r="K133">
        <f t="shared" si="88"/>
        <v>-0.8528399242</v>
      </c>
    </row>
    <row r="134">
      <c r="A134" s="13" t="s">
        <v>41</v>
      </c>
      <c r="B134" s="16">
        <v>-1.0881590505</v>
      </c>
      <c r="C134" s="16">
        <v>-0.3869415129</v>
      </c>
      <c r="D134" s="16">
        <v>-1.1772843694</v>
      </c>
      <c r="E134" s="16">
        <v>-0.4016140297</v>
      </c>
      <c r="G134" s="3">
        <f t="shared" si="85"/>
        <v>-1.414606766</v>
      </c>
      <c r="H134" s="3">
        <f t="shared" si="86"/>
        <v>-1.53046968</v>
      </c>
      <c r="J134">
        <f t="shared" si="87"/>
        <v>-1.434771365</v>
      </c>
      <c r="K134">
        <f t="shared" si="88"/>
        <v>-1.546612587</v>
      </c>
    </row>
    <row r="135">
      <c r="A135" s="63">
        <v>23.0</v>
      </c>
      <c r="B135" s="23"/>
      <c r="C135" s="23"/>
      <c r="D135" s="23"/>
      <c r="E135" s="23"/>
    </row>
    <row r="136">
      <c r="A136" s="13" t="s">
        <v>31</v>
      </c>
      <c r="B136" s="16">
        <v>-1.6755922169</v>
      </c>
      <c r="C136" s="16">
        <v>-0.5819533878</v>
      </c>
      <c r="D136" s="16">
        <v>-1.8125264309</v>
      </c>
      <c r="E136" s="16">
        <v>-0.6043804101</v>
      </c>
      <c r="G136" s="14">
        <f t="shared" ref="G136:G140" si="89">1.3*B136</f>
        <v>-2.178269882</v>
      </c>
      <c r="H136" s="14">
        <f t="shared" ref="H136:H140" si="90">1.3*D136</f>
        <v>-2.35628436</v>
      </c>
      <c r="J136">
        <f t="shared" ref="J136:J140" si="91">1.2*B136+C136/3</f>
        <v>-2.204695123</v>
      </c>
      <c r="K136">
        <f t="shared" ref="K136:K140" si="92">1.2*D136+E136/3</f>
        <v>-2.376491854</v>
      </c>
    </row>
    <row r="137">
      <c r="A137" s="13" t="s">
        <v>32</v>
      </c>
      <c r="B137" s="16">
        <v>-0.5865230813</v>
      </c>
      <c r="C137" s="16">
        <v>-0.1907597847</v>
      </c>
      <c r="D137" s="16">
        <v>-0.6338157473</v>
      </c>
      <c r="E137" s="16">
        <v>-0.1982719924</v>
      </c>
      <c r="G137" s="3">
        <f t="shared" si="89"/>
        <v>-0.7624800057</v>
      </c>
      <c r="H137" s="3">
        <f t="shared" si="90"/>
        <v>-0.8239604715</v>
      </c>
      <c r="J137">
        <f t="shared" si="91"/>
        <v>-0.7674142925</v>
      </c>
      <c r="K137">
        <f t="shared" si="92"/>
        <v>-0.8266695609</v>
      </c>
    </row>
    <row r="138">
      <c r="A138" s="13" t="s">
        <v>33</v>
      </c>
      <c r="B138" s="16">
        <v>-1.0873798253</v>
      </c>
      <c r="C138" s="16">
        <v>-0.386702718</v>
      </c>
      <c r="D138" s="16">
        <v>-1.1769092675</v>
      </c>
      <c r="E138" s="16">
        <v>-0.4015559173</v>
      </c>
      <c r="G138" s="3">
        <f t="shared" si="89"/>
        <v>-1.413593773</v>
      </c>
      <c r="H138" s="3">
        <f t="shared" si="90"/>
        <v>-1.529982048</v>
      </c>
      <c r="J138">
        <f t="shared" si="91"/>
        <v>-1.433756696</v>
      </c>
      <c r="K138">
        <f t="shared" si="92"/>
        <v>-1.546143093</v>
      </c>
    </row>
    <row r="139">
      <c r="A139" s="13" t="s">
        <v>40</v>
      </c>
      <c r="B139" s="16">
        <v>-0.5875368404</v>
      </c>
      <c r="C139" s="16">
        <v>-0.1911042039</v>
      </c>
      <c r="D139" s="16">
        <v>-0.6343852681</v>
      </c>
      <c r="E139" s="16">
        <v>-0.1984134386</v>
      </c>
      <c r="G139" s="3">
        <f t="shared" si="89"/>
        <v>-0.7637978925</v>
      </c>
      <c r="H139" s="3">
        <f t="shared" si="90"/>
        <v>-0.8247008485</v>
      </c>
      <c r="J139">
        <f t="shared" si="91"/>
        <v>-0.7687456098</v>
      </c>
      <c r="K139">
        <f t="shared" si="92"/>
        <v>-0.8274001346</v>
      </c>
    </row>
    <row r="140">
      <c r="A140" s="13" t="s">
        <v>41</v>
      </c>
      <c r="B140" s="16">
        <v>-1.0882027483</v>
      </c>
      <c r="C140" s="16">
        <v>-0.3869804755</v>
      </c>
      <c r="D140" s="16">
        <v>-1.1773560298</v>
      </c>
      <c r="E140" s="16">
        <v>-0.401666177</v>
      </c>
      <c r="G140" s="3">
        <f t="shared" si="89"/>
        <v>-1.414663573</v>
      </c>
      <c r="H140" s="3">
        <f t="shared" si="90"/>
        <v>-1.530562839</v>
      </c>
      <c r="J140">
        <f t="shared" si="91"/>
        <v>-1.43483679</v>
      </c>
      <c r="K140">
        <f t="shared" si="92"/>
        <v>-1.546715961</v>
      </c>
    </row>
    <row r="141">
      <c r="A141" s="63">
        <v>24.0</v>
      </c>
      <c r="B141" s="23"/>
      <c r="C141" s="23"/>
      <c r="D141" s="23"/>
      <c r="E141" s="23"/>
    </row>
    <row r="142">
      <c r="A142" s="13" t="s">
        <v>31</v>
      </c>
      <c r="B142" s="16">
        <v>-1.4317663061</v>
      </c>
      <c r="C142" s="16">
        <v>-0.4814052244</v>
      </c>
      <c r="D142" s="16">
        <v>-1.5347661707</v>
      </c>
      <c r="E142" s="16">
        <v>-0.4967753562</v>
      </c>
      <c r="G142" s="14">
        <f t="shared" ref="G142:G146" si="93">1.3*B142</f>
        <v>-1.861296198</v>
      </c>
      <c r="H142" s="14">
        <f t="shared" ref="H142:H146" si="94">1.3*D142</f>
        <v>-1.995196022</v>
      </c>
      <c r="J142">
        <f t="shared" ref="J142:J146" si="95">1.2*B142+C142/3</f>
        <v>-1.878587975</v>
      </c>
      <c r="K142">
        <f t="shared" ref="K142:K146" si="96">1.2*D142+E142/3</f>
        <v>-2.00731119</v>
      </c>
    </row>
    <row r="143">
      <c r="A143" s="13" t="s">
        <v>32</v>
      </c>
      <c r="B143" s="16">
        <v>-0.7122161194</v>
      </c>
      <c r="C143" s="16">
        <v>-0.2376430261</v>
      </c>
      <c r="D143" s="16">
        <v>-0.7636766525</v>
      </c>
      <c r="E143" s="16">
        <v>-0.2452017585</v>
      </c>
      <c r="G143" s="3">
        <f t="shared" si="93"/>
        <v>-0.9258809552</v>
      </c>
      <c r="H143" s="3">
        <f t="shared" si="94"/>
        <v>-0.9927796483</v>
      </c>
      <c r="J143">
        <f t="shared" si="95"/>
        <v>-0.9338736853</v>
      </c>
      <c r="K143">
        <f t="shared" si="96"/>
        <v>-0.9981459025</v>
      </c>
    </row>
    <row r="144">
      <c r="A144" s="13" t="s">
        <v>33</v>
      </c>
      <c r="B144" s="16">
        <v>-0.7122162227</v>
      </c>
      <c r="C144" s="16">
        <v>-0.2376429993</v>
      </c>
      <c r="D144" s="16">
        <v>-0.7636767078</v>
      </c>
      <c r="E144" s="16">
        <v>-0.2452017154</v>
      </c>
      <c r="G144" s="3">
        <f t="shared" si="93"/>
        <v>-0.9258810895</v>
      </c>
      <c r="H144" s="3">
        <f t="shared" si="94"/>
        <v>-0.9927797201</v>
      </c>
      <c r="J144">
        <f t="shared" si="95"/>
        <v>-0.9338738003</v>
      </c>
      <c r="K144">
        <f t="shared" si="96"/>
        <v>-0.9981459545</v>
      </c>
    </row>
    <row r="145">
      <c r="A145" s="13" t="s">
        <v>40</v>
      </c>
      <c r="B145" s="16">
        <v>-0.7126555598</v>
      </c>
      <c r="C145" s="16">
        <v>-0.2377954927</v>
      </c>
      <c r="D145" s="16">
        <v>-0.7639053302</v>
      </c>
      <c r="E145" s="16">
        <v>-0.2452698889</v>
      </c>
      <c r="G145" s="3">
        <f t="shared" si="93"/>
        <v>-0.9264522277</v>
      </c>
      <c r="H145" s="3">
        <f t="shared" si="94"/>
        <v>-0.9930769293</v>
      </c>
      <c r="J145">
        <f t="shared" si="95"/>
        <v>-0.934451836</v>
      </c>
      <c r="K145">
        <f t="shared" si="96"/>
        <v>-0.9984430259</v>
      </c>
    </row>
    <row r="146">
      <c r="A146" s="13" t="s">
        <v>41</v>
      </c>
      <c r="B146" s="16">
        <v>-0.7126555767</v>
      </c>
      <c r="C146" s="16">
        <v>-0.23779544</v>
      </c>
      <c r="D146" s="16">
        <v>-0.7639053747</v>
      </c>
      <c r="E146" s="16">
        <v>-0.245269844</v>
      </c>
      <c r="G146" s="3">
        <f t="shared" si="93"/>
        <v>-0.9264522497</v>
      </c>
      <c r="H146" s="3">
        <f t="shared" si="94"/>
        <v>-0.9930769871</v>
      </c>
      <c r="J146">
        <f t="shared" si="95"/>
        <v>-0.9344518387</v>
      </c>
      <c r="K146">
        <f t="shared" si="96"/>
        <v>-0.9984430643</v>
      </c>
    </row>
    <row r="147">
      <c r="A147" s="63">
        <v>25.0</v>
      </c>
      <c r="B147" s="23"/>
      <c r="C147" s="23"/>
      <c r="D147" s="23"/>
      <c r="E147" s="23"/>
    </row>
    <row r="148">
      <c r="A148" s="13" t="s">
        <v>31</v>
      </c>
      <c r="B148" s="16">
        <v>-1.4741411989</v>
      </c>
      <c r="C148" s="16">
        <v>-0.5077092955</v>
      </c>
      <c r="D148" s="16">
        <v>-1.5824887497</v>
      </c>
      <c r="E148" s="16">
        <v>-0.5244236597</v>
      </c>
      <c r="G148">
        <f t="shared" ref="G148:G152" si="97">1.3*B148</f>
        <v>-1.916383559</v>
      </c>
      <c r="H148">
        <f t="shared" ref="H148:H152" si="98">1.3*D148</f>
        <v>-2.057235375</v>
      </c>
      <c r="J148">
        <f t="shared" ref="J148:J152" si="99">1.2*B148+C148/3</f>
        <v>-1.938205871</v>
      </c>
      <c r="K148">
        <f t="shared" ref="K148:K152" si="100">1.2*D148+E148/3</f>
        <v>-2.073794386</v>
      </c>
    </row>
    <row r="149">
      <c r="A149" s="13" t="s">
        <v>32</v>
      </c>
      <c r="B149" s="16">
        <v>-0.7331686526</v>
      </c>
      <c r="C149" s="16">
        <v>-0.2505456963</v>
      </c>
      <c r="D149" s="16">
        <v>-0.7872931963</v>
      </c>
      <c r="E149" s="16">
        <v>-0.2587709241</v>
      </c>
      <c r="G149">
        <f t="shared" si="97"/>
        <v>-0.9531192484</v>
      </c>
      <c r="H149">
        <f t="shared" si="98"/>
        <v>-1.023481155</v>
      </c>
      <c r="J149">
        <f t="shared" si="99"/>
        <v>-0.9633176152</v>
      </c>
      <c r="K149">
        <f t="shared" si="100"/>
        <v>-1.03100881</v>
      </c>
    </row>
    <row r="150">
      <c r="A150" s="13" t="s">
        <v>33</v>
      </c>
      <c r="B150" s="16">
        <v>-0.733166499</v>
      </c>
      <c r="C150" s="16">
        <v>-0.2505453322</v>
      </c>
      <c r="D150" s="16">
        <v>-0.7872913213</v>
      </c>
      <c r="E150" s="16">
        <v>-0.2587706428</v>
      </c>
      <c r="G150">
        <f t="shared" si="97"/>
        <v>-0.9531164487</v>
      </c>
      <c r="H150">
        <f t="shared" si="98"/>
        <v>-1.023478718</v>
      </c>
      <c r="J150">
        <f t="shared" si="99"/>
        <v>-0.9633149095</v>
      </c>
      <c r="K150">
        <f t="shared" si="100"/>
        <v>-1.031006466</v>
      </c>
    </row>
    <row r="151">
      <c r="A151" s="13" t="s">
        <v>40</v>
      </c>
      <c r="B151" s="16">
        <v>-0.7336464936</v>
      </c>
      <c r="C151" s="16">
        <v>-0.2506982242</v>
      </c>
      <c r="D151" s="16">
        <v>-0.7875363642</v>
      </c>
      <c r="E151" s="16">
        <v>-0.2588364805</v>
      </c>
      <c r="G151">
        <f t="shared" si="97"/>
        <v>-0.9537404417</v>
      </c>
      <c r="H151">
        <f t="shared" si="98"/>
        <v>-1.023797273</v>
      </c>
      <c r="J151">
        <f t="shared" si="99"/>
        <v>-0.9639418671</v>
      </c>
      <c r="K151">
        <f t="shared" si="100"/>
        <v>-1.031322464</v>
      </c>
    </row>
    <row r="152">
      <c r="A152" s="13" t="s">
        <v>41</v>
      </c>
      <c r="B152" s="16">
        <v>-0.7336448594</v>
      </c>
      <c r="C152" s="16">
        <v>-0.2506980667</v>
      </c>
      <c r="D152" s="16">
        <v>-0.7875347129</v>
      </c>
      <c r="E152" s="16">
        <v>-0.258836253</v>
      </c>
      <c r="G152">
        <f t="shared" si="97"/>
        <v>-0.9537383172</v>
      </c>
      <c r="H152">
        <f t="shared" si="98"/>
        <v>-1.023795127</v>
      </c>
      <c r="J152">
        <f t="shared" si="99"/>
        <v>-0.9639398535</v>
      </c>
      <c r="K152">
        <f t="shared" si="100"/>
        <v>-1.031320406</v>
      </c>
    </row>
    <row r="153">
      <c r="A153" s="63">
        <v>26.0</v>
      </c>
      <c r="B153" s="23"/>
      <c r="C153" s="23"/>
      <c r="D153" s="23"/>
      <c r="E153" s="23"/>
    </row>
    <row r="154">
      <c r="A154" s="13" t="s">
        <v>31</v>
      </c>
      <c r="B154" s="16">
        <v>-2.1830109797</v>
      </c>
      <c r="C154" s="16">
        <v>-0.78189366</v>
      </c>
      <c r="D154" s="16">
        <v>-2.3620139611</v>
      </c>
      <c r="E154" s="16">
        <v>-0.8119154558</v>
      </c>
      <c r="G154" s="14">
        <f t="shared" ref="G154:G158" si="101">1.3*B154</f>
        <v>-2.837914274</v>
      </c>
      <c r="H154" s="14">
        <f t="shared" ref="H154:H158" si="102">1.3*D154</f>
        <v>-3.070618149</v>
      </c>
      <c r="J154">
        <f t="shared" ref="J154:J158" si="103">1.2*B154+C154/3</f>
        <v>-2.880244396</v>
      </c>
      <c r="K154">
        <f t="shared" ref="K154:K158" si="104">1.2*D154+E154/3</f>
        <v>-3.105055239</v>
      </c>
    </row>
    <row r="155">
      <c r="A155" s="13" t="s">
        <v>32</v>
      </c>
      <c r="B155" s="16">
        <v>-1.0868882107</v>
      </c>
      <c r="C155" s="16">
        <v>-0.3864112998</v>
      </c>
      <c r="D155" s="16">
        <v>-1.1764059083</v>
      </c>
      <c r="E155" s="16">
        <v>-0.401248342</v>
      </c>
      <c r="G155" s="3">
        <f t="shared" si="101"/>
        <v>-1.412954674</v>
      </c>
      <c r="H155" s="3">
        <f t="shared" si="102"/>
        <v>-1.529327681</v>
      </c>
      <c r="J155">
        <f t="shared" si="103"/>
        <v>-1.433069619</v>
      </c>
      <c r="K155">
        <f t="shared" si="104"/>
        <v>-1.545436537</v>
      </c>
    </row>
    <row r="156">
      <c r="A156" s="13" t="s">
        <v>33</v>
      </c>
      <c r="B156" s="16">
        <v>-1.0868882107</v>
      </c>
      <c r="C156" s="16">
        <v>-0.3864112998</v>
      </c>
      <c r="D156" s="16">
        <v>-1.1764059083</v>
      </c>
      <c r="E156" s="16">
        <v>-0.401248342</v>
      </c>
      <c r="G156" s="3">
        <f t="shared" si="101"/>
        <v>-1.412954674</v>
      </c>
      <c r="H156" s="3">
        <f t="shared" si="102"/>
        <v>-1.529327681</v>
      </c>
      <c r="J156">
        <f t="shared" si="103"/>
        <v>-1.433069619</v>
      </c>
      <c r="K156">
        <f t="shared" si="104"/>
        <v>-1.545436537</v>
      </c>
    </row>
    <row r="157">
      <c r="A157" s="13" t="s">
        <v>40</v>
      </c>
      <c r="B157" s="16">
        <v>-1.0880446903</v>
      </c>
      <c r="C157" s="16">
        <v>-0.386834237</v>
      </c>
      <c r="D157" s="16">
        <v>-1.1770045404</v>
      </c>
      <c r="E157" s="16">
        <v>-0.4014347171</v>
      </c>
      <c r="G157" s="3">
        <f t="shared" si="101"/>
        <v>-1.414458097</v>
      </c>
      <c r="H157" s="3">
        <f t="shared" si="102"/>
        <v>-1.530105903</v>
      </c>
      <c r="J157">
        <f t="shared" si="103"/>
        <v>-1.434598374</v>
      </c>
      <c r="K157">
        <f t="shared" si="104"/>
        <v>-1.546217021</v>
      </c>
    </row>
    <row r="158">
      <c r="A158" s="13" t="s">
        <v>41</v>
      </c>
      <c r="B158" s="16">
        <v>-1.0880446903</v>
      </c>
      <c r="C158" s="16">
        <v>-0.386834237</v>
      </c>
      <c r="D158" s="16">
        <v>-1.1770045404</v>
      </c>
      <c r="E158" s="16">
        <v>-0.4014347171</v>
      </c>
      <c r="G158" s="3">
        <f t="shared" si="101"/>
        <v>-1.414458097</v>
      </c>
      <c r="H158" s="3">
        <f t="shared" si="102"/>
        <v>-1.530105903</v>
      </c>
      <c r="J158">
        <f t="shared" si="103"/>
        <v>-1.434598374</v>
      </c>
      <c r="K158">
        <f t="shared" si="104"/>
        <v>-1.546217021</v>
      </c>
    </row>
    <row r="159">
      <c r="A159" s="63">
        <v>27.0</v>
      </c>
      <c r="B159" s="23"/>
      <c r="C159" s="23"/>
      <c r="D159" s="23"/>
      <c r="E159" s="23"/>
    </row>
    <row r="160">
      <c r="A160" s="13" t="s">
        <v>31</v>
      </c>
      <c r="B160" s="16">
        <v>-1.4529825487</v>
      </c>
      <c r="C160" s="16">
        <v>-0.4946004762</v>
      </c>
      <c r="D160" s="16">
        <v>-1.558657194</v>
      </c>
      <c r="E160" s="16">
        <v>-0.5106436016</v>
      </c>
      <c r="G160" s="14">
        <f t="shared" ref="G160:G164" si="105">1.3*B160</f>
        <v>-1.888877313</v>
      </c>
      <c r="H160" s="14">
        <f t="shared" ref="H160:H164" si="106">1.3*D160</f>
        <v>-2.026254352</v>
      </c>
      <c r="J160">
        <f t="shared" ref="J160:J164" si="107">1.2*B160+C160/3</f>
        <v>-1.908445884</v>
      </c>
      <c r="K160">
        <f t="shared" ref="K160:K164" si="108">1.2*D160+E160/3</f>
        <v>-2.040603167</v>
      </c>
    </row>
    <row r="161">
      <c r="A161" s="13" t="s">
        <v>32</v>
      </c>
      <c r="B161" s="16">
        <v>-0.7122432469</v>
      </c>
      <c r="C161" s="16">
        <v>-0.2376455013</v>
      </c>
      <c r="D161" s="16">
        <v>-0.7637001304</v>
      </c>
      <c r="E161" s="16">
        <v>-0.24520352</v>
      </c>
      <c r="G161" s="3">
        <f t="shared" si="105"/>
        <v>-0.925916221</v>
      </c>
      <c r="H161" s="3">
        <f t="shared" si="106"/>
        <v>-0.9928101695</v>
      </c>
      <c r="J161">
        <f t="shared" si="107"/>
        <v>-0.9339070634</v>
      </c>
      <c r="K161">
        <f t="shared" si="108"/>
        <v>-0.9981746631</v>
      </c>
    </row>
    <row r="162">
      <c r="A162" s="13" t="s">
        <v>33</v>
      </c>
      <c r="B162" s="16">
        <v>-0.7331308977</v>
      </c>
      <c r="C162" s="16">
        <v>-0.2505400753</v>
      </c>
      <c r="D162" s="16">
        <v>-0.7872597651</v>
      </c>
      <c r="E162" s="16">
        <v>-0.2587661392</v>
      </c>
      <c r="G162" s="3">
        <f t="shared" si="105"/>
        <v>-0.953070167</v>
      </c>
      <c r="H162" s="3">
        <f t="shared" si="106"/>
        <v>-1.023437695</v>
      </c>
      <c r="J162">
        <f t="shared" si="107"/>
        <v>-0.9632704357</v>
      </c>
      <c r="K162">
        <f t="shared" si="108"/>
        <v>-1.030967098</v>
      </c>
    </row>
    <row r="163">
      <c r="A163" s="13" t="s">
        <v>40</v>
      </c>
      <c r="B163" s="16">
        <v>-0.7127374052</v>
      </c>
      <c r="C163" s="16">
        <v>-0.2378116865</v>
      </c>
      <c r="D163" s="16">
        <v>-0.7639447713</v>
      </c>
      <c r="E163" s="16">
        <v>-0.2452746158</v>
      </c>
      <c r="G163" s="3">
        <f t="shared" si="105"/>
        <v>-0.9265586268</v>
      </c>
      <c r="H163" s="3">
        <f t="shared" si="106"/>
        <v>-0.9931282027</v>
      </c>
      <c r="J163">
        <f t="shared" si="107"/>
        <v>-0.9345554484</v>
      </c>
      <c r="K163">
        <f t="shared" si="108"/>
        <v>-0.9984919308</v>
      </c>
    </row>
    <row r="164">
      <c r="A164" s="13" t="s">
        <v>41</v>
      </c>
      <c r="B164" s="16">
        <v>-0.7335711355</v>
      </c>
      <c r="C164" s="16">
        <v>-0.2506855911</v>
      </c>
      <c r="D164" s="16">
        <v>-0.7874962827</v>
      </c>
      <c r="E164" s="16">
        <v>-0.258831195</v>
      </c>
      <c r="G164" s="3">
        <f t="shared" si="105"/>
        <v>-0.9536424762</v>
      </c>
      <c r="H164" s="3">
        <f t="shared" si="106"/>
        <v>-1.023745168</v>
      </c>
      <c r="J164">
        <f t="shared" si="107"/>
        <v>-0.9638472263</v>
      </c>
      <c r="K164">
        <f t="shared" si="108"/>
        <v>-1.031272604</v>
      </c>
    </row>
    <row r="165">
      <c r="A165" s="63">
        <v>28.0</v>
      </c>
      <c r="B165" s="23"/>
      <c r="C165" s="23"/>
      <c r="D165" s="23"/>
      <c r="E165" s="23"/>
    </row>
    <row r="166">
      <c r="A166" s="13" t="s">
        <v>31</v>
      </c>
      <c r="B166" s="16">
        <v>-1.808090456</v>
      </c>
      <c r="C166" s="16">
        <v>-0.6320287242</v>
      </c>
      <c r="D166" s="16">
        <v>-1.9490875484</v>
      </c>
      <c r="E166" s="16">
        <v>-0.6547260077</v>
      </c>
      <c r="G166" s="14">
        <f t="shared" ref="G166:G170" si="109">1.3*B166</f>
        <v>-2.350517593</v>
      </c>
      <c r="H166" s="14">
        <f t="shared" ref="H166:H170" si="110">1.3*D166</f>
        <v>-2.533813813</v>
      </c>
      <c r="J166">
        <f t="shared" ref="J166:J170" si="111">1.2*B166+C166/3</f>
        <v>-2.380384789</v>
      </c>
      <c r="K166">
        <f t="shared" ref="K166:K170" si="112">1.2*D166+E166/3</f>
        <v>-2.557147061</v>
      </c>
    </row>
    <row r="167">
      <c r="A167" s="13" t="s">
        <v>32</v>
      </c>
      <c r="B167" s="16">
        <v>-0.7122735196</v>
      </c>
      <c r="C167" s="16">
        <v>-0.2376483325</v>
      </c>
      <c r="D167" s="16">
        <v>-0.7637258647</v>
      </c>
      <c r="E167" s="16">
        <v>-0.2452053245</v>
      </c>
      <c r="G167" s="3">
        <f t="shared" si="109"/>
        <v>-0.9259555755</v>
      </c>
      <c r="H167" s="3">
        <f t="shared" si="110"/>
        <v>-0.9928436241</v>
      </c>
      <c r="J167">
        <f t="shared" si="111"/>
        <v>-0.9339443344</v>
      </c>
      <c r="K167">
        <f t="shared" si="112"/>
        <v>-0.9982061458</v>
      </c>
    </row>
    <row r="168">
      <c r="A168" s="13" t="s">
        <v>33</v>
      </c>
      <c r="B168" s="16">
        <v>-1.0866088829</v>
      </c>
      <c r="C168" s="16">
        <v>-0.3863320088</v>
      </c>
      <c r="D168" s="16">
        <v>-1.1761261497</v>
      </c>
      <c r="E168" s="16">
        <v>-0.4011647688</v>
      </c>
      <c r="G168" s="3">
        <f t="shared" si="109"/>
        <v>-1.412591548</v>
      </c>
      <c r="H168" s="3">
        <f t="shared" si="110"/>
        <v>-1.528963995</v>
      </c>
      <c r="J168">
        <f t="shared" si="111"/>
        <v>-1.432707996</v>
      </c>
      <c r="K168">
        <f t="shared" si="112"/>
        <v>-1.545072969</v>
      </c>
    </row>
    <row r="169">
      <c r="A169" s="13" t="s">
        <v>40</v>
      </c>
      <c r="B169" s="16">
        <v>-0.7129570017</v>
      </c>
      <c r="C169" s="16">
        <v>-0.2378686203</v>
      </c>
      <c r="D169" s="16">
        <v>-0.7640597169</v>
      </c>
      <c r="E169" s="16">
        <v>-0.2452972503</v>
      </c>
      <c r="G169" s="3">
        <f t="shared" si="109"/>
        <v>-0.9268441022</v>
      </c>
      <c r="H169" s="3">
        <f t="shared" si="110"/>
        <v>-0.993277632</v>
      </c>
      <c r="J169">
        <f t="shared" si="111"/>
        <v>-0.9348379421</v>
      </c>
      <c r="K169">
        <f t="shared" si="112"/>
        <v>-0.9986374104</v>
      </c>
    </row>
    <row r="170">
      <c r="A170" s="13" t="s">
        <v>41</v>
      </c>
      <c r="B170" s="16">
        <v>-1.0875810543</v>
      </c>
      <c r="C170" s="16">
        <v>-0.3867058093</v>
      </c>
      <c r="D170" s="16">
        <v>-1.1766377431</v>
      </c>
      <c r="E170" s="16">
        <v>-0.4013306059</v>
      </c>
      <c r="G170" s="3">
        <f t="shared" si="109"/>
        <v>-1.413855371</v>
      </c>
      <c r="H170" s="3">
        <f t="shared" si="110"/>
        <v>-1.529629066</v>
      </c>
      <c r="J170">
        <f t="shared" si="111"/>
        <v>-1.433999202</v>
      </c>
      <c r="K170">
        <f t="shared" si="112"/>
        <v>-1.54574216</v>
      </c>
    </row>
    <row r="171">
      <c r="A171" s="63">
        <v>29.0</v>
      </c>
      <c r="B171" s="23"/>
      <c r="C171" s="23"/>
      <c r="D171" s="23"/>
      <c r="E171" s="23"/>
    </row>
    <row r="172">
      <c r="A172" s="13" t="s">
        <v>31</v>
      </c>
      <c r="B172" s="16">
        <v>-1.8286885419</v>
      </c>
      <c r="C172" s="16">
        <v>-0.6448419048</v>
      </c>
      <c r="D172" s="16">
        <v>-1.9724142399</v>
      </c>
      <c r="E172" s="16">
        <v>-0.6682366923</v>
      </c>
      <c r="G172">
        <f t="shared" ref="G172:G176" si="113">1.3*B172</f>
        <v>-2.377295104</v>
      </c>
      <c r="H172">
        <f t="shared" ref="H172:H176" si="114">1.3*D172</f>
        <v>-2.564138512</v>
      </c>
      <c r="J172">
        <f t="shared" ref="J172:J176" si="115">1.2*B172+C172/3</f>
        <v>-2.409373552</v>
      </c>
      <c r="K172">
        <f t="shared" ref="K172:K176" si="116">1.2*D172+E172/3</f>
        <v>-2.589642652</v>
      </c>
    </row>
    <row r="173">
      <c r="A173" s="13" t="s">
        <v>32</v>
      </c>
      <c r="B173" s="16">
        <v>-0.7332589564</v>
      </c>
      <c r="C173" s="16">
        <v>-0.2505661097</v>
      </c>
      <c r="D173" s="16">
        <v>-0.787375619</v>
      </c>
      <c r="E173" s="16">
        <v>-0.2587895952</v>
      </c>
      <c r="G173">
        <f t="shared" si="113"/>
        <v>-0.9532366433</v>
      </c>
      <c r="H173">
        <f t="shared" si="114"/>
        <v>-1.023588305</v>
      </c>
      <c r="J173">
        <f t="shared" si="115"/>
        <v>-0.9634327842</v>
      </c>
      <c r="K173">
        <f t="shared" si="116"/>
        <v>-1.031113941</v>
      </c>
    </row>
    <row r="174">
      <c r="A174" s="13" t="s">
        <v>33</v>
      </c>
      <c r="B174" s="16">
        <v>-1.0866626548</v>
      </c>
      <c r="C174" s="16">
        <v>-0.3863876677</v>
      </c>
      <c r="D174" s="16">
        <v>-1.1761863603</v>
      </c>
      <c r="E174" s="16">
        <v>-0.4012230371</v>
      </c>
      <c r="G174">
        <f t="shared" si="113"/>
        <v>-1.412661451</v>
      </c>
      <c r="H174">
        <f t="shared" si="114"/>
        <v>-1.529042268</v>
      </c>
      <c r="J174">
        <f t="shared" si="115"/>
        <v>-1.432791075</v>
      </c>
      <c r="K174">
        <f t="shared" si="116"/>
        <v>-1.545164645</v>
      </c>
    </row>
    <row r="175">
      <c r="A175" s="13" t="s">
        <v>40</v>
      </c>
      <c r="B175" s="16">
        <v>-0.7339365618</v>
      </c>
      <c r="C175" s="16">
        <v>-0.2507844277</v>
      </c>
      <c r="D175" s="16">
        <v>-0.7877160175</v>
      </c>
      <c r="E175" s="16">
        <v>-0.2588798966</v>
      </c>
      <c r="G175">
        <f t="shared" si="113"/>
        <v>-0.9541175303</v>
      </c>
      <c r="H175">
        <f t="shared" si="114"/>
        <v>-1.024030823</v>
      </c>
      <c r="J175">
        <f t="shared" si="115"/>
        <v>-0.9643186834</v>
      </c>
      <c r="K175">
        <f t="shared" si="116"/>
        <v>-1.03155252</v>
      </c>
    </row>
    <row r="176">
      <c r="A176" s="13" t="s">
        <v>41</v>
      </c>
      <c r="B176" s="16">
        <v>-1.0876117831</v>
      </c>
      <c r="C176" s="16">
        <v>-0.3867434968</v>
      </c>
      <c r="D176" s="16">
        <v>-1.1766841292</v>
      </c>
      <c r="E176" s="16">
        <v>-0.4013842129</v>
      </c>
      <c r="G176">
        <f t="shared" si="113"/>
        <v>-1.413895318</v>
      </c>
      <c r="H176">
        <f t="shared" si="114"/>
        <v>-1.529689368</v>
      </c>
      <c r="J176">
        <f t="shared" si="115"/>
        <v>-1.434048639</v>
      </c>
      <c r="K176">
        <f t="shared" si="116"/>
        <v>-1.545815693</v>
      </c>
    </row>
    <row r="177">
      <c r="A177" s="63">
        <v>30.0</v>
      </c>
      <c r="B177" s="23"/>
      <c r="C177" s="23"/>
      <c r="D177" s="23"/>
      <c r="E177" s="23"/>
    </row>
    <row r="178">
      <c r="A178" s="13" t="s">
        <v>31</v>
      </c>
      <c r="B178" s="16">
        <v>-0.9809036535</v>
      </c>
      <c r="C178" s="16">
        <v>-0.3120697712</v>
      </c>
      <c r="D178" s="16">
        <v>-1.0508121459</v>
      </c>
      <c r="E178" s="16">
        <v>-0.3222003671</v>
      </c>
      <c r="G178" s="14">
        <f t="shared" ref="G178:G182" si="117">1.3*B178</f>
        <v>-1.27517475</v>
      </c>
      <c r="H178" s="14">
        <f t="shared" ref="H178:H182" si="118">1.3*D178</f>
        <v>-1.36605579</v>
      </c>
      <c r="J178">
        <f t="shared" ref="J178:J182" si="119">1.2*B178+C178/3</f>
        <v>-1.281107641</v>
      </c>
      <c r="K178">
        <f t="shared" ref="K178:K182" si="120">1.2*D178+E178/3</f>
        <v>-1.368374697</v>
      </c>
    </row>
    <row r="179">
      <c r="A179" s="13" t="s">
        <v>32</v>
      </c>
      <c r="B179" s="16">
        <v>-0.7121860481</v>
      </c>
      <c r="C179" s="16">
        <v>-0.2376400073</v>
      </c>
      <c r="D179" s="16">
        <v>-0.7636505605</v>
      </c>
      <c r="E179" s="16">
        <v>-0.2451995203</v>
      </c>
      <c r="G179" s="3">
        <f t="shared" si="117"/>
        <v>-0.9258418625</v>
      </c>
      <c r="H179" s="3">
        <f t="shared" si="118"/>
        <v>-0.9927457287</v>
      </c>
      <c r="J179">
        <f t="shared" si="119"/>
        <v>-0.9338365935</v>
      </c>
      <c r="K179">
        <f t="shared" si="120"/>
        <v>-0.998113846</v>
      </c>
    </row>
    <row r="180">
      <c r="A180" s="13" t="s">
        <v>33</v>
      </c>
      <c r="B180" s="16">
        <v>-0.2644263178</v>
      </c>
      <c r="C180" s="16">
        <v>-0.0709395171</v>
      </c>
      <c r="D180" s="16">
        <v>-0.2827576879</v>
      </c>
      <c r="E180" s="16">
        <v>-0.0733060363</v>
      </c>
      <c r="G180" s="3">
        <f t="shared" si="117"/>
        <v>-0.3437542131</v>
      </c>
      <c r="H180" s="3">
        <f t="shared" si="118"/>
        <v>-0.3675849943</v>
      </c>
      <c r="J180">
        <f t="shared" si="119"/>
        <v>-0.3409580871</v>
      </c>
      <c r="K180">
        <f t="shared" si="120"/>
        <v>-0.3637445709</v>
      </c>
    </row>
    <row r="181">
      <c r="A181" s="13" t="s">
        <v>40</v>
      </c>
      <c r="B181" s="16">
        <v>-0.7124740974</v>
      </c>
      <c r="C181" s="16">
        <v>-0.237741689</v>
      </c>
      <c r="D181" s="16">
        <v>-0.7637835442</v>
      </c>
      <c r="E181" s="16">
        <v>-0.2452402243</v>
      </c>
      <c r="G181" s="3">
        <f t="shared" si="117"/>
        <v>-0.9262163266</v>
      </c>
      <c r="H181" s="3">
        <f t="shared" si="118"/>
        <v>-0.9929186075</v>
      </c>
      <c r="J181">
        <f t="shared" si="119"/>
        <v>-0.9342161465</v>
      </c>
      <c r="K181">
        <f t="shared" si="120"/>
        <v>-0.9982869945</v>
      </c>
    </row>
    <row r="182">
      <c r="A182" s="13" t="s">
        <v>41</v>
      </c>
      <c r="B182" s="16">
        <v>-0.264595703</v>
      </c>
      <c r="C182" s="16">
        <v>-0.0710100246</v>
      </c>
      <c r="D182" s="16">
        <v>-0.2828562207</v>
      </c>
      <c r="E182" s="16">
        <v>-0.0733353769</v>
      </c>
      <c r="G182" s="3">
        <f t="shared" si="117"/>
        <v>-0.3439744139</v>
      </c>
      <c r="H182" s="3">
        <f t="shared" si="118"/>
        <v>-0.3677130869</v>
      </c>
      <c r="J182">
        <f t="shared" si="119"/>
        <v>-0.3411848518</v>
      </c>
      <c r="K182">
        <f t="shared" si="120"/>
        <v>-0.3638725905</v>
      </c>
    </row>
    <row r="183">
      <c r="A183" s="63">
        <v>31.0</v>
      </c>
      <c r="B183" s="23"/>
      <c r="C183" s="23"/>
      <c r="D183" s="23"/>
      <c r="E183" s="23"/>
    </row>
    <row r="184">
      <c r="A184" s="13" t="s">
        <v>31</v>
      </c>
      <c r="B184" s="16">
        <v>-1.3553503116</v>
      </c>
      <c r="C184" s="16">
        <v>-0.461213249</v>
      </c>
      <c r="D184" s="16">
        <v>-1.4633116661</v>
      </c>
      <c r="E184" s="16">
        <v>-0.4786240027</v>
      </c>
      <c r="G184" s="14">
        <f t="shared" ref="G184:G188" si="121">1.3*B184</f>
        <v>-1.761955405</v>
      </c>
      <c r="H184" s="14">
        <f t="shared" ref="H184:H188" si="122">1.3*D184</f>
        <v>-1.902305166</v>
      </c>
      <c r="J184">
        <f t="shared" ref="J184:J188" si="123">1.2*B184+C184/3</f>
        <v>-1.780158124</v>
      </c>
      <c r="K184">
        <f t="shared" ref="K184:K188" si="124">1.2*D184+E184/3</f>
        <v>-1.915515334</v>
      </c>
    </row>
    <row r="185">
      <c r="A185" s="13" t="s">
        <v>32</v>
      </c>
      <c r="B185" s="16">
        <v>-1.0866001669</v>
      </c>
      <c r="C185" s="16">
        <v>-0.3863277367</v>
      </c>
      <c r="D185" s="16">
        <v>-1.1761206333</v>
      </c>
      <c r="E185" s="16">
        <v>-0.4011615675</v>
      </c>
      <c r="G185" s="3">
        <f t="shared" si="121"/>
        <v>-1.412580217</v>
      </c>
      <c r="H185" s="3">
        <f t="shared" si="122"/>
        <v>-1.528956823</v>
      </c>
      <c r="J185">
        <f t="shared" si="123"/>
        <v>-1.432696113</v>
      </c>
      <c r="K185">
        <f t="shared" si="124"/>
        <v>-1.545065282</v>
      </c>
    </row>
    <row r="186">
      <c r="A186" s="13" t="s">
        <v>33</v>
      </c>
      <c r="B186" s="16">
        <v>-0.2644854237</v>
      </c>
      <c r="C186" s="16">
        <v>-0.0709444956</v>
      </c>
      <c r="D186" s="16">
        <v>-0.2828100204</v>
      </c>
      <c r="E186" s="16">
        <v>-0.0733098831</v>
      </c>
      <c r="G186" s="3">
        <f t="shared" si="121"/>
        <v>-0.3438310508</v>
      </c>
      <c r="H186" s="3">
        <f t="shared" si="122"/>
        <v>-0.3676530265</v>
      </c>
      <c r="J186">
        <f t="shared" si="123"/>
        <v>-0.3410306736</v>
      </c>
      <c r="K186">
        <f t="shared" si="124"/>
        <v>-0.3638086522</v>
      </c>
    </row>
    <row r="187">
      <c r="A187" s="13" t="s">
        <v>40</v>
      </c>
      <c r="B187" s="16">
        <v>-1.0870975407</v>
      </c>
      <c r="C187" s="16">
        <v>-0.3864983461</v>
      </c>
      <c r="D187" s="16">
        <v>-1.1763913028</v>
      </c>
      <c r="E187" s="16">
        <v>-0.4012446889</v>
      </c>
      <c r="G187" s="3">
        <f t="shared" si="121"/>
        <v>-1.413226803</v>
      </c>
      <c r="H187" s="3">
        <f t="shared" si="122"/>
        <v>-1.529308694</v>
      </c>
      <c r="J187">
        <f t="shared" si="123"/>
        <v>-1.433349831</v>
      </c>
      <c r="K187">
        <f t="shared" si="124"/>
        <v>-1.545417793</v>
      </c>
    </row>
    <row r="188">
      <c r="A188" s="13" t="s">
        <v>41</v>
      </c>
      <c r="B188" s="16">
        <v>-0.264756166</v>
      </c>
      <c r="C188" s="16">
        <v>-0.0710432148</v>
      </c>
      <c r="D188" s="16">
        <v>-0.2829497187</v>
      </c>
      <c r="E188" s="16">
        <v>-0.0733480881</v>
      </c>
      <c r="G188" s="3">
        <f t="shared" si="121"/>
        <v>-0.3441830158</v>
      </c>
      <c r="H188" s="3">
        <f t="shared" si="122"/>
        <v>-0.3678346343</v>
      </c>
      <c r="J188">
        <f t="shared" si="123"/>
        <v>-0.3413884708</v>
      </c>
      <c r="K188">
        <f t="shared" si="124"/>
        <v>-0.3639890251</v>
      </c>
    </row>
    <row r="189">
      <c r="A189" s="63">
        <v>32.0</v>
      </c>
      <c r="B189" s="23"/>
      <c r="C189" s="23"/>
      <c r="D189" s="23"/>
      <c r="E189" s="23"/>
    </row>
    <row r="190">
      <c r="A190" s="13" t="s">
        <v>31</v>
      </c>
      <c r="B190" s="16">
        <v>-1.3291057219</v>
      </c>
      <c r="C190" s="16">
        <v>-0.4618373456</v>
      </c>
      <c r="D190" s="16">
        <v>-1.4357243839</v>
      </c>
      <c r="E190" s="16">
        <v>-0.4792321962</v>
      </c>
      <c r="G190" s="14">
        <f t="shared" ref="G190:G194" si="125">1.3*B190</f>
        <v>-1.727837438</v>
      </c>
      <c r="H190" s="14">
        <f t="shared" ref="H190:H194" si="126">1.3*D190</f>
        <v>-1.866441699</v>
      </c>
      <c r="J190">
        <f t="shared" ref="J190:J194" si="127">1.2*B190+C190/3</f>
        <v>-1.748872648</v>
      </c>
      <c r="K190">
        <f t="shared" ref="K190:K194" si="128">1.2*D190+E190/3</f>
        <v>-1.882613326</v>
      </c>
    </row>
    <row r="191">
      <c r="A191" s="13" t="s">
        <v>32</v>
      </c>
      <c r="B191" s="16">
        <v>-1.0865839956</v>
      </c>
      <c r="C191" s="16">
        <v>-0.386316619</v>
      </c>
      <c r="D191" s="16">
        <v>-1.1761091243</v>
      </c>
      <c r="E191" s="16">
        <v>-0.4011520288</v>
      </c>
      <c r="G191" s="3">
        <f t="shared" si="125"/>
        <v>-1.412559194</v>
      </c>
      <c r="H191" s="3">
        <f t="shared" si="126"/>
        <v>-1.528941862</v>
      </c>
      <c r="J191">
        <f t="shared" si="127"/>
        <v>-1.432673001</v>
      </c>
      <c r="K191">
        <f t="shared" si="128"/>
        <v>-1.545048292</v>
      </c>
    </row>
    <row r="192">
      <c r="A192" s="13" t="s">
        <v>33</v>
      </c>
      <c r="B192" s="16">
        <v>-0.2389356822</v>
      </c>
      <c r="C192" s="16">
        <v>-0.0720167114</v>
      </c>
      <c r="D192" s="16">
        <v>-0.255880059</v>
      </c>
      <c r="E192" s="16">
        <v>-0.0743492251</v>
      </c>
      <c r="G192" s="3">
        <f t="shared" si="125"/>
        <v>-0.3106163869</v>
      </c>
      <c r="H192" s="3">
        <f t="shared" si="126"/>
        <v>-0.3326440767</v>
      </c>
      <c r="J192">
        <f t="shared" si="127"/>
        <v>-0.3107283891</v>
      </c>
      <c r="K192">
        <f t="shared" si="128"/>
        <v>-0.3318391458</v>
      </c>
    </row>
    <row r="193">
      <c r="A193" s="13" t="s">
        <v>40</v>
      </c>
      <c r="B193" s="16">
        <v>-1.0870291545</v>
      </c>
      <c r="C193" s="16">
        <v>-0.3864727232</v>
      </c>
      <c r="D193" s="16">
        <v>-1.176342407</v>
      </c>
      <c r="E193" s="16">
        <v>-0.4012246773</v>
      </c>
      <c r="G193" s="3">
        <f t="shared" si="125"/>
        <v>-1.413137901</v>
      </c>
      <c r="H193" s="3">
        <f t="shared" si="126"/>
        <v>-1.529245129</v>
      </c>
      <c r="J193">
        <f t="shared" si="127"/>
        <v>-1.433259226</v>
      </c>
      <c r="K193">
        <f t="shared" si="128"/>
        <v>-1.545352448</v>
      </c>
    </row>
    <row r="194">
      <c r="A194" s="13" t="s">
        <v>41</v>
      </c>
      <c r="B194" s="16">
        <v>-0.2392169247</v>
      </c>
      <c r="C194" s="16">
        <v>-0.0721058899</v>
      </c>
      <c r="D194" s="16">
        <v>-0.2560385711</v>
      </c>
      <c r="E194" s="16">
        <v>-0.0743821463</v>
      </c>
      <c r="G194" s="3">
        <f t="shared" si="125"/>
        <v>-0.3109820021</v>
      </c>
      <c r="H194" s="3">
        <f t="shared" si="126"/>
        <v>-0.3328501424</v>
      </c>
      <c r="J194">
        <f t="shared" si="127"/>
        <v>-0.3110956063</v>
      </c>
      <c r="K194">
        <f t="shared" si="128"/>
        <v>-0.3320403341</v>
      </c>
    </row>
    <row r="195">
      <c r="A195" s="63">
        <v>33.0</v>
      </c>
      <c r="B195" s="23"/>
      <c r="C195" s="23"/>
      <c r="D195" s="23"/>
      <c r="E195" s="23"/>
    </row>
    <row r="196">
      <c r="A196" s="13" t="s">
        <v>31</v>
      </c>
      <c r="B196" s="16">
        <v>-1.0019939377</v>
      </c>
      <c r="C196" s="16">
        <v>-0.3251851839</v>
      </c>
      <c r="D196" s="16">
        <v>-1.074582143</v>
      </c>
      <c r="E196" s="16">
        <v>-0.3359844695</v>
      </c>
      <c r="G196">
        <f t="shared" ref="G196:G200" si="129">1.3*B196</f>
        <v>-1.302592119</v>
      </c>
      <c r="H196">
        <f t="shared" ref="H196:H200" si="130">1.3*D196</f>
        <v>-1.396956786</v>
      </c>
      <c r="J196">
        <f t="shared" ref="J196:J200" si="131">1.2*B196+C196/3</f>
        <v>-1.310787787</v>
      </c>
      <c r="K196">
        <f t="shared" ref="K196:K200" si="132">1.2*D196+E196/3</f>
        <v>-1.401493395</v>
      </c>
    </row>
    <row r="197">
      <c r="A197" s="13" t="s">
        <v>32</v>
      </c>
      <c r="B197" s="16">
        <v>-0.7330795558</v>
      </c>
      <c r="C197" s="16">
        <v>-0.2505289326</v>
      </c>
      <c r="D197" s="16">
        <v>-0.7872125139</v>
      </c>
      <c r="E197" s="16">
        <v>-0.2587558893</v>
      </c>
      <c r="G197">
        <f t="shared" si="129"/>
        <v>-0.9530034225</v>
      </c>
      <c r="H197">
        <f t="shared" si="130"/>
        <v>-1.023376268</v>
      </c>
      <c r="J197">
        <f t="shared" si="131"/>
        <v>-0.9632051112</v>
      </c>
      <c r="K197">
        <f t="shared" si="132"/>
        <v>-1.03090698</v>
      </c>
    </row>
    <row r="198">
      <c r="A198" s="13" t="s">
        <v>33</v>
      </c>
      <c r="B198" s="16">
        <v>-0.2644491142</v>
      </c>
      <c r="C198" s="16">
        <v>-0.0709465957</v>
      </c>
      <c r="D198" s="16">
        <v>-0.2827787245</v>
      </c>
      <c r="E198" s="16">
        <v>-0.0733129135</v>
      </c>
      <c r="G198">
        <f t="shared" si="129"/>
        <v>-0.3437838485</v>
      </c>
      <c r="H198">
        <f t="shared" si="130"/>
        <v>-0.3676123419</v>
      </c>
      <c r="J198">
        <f t="shared" si="131"/>
        <v>-0.3409878023</v>
      </c>
      <c r="K198">
        <f t="shared" si="132"/>
        <v>-0.3637721072</v>
      </c>
    </row>
    <row r="199">
      <c r="A199" s="13" t="s">
        <v>40</v>
      </c>
      <c r="B199" s="16">
        <v>-0.7333532178</v>
      </c>
      <c r="C199" s="16">
        <v>-0.2506180644</v>
      </c>
      <c r="D199" s="16">
        <v>-0.7873461715</v>
      </c>
      <c r="E199" s="16">
        <v>-0.2587913012</v>
      </c>
      <c r="G199">
        <f t="shared" si="129"/>
        <v>-0.9533591831</v>
      </c>
      <c r="H199">
        <f t="shared" si="130"/>
        <v>-1.023550023</v>
      </c>
      <c r="J199">
        <f t="shared" si="131"/>
        <v>-0.9635632162</v>
      </c>
      <c r="K199">
        <f t="shared" si="132"/>
        <v>-1.031079173</v>
      </c>
    </row>
    <row r="200">
      <c r="A200" s="13" t="s">
        <v>41</v>
      </c>
      <c r="B200" s="16">
        <v>-0.2646554355</v>
      </c>
      <c r="C200" s="16">
        <v>-0.0710266502</v>
      </c>
      <c r="D200" s="16">
        <v>-0.2828886639</v>
      </c>
      <c r="E200" s="16">
        <v>-0.0733444824</v>
      </c>
      <c r="G200">
        <f t="shared" si="129"/>
        <v>-0.3440520662</v>
      </c>
      <c r="H200">
        <f t="shared" si="130"/>
        <v>-0.3677552631</v>
      </c>
      <c r="J200">
        <f t="shared" si="131"/>
        <v>-0.3412620727</v>
      </c>
      <c r="K200">
        <f t="shared" si="132"/>
        <v>-0.3639145575</v>
      </c>
    </row>
    <row r="201">
      <c r="A201" s="63">
        <v>34.0</v>
      </c>
      <c r="B201" s="23"/>
      <c r="C201" s="23"/>
      <c r="D201" s="23"/>
      <c r="E201" s="23"/>
    </row>
    <row r="202">
      <c r="A202" s="13" t="s">
        <v>31</v>
      </c>
      <c r="B202" s="16">
        <v>-1.4058662928</v>
      </c>
      <c r="C202" s="16">
        <v>-0.3903211319</v>
      </c>
      <c r="D202" s="16">
        <v>-1.5017095575</v>
      </c>
      <c r="E202" s="16">
        <v>-0.4031671502</v>
      </c>
      <c r="G202" s="14">
        <f t="shared" ref="G202:G206" si="133">1.3*B202</f>
        <v>-1.827626181</v>
      </c>
      <c r="H202" s="14">
        <f t="shared" ref="H202:H206" si="134">1.3*D202</f>
        <v>-1.952222425</v>
      </c>
      <c r="J202">
        <f t="shared" ref="J202:J206" si="135">1.2*B202+C202/3</f>
        <v>-1.817146595</v>
      </c>
      <c r="K202">
        <f t="shared" ref="K202:K206" si="136">1.2*D202+E202/3</f>
        <v>-1.936440519</v>
      </c>
    </row>
    <row r="203">
      <c r="A203" s="13" t="s">
        <v>32</v>
      </c>
      <c r="B203" s="16">
        <v>-0.699957567</v>
      </c>
      <c r="C203" s="16">
        <v>-0.1924688299</v>
      </c>
      <c r="D203" s="16">
        <v>-0.7478233563</v>
      </c>
      <c r="E203" s="16">
        <v>-0.1987920172</v>
      </c>
      <c r="G203" s="3">
        <f t="shared" si="133"/>
        <v>-0.9099448371</v>
      </c>
      <c r="H203" s="3">
        <f t="shared" si="134"/>
        <v>-0.9721703632</v>
      </c>
      <c r="J203">
        <f t="shared" si="135"/>
        <v>-0.904105357</v>
      </c>
      <c r="K203">
        <f t="shared" si="136"/>
        <v>-0.9636520333</v>
      </c>
    </row>
    <row r="204">
      <c r="A204" s="13" t="s">
        <v>33</v>
      </c>
      <c r="B204" s="16">
        <v>-0.6999570504</v>
      </c>
      <c r="C204" s="16">
        <v>-0.1924683547</v>
      </c>
      <c r="D204" s="16">
        <v>-0.7478228376</v>
      </c>
      <c r="E204" s="16">
        <v>-0.1987915278</v>
      </c>
      <c r="G204" s="3">
        <f t="shared" si="133"/>
        <v>-0.9099441655</v>
      </c>
      <c r="H204" s="3">
        <f t="shared" si="134"/>
        <v>-0.9721696889</v>
      </c>
      <c r="J204">
        <f t="shared" si="135"/>
        <v>-0.9041045787</v>
      </c>
      <c r="K204">
        <f t="shared" si="136"/>
        <v>-0.9636512477</v>
      </c>
    </row>
    <row r="205">
      <c r="A205" s="13" t="s">
        <v>40</v>
      </c>
      <c r="B205" s="16">
        <v>-0.7002842181</v>
      </c>
      <c r="C205" s="16">
        <v>-0.1925495149</v>
      </c>
      <c r="D205" s="16">
        <v>-0.7479900467</v>
      </c>
      <c r="E205" s="16">
        <v>-0.1988236344</v>
      </c>
      <c r="G205" s="3">
        <f t="shared" si="133"/>
        <v>-0.9103694835</v>
      </c>
      <c r="H205" s="3">
        <f t="shared" si="134"/>
        <v>-0.9723870607</v>
      </c>
      <c r="J205">
        <f t="shared" si="135"/>
        <v>-0.9045242334</v>
      </c>
      <c r="K205">
        <f t="shared" si="136"/>
        <v>-0.9638626008</v>
      </c>
    </row>
    <row r="206">
      <c r="A206" s="13" t="s">
        <v>41</v>
      </c>
      <c r="B206" s="16">
        <v>-0.7002836721</v>
      </c>
      <c r="C206" s="16">
        <v>-0.1925490413</v>
      </c>
      <c r="D206" s="16">
        <v>-0.7479895255</v>
      </c>
      <c r="E206" s="16">
        <v>-0.1988231473</v>
      </c>
      <c r="G206" s="3">
        <f t="shared" si="133"/>
        <v>-0.9103687737</v>
      </c>
      <c r="H206" s="3">
        <f t="shared" si="134"/>
        <v>-0.9723863832</v>
      </c>
      <c r="J206">
        <f t="shared" si="135"/>
        <v>-0.9045234203</v>
      </c>
      <c r="K206">
        <f t="shared" si="136"/>
        <v>-0.963861813</v>
      </c>
    </row>
    <row r="207">
      <c r="A207" s="63">
        <v>35.0</v>
      </c>
      <c r="B207" s="23"/>
      <c r="C207" s="23"/>
      <c r="D207" s="23"/>
      <c r="E207" s="23"/>
    </row>
    <row r="208">
      <c r="A208" s="13" t="s">
        <v>31</v>
      </c>
      <c r="B208" s="16">
        <v>-1.4076796248</v>
      </c>
      <c r="C208" s="16">
        <v>-0.3923062258</v>
      </c>
      <c r="D208" s="16">
        <v>-1.5034969761</v>
      </c>
      <c r="E208" s="16">
        <v>-0.4051735793</v>
      </c>
      <c r="G208" s="14">
        <f t="shared" ref="G208:G212" si="137">1.3*B208</f>
        <v>-1.829983512</v>
      </c>
      <c r="H208" s="14">
        <f t="shared" ref="H208:H212" si="138">1.3*D208</f>
        <v>-1.954546069</v>
      </c>
      <c r="J208">
        <f t="shared" ref="J208:J212" si="139">1.2*B208+C208/3</f>
        <v>-1.819984292</v>
      </c>
      <c r="K208">
        <f t="shared" ref="K208:K212" si="140">1.2*D208+E208/3</f>
        <v>-1.939254231</v>
      </c>
    </row>
    <row r="209">
      <c r="A209" s="13" t="s">
        <v>32</v>
      </c>
      <c r="B209" s="16">
        <v>-0.6999579339</v>
      </c>
      <c r="C209" s="16">
        <v>-0.1924670101</v>
      </c>
      <c r="D209" s="16">
        <v>-0.7478234618</v>
      </c>
      <c r="E209" s="16">
        <v>-0.1987901952</v>
      </c>
      <c r="G209" s="3">
        <f t="shared" si="137"/>
        <v>-0.9099453141</v>
      </c>
      <c r="H209" s="3">
        <f t="shared" si="138"/>
        <v>-0.9721705003</v>
      </c>
      <c r="J209">
        <f t="shared" si="139"/>
        <v>-0.9041051907</v>
      </c>
      <c r="K209">
        <f t="shared" si="140"/>
        <v>-0.9636515526</v>
      </c>
    </row>
    <row r="210">
      <c r="A210" s="13" t="s">
        <v>33</v>
      </c>
      <c r="B210" s="16">
        <v>-0.7036529547</v>
      </c>
      <c r="C210" s="16">
        <v>-0.1961442282</v>
      </c>
      <c r="D210" s="16">
        <v>-0.7515274637</v>
      </c>
      <c r="E210" s="16">
        <v>-0.2025653314</v>
      </c>
      <c r="G210" s="3">
        <f t="shared" si="137"/>
        <v>-0.9147488411</v>
      </c>
      <c r="H210" s="3">
        <f t="shared" si="138"/>
        <v>-0.9769857028</v>
      </c>
      <c r="J210">
        <f t="shared" si="139"/>
        <v>-0.909764955</v>
      </c>
      <c r="K210">
        <f t="shared" si="140"/>
        <v>-0.9693547336</v>
      </c>
    </row>
    <row r="211">
      <c r="A211" s="13" t="s">
        <v>40</v>
      </c>
      <c r="B211" s="16">
        <v>-0.7002272729</v>
      </c>
      <c r="C211" s="16">
        <v>-0.1925350476</v>
      </c>
      <c r="D211" s="16">
        <v>-0.7479538413</v>
      </c>
      <c r="E211" s="16">
        <v>-0.1988167006</v>
      </c>
      <c r="G211" s="3">
        <f t="shared" si="137"/>
        <v>-0.9102954548</v>
      </c>
      <c r="H211" s="3">
        <f t="shared" si="138"/>
        <v>-0.9723399937</v>
      </c>
      <c r="J211">
        <f t="shared" si="139"/>
        <v>-0.9044510767</v>
      </c>
      <c r="K211">
        <f t="shared" si="140"/>
        <v>-0.9638168431</v>
      </c>
    </row>
    <row r="212">
      <c r="A212" s="13" t="s">
        <v>41</v>
      </c>
      <c r="B212" s="16">
        <v>-0.7038573225</v>
      </c>
      <c r="C212" s="16">
        <v>-0.1962047206</v>
      </c>
      <c r="D212" s="16">
        <v>-0.7516491786</v>
      </c>
      <c r="E212" s="16">
        <v>-0.2025902731</v>
      </c>
      <c r="G212" s="3">
        <f t="shared" si="137"/>
        <v>-0.9150145193</v>
      </c>
      <c r="H212" s="3">
        <f t="shared" si="138"/>
        <v>-0.9771439322</v>
      </c>
      <c r="J212">
        <f t="shared" si="139"/>
        <v>-0.9100303605</v>
      </c>
      <c r="K212">
        <f t="shared" si="140"/>
        <v>-0.9695091054</v>
      </c>
    </row>
    <row r="213">
      <c r="A213" s="63">
        <v>36.0</v>
      </c>
      <c r="B213" s="23"/>
      <c r="C213" s="23"/>
      <c r="D213" s="23"/>
      <c r="E213" s="23"/>
    </row>
    <row r="214">
      <c r="A214" s="13" t="s">
        <v>31</v>
      </c>
      <c r="B214" s="16">
        <v>-1.4100595662</v>
      </c>
      <c r="C214" s="16">
        <v>-0.394777776</v>
      </c>
      <c r="D214" s="16">
        <v>-1.5059006522</v>
      </c>
      <c r="E214" s="16">
        <v>-0.4077050841</v>
      </c>
      <c r="G214" s="14">
        <f t="shared" ref="G214:G218" si="141">1.3*B214</f>
        <v>-1.833077436</v>
      </c>
      <c r="H214" s="14">
        <f t="shared" ref="H214:H218" si="142">1.3*D214</f>
        <v>-1.957670848</v>
      </c>
      <c r="J214">
        <f t="shared" ref="J214:J218" si="143">1.2*B214+C214/3</f>
        <v>-1.823664071</v>
      </c>
      <c r="K214">
        <f t="shared" ref="K214:K218" si="144">1.2*D214+E214/3</f>
        <v>-1.942982477</v>
      </c>
    </row>
    <row r="215">
      <c r="A215" s="13" t="s">
        <v>32</v>
      </c>
      <c r="B215" s="16">
        <v>-0.7036471884</v>
      </c>
      <c r="C215" s="16">
        <v>-0.1961367799</v>
      </c>
      <c r="D215" s="16">
        <v>-0.7515210682</v>
      </c>
      <c r="E215" s="16">
        <v>-0.2025575824</v>
      </c>
      <c r="G215" s="3">
        <f t="shared" si="141"/>
        <v>-0.9147413449</v>
      </c>
      <c r="H215" s="3">
        <f t="shared" si="142"/>
        <v>-0.9769773887</v>
      </c>
      <c r="J215">
        <f t="shared" si="143"/>
        <v>-0.9097555527</v>
      </c>
      <c r="K215">
        <f t="shared" si="144"/>
        <v>-0.969344476</v>
      </c>
    </row>
    <row r="216">
      <c r="A216" s="13" t="s">
        <v>33</v>
      </c>
      <c r="B216" s="16">
        <v>-0.7036471645</v>
      </c>
      <c r="C216" s="16">
        <v>-0.196136784</v>
      </c>
      <c r="D216" s="16">
        <v>-0.7515210453</v>
      </c>
      <c r="E216" s="16">
        <v>-0.202557584</v>
      </c>
      <c r="G216" s="3">
        <f t="shared" si="141"/>
        <v>-0.9147413139</v>
      </c>
      <c r="H216" s="3">
        <f t="shared" si="142"/>
        <v>-0.9769773589</v>
      </c>
      <c r="J216">
        <f t="shared" si="143"/>
        <v>-0.9097555254</v>
      </c>
      <c r="K216">
        <f t="shared" si="144"/>
        <v>-0.969344449</v>
      </c>
    </row>
    <row r="217">
      <c r="A217" s="13" t="s">
        <v>40</v>
      </c>
      <c r="B217" s="16">
        <v>-0.7037851849</v>
      </c>
      <c r="C217" s="16">
        <v>-0.1961782639</v>
      </c>
      <c r="D217" s="16">
        <v>-0.7516033427</v>
      </c>
      <c r="E217" s="16">
        <v>-0.2025746248</v>
      </c>
      <c r="G217" s="3">
        <f t="shared" si="141"/>
        <v>-0.9149207404</v>
      </c>
      <c r="H217" s="3">
        <f t="shared" si="142"/>
        <v>-0.9770843455</v>
      </c>
      <c r="J217">
        <f t="shared" si="143"/>
        <v>-0.9099349765</v>
      </c>
      <c r="K217">
        <f t="shared" si="144"/>
        <v>-0.9694488862</v>
      </c>
    </row>
    <row r="218">
      <c r="A218" s="13" t="s">
        <v>41</v>
      </c>
      <c r="B218" s="16">
        <v>-0.7037851617</v>
      </c>
      <c r="C218" s="16">
        <v>-0.1961782683</v>
      </c>
      <c r="D218" s="16">
        <v>-0.7516033209</v>
      </c>
      <c r="E218" s="16">
        <v>-0.2025746268</v>
      </c>
      <c r="G218" s="3">
        <f t="shared" si="141"/>
        <v>-0.9149207102</v>
      </c>
      <c r="H218" s="3">
        <f t="shared" si="142"/>
        <v>-0.9770843172</v>
      </c>
      <c r="J218">
        <f t="shared" si="143"/>
        <v>-0.9099349501</v>
      </c>
      <c r="K218">
        <f t="shared" si="144"/>
        <v>-0.9694488607</v>
      </c>
    </row>
    <row r="219">
      <c r="A219" s="63">
        <v>37.0</v>
      </c>
      <c r="B219" s="23"/>
      <c r="C219" s="23"/>
      <c r="D219" s="23"/>
      <c r="E219" s="23"/>
    </row>
    <row r="220">
      <c r="A220" s="13" t="s">
        <v>31</v>
      </c>
      <c r="B220" s="16">
        <v>-1.3801157886</v>
      </c>
      <c r="C220" s="16">
        <v>-0.394751504</v>
      </c>
      <c r="D220" s="16">
        <v>-1.4745937389</v>
      </c>
      <c r="E220" s="16">
        <v>-0.407606092</v>
      </c>
      <c r="G220">
        <f t="shared" ref="G220:G224" si="145">1.3*B220</f>
        <v>-1.794150525</v>
      </c>
      <c r="H220">
        <f t="shared" ref="H220:H224" si="146">1.3*D220</f>
        <v>-1.916971861</v>
      </c>
      <c r="J220">
        <f t="shared" ref="J220:J224" si="147">1.2*B220+C220/3</f>
        <v>-1.787722781</v>
      </c>
      <c r="K220">
        <f t="shared" ref="K220:K224" si="148">1.2*D220+E220/3</f>
        <v>-1.905381184</v>
      </c>
    </row>
    <row r="221">
      <c r="A221" s="13" t="s">
        <v>32</v>
      </c>
      <c r="B221" s="16">
        <v>-0.672558554</v>
      </c>
      <c r="C221" s="16">
        <v>-0.1950641284</v>
      </c>
      <c r="D221" s="16">
        <v>-0.7190903928</v>
      </c>
      <c r="E221" s="16">
        <v>-0.2013881332</v>
      </c>
      <c r="G221">
        <f t="shared" si="145"/>
        <v>-0.8743261202</v>
      </c>
      <c r="H221">
        <f t="shared" si="146"/>
        <v>-0.9348175106</v>
      </c>
      <c r="J221">
        <f t="shared" si="147"/>
        <v>-0.8720916409</v>
      </c>
      <c r="K221">
        <f t="shared" si="148"/>
        <v>-0.9300378491</v>
      </c>
    </row>
    <row r="222">
      <c r="A222" s="13" t="s">
        <v>33</v>
      </c>
      <c r="B222" s="16">
        <v>-0.7036507593</v>
      </c>
      <c r="C222" s="16">
        <v>-0.1961339005</v>
      </c>
      <c r="D222" s="16">
        <v>-0.7515238406</v>
      </c>
      <c r="E222" s="16">
        <v>-0.2025544791</v>
      </c>
      <c r="G222">
        <f t="shared" si="145"/>
        <v>-0.9147459871</v>
      </c>
      <c r="H222">
        <f t="shared" si="146"/>
        <v>-0.9769809928</v>
      </c>
      <c r="J222">
        <f t="shared" si="147"/>
        <v>-0.909758878</v>
      </c>
      <c r="K222">
        <f t="shared" si="148"/>
        <v>-0.9693467684</v>
      </c>
    </row>
    <row r="223">
      <c r="A223" s="13" t="s">
        <v>40</v>
      </c>
      <c r="B223" s="16">
        <v>-0.6727989795</v>
      </c>
      <c r="C223" s="16">
        <v>-0.195121474</v>
      </c>
      <c r="D223" s="16">
        <v>-0.7192078122</v>
      </c>
      <c r="E223" s="16">
        <v>-0.2014087041</v>
      </c>
      <c r="G223">
        <f t="shared" si="145"/>
        <v>-0.8746386734</v>
      </c>
      <c r="H223">
        <f t="shared" si="146"/>
        <v>-0.9349701559</v>
      </c>
      <c r="J223">
        <f t="shared" si="147"/>
        <v>-0.8723992667</v>
      </c>
      <c r="K223">
        <f t="shared" si="148"/>
        <v>-0.9301856093</v>
      </c>
    </row>
    <row r="224">
      <c r="A224" s="13" t="s">
        <v>41</v>
      </c>
      <c r="B224" s="16">
        <v>-0.7038448937</v>
      </c>
      <c r="C224" s="16">
        <v>-0.1961906564</v>
      </c>
      <c r="D224" s="16">
        <v>-0.751638658</v>
      </c>
      <c r="E224" s="16">
        <v>-0.2025777678</v>
      </c>
      <c r="G224">
        <f t="shared" si="145"/>
        <v>-0.9149983618</v>
      </c>
      <c r="H224">
        <f t="shared" si="146"/>
        <v>-0.9771302554</v>
      </c>
      <c r="J224">
        <f t="shared" si="147"/>
        <v>-0.9100107579</v>
      </c>
      <c r="K224">
        <f t="shared" si="148"/>
        <v>-0.9694923122</v>
      </c>
    </row>
    <row r="225">
      <c r="A225" s="63">
        <v>38.0</v>
      </c>
      <c r="B225" s="23"/>
      <c r="C225" s="23"/>
      <c r="D225" s="23"/>
      <c r="E225" s="23"/>
    </row>
    <row r="226">
      <c r="A226" s="13" t="s">
        <v>31</v>
      </c>
      <c r="B226" s="16">
        <v>-1.3498448137</v>
      </c>
      <c r="C226" s="16">
        <v>-0.3944792738</v>
      </c>
      <c r="D226" s="16">
        <v>-1.4429965716</v>
      </c>
      <c r="E226" s="16">
        <v>-0.4072688191</v>
      </c>
      <c r="G226" s="14">
        <f t="shared" ref="G226:G230" si="149">1.3*B226</f>
        <v>-1.754798258</v>
      </c>
      <c r="H226" s="14">
        <f t="shared" ref="H226:H230" si="150">1.3*D226</f>
        <v>-1.875895543</v>
      </c>
      <c r="J226">
        <f t="shared" ref="J226:J230" si="151">1.2*B226+C226/3</f>
        <v>-1.751306868</v>
      </c>
      <c r="K226">
        <f t="shared" ref="K226:K230" si="152">1.2*D226+E226/3</f>
        <v>-1.867352159</v>
      </c>
    </row>
    <row r="227">
      <c r="A227" s="13" t="s">
        <v>32</v>
      </c>
      <c r="B227" s="16">
        <v>-0.6726139647</v>
      </c>
      <c r="C227" s="16">
        <v>-0.195119747</v>
      </c>
      <c r="D227" s="16">
        <v>-0.7191422471</v>
      </c>
      <c r="E227" s="16">
        <v>-0.2014447917</v>
      </c>
      <c r="G227" s="3">
        <f t="shared" si="149"/>
        <v>-0.8743981541</v>
      </c>
      <c r="H227" s="3">
        <f t="shared" si="150"/>
        <v>-0.9348849212</v>
      </c>
      <c r="J227">
        <f t="shared" si="151"/>
        <v>-0.8721766733</v>
      </c>
      <c r="K227">
        <f t="shared" si="152"/>
        <v>-0.9301189604</v>
      </c>
    </row>
    <row r="228">
      <c r="A228" s="13" t="s">
        <v>33</v>
      </c>
      <c r="B228" s="16">
        <v>-0.6726109802</v>
      </c>
      <c r="C228" s="16">
        <v>-0.1951167435</v>
      </c>
      <c r="D228" s="16">
        <v>-0.7191395144</v>
      </c>
      <c r="E228" s="16">
        <v>-0.2014417513</v>
      </c>
      <c r="G228" s="3">
        <f t="shared" si="149"/>
        <v>-0.8743942743</v>
      </c>
      <c r="H228" s="3">
        <f t="shared" si="150"/>
        <v>-0.9348813687</v>
      </c>
      <c r="J228">
        <f t="shared" si="151"/>
        <v>-0.8721720907</v>
      </c>
      <c r="K228">
        <f t="shared" si="152"/>
        <v>-0.9301146677</v>
      </c>
    </row>
    <row r="229">
      <c r="A229" s="13" t="s">
        <v>40</v>
      </c>
      <c r="B229" s="16">
        <v>-0.6728608275</v>
      </c>
      <c r="C229" s="16">
        <v>-0.1951844078</v>
      </c>
      <c r="D229" s="16">
        <v>-0.7192722668</v>
      </c>
      <c r="E229" s="16">
        <v>-0.2014691534</v>
      </c>
      <c r="G229" s="3">
        <f t="shared" si="149"/>
        <v>-0.8747190758</v>
      </c>
      <c r="H229" s="3">
        <f t="shared" si="150"/>
        <v>-0.9350539468</v>
      </c>
      <c r="J229">
        <f t="shared" si="151"/>
        <v>-0.8724944623</v>
      </c>
      <c r="K229">
        <f t="shared" si="152"/>
        <v>-0.9302831046</v>
      </c>
    </row>
    <row r="230">
      <c r="A230" s="13" t="s">
        <v>41</v>
      </c>
      <c r="B230" s="16">
        <v>-0.672857853</v>
      </c>
      <c r="C230" s="16">
        <v>-0.1951813932</v>
      </c>
      <c r="D230" s="16">
        <v>-0.7192695172</v>
      </c>
      <c r="E230" s="16">
        <v>-0.2014661046</v>
      </c>
      <c r="G230" s="3">
        <f t="shared" si="149"/>
        <v>-0.8747152089</v>
      </c>
      <c r="H230" s="3">
        <f t="shared" si="150"/>
        <v>-0.9350503724</v>
      </c>
      <c r="J230">
        <f t="shared" si="151"/>
        <v>-0.872489888</v>
      </c>
      <c r="K230">
        <f t="shared" si="152"/>
        <v>-0.9302787888</v>
      </c>
    </row>
    <row r="231">
      <c r="A231" s="63">
        <v>39.0</v>
      </c>
      <c r="B231" s="23"/>
      <c r="C231" s="23"/>
      <c r="D231" s="23"/>
      <c r="E231" s="23"/>
    </row>
    <row r="232">
      <c r="A232" s="13" t="s">
        <v>31</v>
      </c>
      <c r="B232" s="16">
        <v>-1.391158861</v>
      </c>
      <c r="C232" s="16">
        <v>-0.4382953856</v>
      </c>
      <c r="D232" s="16">
        <v>-1.4891490059</v>
      </c>
      <c r="E232" s="16">
        <v>-0.452322019</v>
      </c>
      <c r="G232" s="14">
        <f t="shared" ref="G232:G236" si="153">1.3*B232</f>
        <v>-1.808506519</v>
      </c>
      <c r="H232" s="14">
        <f t="shared" ref="H232:H236" si="154">1.3*D232</f>
        <v>-1.935893708</v>
      </c>
      <c r="J232">
        <f t="shared" ref="J232:J236" si="155">1.2*B232+C232/3</f>
        <v>-1.815489095</v>
      </c>
      <c r="K232">
        <f t="shared" ref="K232:K236" si="156">1.2*D232+E232/3</f>
        <v>-1.937752813</v>
      </c>
    </row>
    <row r="233">
      <c r="A233" s="13" t="s">
        <v>32</v>
      </c>
      <c r="B233" s="16">
        <v>-0.7122471961</v>
      </c>
      <c r="C233" s="16">
        <v>-0.2376452744</v>
      </c>
      <c r="D233" s="16">
        <v>-0.7637030556</v>
      </c>
      <c r="E233" s="16">
        <v>-0.2452030239</v>
      </c>
      <c r="G233" s="3">
        <f t="shared" si="153"/>
        <v>-0.9259213549</v>
      </c>
      <c r="H233" s="3">
        <f t="shared" si="154"/>
        <v>-0.9928139723</v>
      </c>
      <c r="J233">
        <f t="shared" si="155"/>
        <v>-0.9339117268</v>
      </c>
      <c r="K233">
        <f t="shared" si="156"/>
        <v>-0.998178008</v>
      </c>
    </row>
    <row r="234">
      <c r="A234" s="13" t="s">
        <v>33</v>
      </c>
      <c r="B234" s="16">
        <v>-0.6726340305</v>
      </c>
      <c r="C234" s="16">
        <v>-0.1951299658</v>
      </c>
      <c r="D234" s="16">
        <v>-0.7191639552</v>
      </c>
      <c r="E234" s="16">
        <v>-0.2014561236</v>
      </c>
      <c r="G234" s="3">
        <f t="shared" si="153"/>
        <v>-0.8744242397</v>
      </c>
      <c r="H234" s="3">
        <f t="shared" si="154"/>
        <v>-0.9349131418</v>
      </c>
      <c r="J234">
        <f t="shared" si="155"/>
        <v>-0.8722041585</v>
      </c>
      <c r="K234">
        <f t="shared" si="156"/>
        <v>-0.9301487874</v>
      </c>
    </row>
    <row r="235">
      <c r="A235" s="13" t="s">
        <v>40</v>
      </c>
      <c r="B235" s="16">
        <v>-0.7128893074</v>
      </c>
      <c r="C235" s="16">
        <v>-0.2378645348</v>
      </c>
      <c r="D235" s="16">
        <v>-0.7640352915</v>
      </c>
      <c r="E235" s="16">
        <v>-0.245293762</v>
      </c>
      <c r="G235" s="3">
        <f t="shared" si="153"/>
        <v>-0.9267560996</v>
      </c>
      <c r="H235" s="3">
        <f t="shared" si="154"/>
        <v>-0.993245879</v>
      </c>
      <c r="J235">
        <f t="shared" si="155"/>
        <v>-0.9347553471</v>
      </c>
      <c r="K235">
        <f t="shared" si="156"/>
        <v>-0.9986069371</v>
      </c>
    </row>
    <row r="236">
      <c r="A236" s="13" t="s">
        <v>41</v>
      </c>
      <c r="B236" s="16">
        <v>-0.6728836123</v>
      </c>
      <c r="C236" s="16">
        <v>-0.1951953728</v>
      </c>
      <c r="D236" s="16">
        <v>-0.7192809504</v>
      </c>
      <c r="E236" s="16">
        <v>-0.2014783803</v>
      </c>
      <c r="G236" s="3">
        <f t="shared" si="153"/>
        <v>-0.874748696</v>
      </c>
      <c r="H236" s="3">
        <f t="shared" si="154"/>
        <v>-0.9350652355</v>
      </c>
      <c r="J236">
        <f t="shared" si="155"/>
        <v>-0.872525459</v>
      </c>
      <c r="K236">
        <f t="shared" si="156"/>
        <v>-0.9302966006</v>
      </c>
    </row>
    <row r="237">
      <c r="A237" s="63">
        <v>40.0</v>
      </c>
      <c r="B237" s="23"/>
      <c r="C237" s="23"/>
      <c r="D237" s="23"/>
      <c r="E237" s="23"/>
    </row>
    <row r="238">
      <c r="A238" s="13" t="s">
        <v>31</v>
      </c>
      <c r="B238" s="16">
        <v>-1.4207541302</v>
      </c>
      <c r="C238" s="16">
        <v>-0.43806325</v>
      </c>
      <c r="D238" s="16">
        <v>-1.5200880495</v>
      </c>
      <c r="E238" s="16">
        <v>-0.4521445364</v>
      </c>
      <c r="G238" s="14">
        <f t="shared" ref="G238:G242" si="157">1.3*B238</f>
        <v>-1.846980369</v>
      </c>
      <c r="H238" s="14">
        <f t="shared" ref="H238:H242" si="158">1.3*D238</f>
        <v>-1.976114464</v>
      </c>
      <c r="J238">
        <f t="shared" ref="J238:J242" si="159">1.2*B238+C238/3</f>
        <v>-1.85092604</v>
      </c>
      <c r="K238">
        <f t="shared" ref="K238:K242" si="160">1.2*D238+E238/3</f>
        <v>-1.974820505</v>
      </c>
    </row>
    <row r="239">
      <c r="A239" s="13" t="s">
        <v>32</v>
      </c>
      <c r="B239" s="16">
        <v>-0.7122378909</v>
      </c>
      <c r="C239" s="16">
        <v>-0.237644086</v>
      </c>
      <c r="D239" s="16">
        <v>-0.7636947109</v>
      </c>
      <c r="E239" s="16">
        <v>-0.2452019667</v>
      </c>
      <c r="G239" s="3">
        <f t="shared" si="157"/>
        <v>-0.9259092582</v>
      </c>
      <c r="H239" s="3">
        <f t="shared" si="158"/>
        <v>-0.9928031242</v>
      </c>
      <c r="J239">
        <f t="shared" si="159"/>
        <v>-0.9339001644</v>
      </c>
      <c r="K239">
        <f t="shared" si="160"/>
        <v>-0.998167642</v>
      </c>
    </row>
    <row r="240">
      <c r="A240" s="13" t="s">
        <v>33</v>
      </c>
      <c r="B240" s="16">
        <v>-0.7036832168</v>
      </c>
      <c r="C240" s="16">
        <v>-0.1961554013</v>
      </c>
      <c r="D240" s="16">
        <v>-0.7515565629</v>
      </c>
      <c r="E240" s="16">
        <v>-0.2025767827</v>
      </c>
      <c r="G240" s="3">
        <f t="shared" si="157"/>
        <v>-0.9147881818</v>
      </c>
      <c r="H240" s="3">
        <f t="shared" si="158"/>
        <v>-0.9770235318</v>
      </c>
      <c r="J240">
        <f t="shared" si="159"/>
        <v>-0.9098049939</v>
      </c>
      <c r="K240">
        <f t="shared" si="160"/>
        <v>-0.9693934697</v>
      </c>
    </row>
    <row r="241">
      <c r="A241" s="13" t="s">
        <v>40</v>
      </c>
      <c r="B241" s="16">
        <v>-0.7127988459</v>
      </c>
      <c r="C241" s="16">
        <v>-0.2378310011</v>
      </c>
      <c r="D241" s="16">
        <v>-0.7639685394</v>
      </c>
      <c r="E241" s="16">
        <v>-0.2452764052</v>
      </c>
      <c r="G241" s="3">
        <f t="shared" si="157"/>
        <v>-0.9266384997</v>
      </c>
      <c r="H241" s="3">
        <f t="shared" si="158"/>
        <v>-0.9931591012</v>
      </c>
      <c r="J241">
        <f t="shared" si="159"/>
        <v>-0.9346356154</v>
      </c>
      <c r="K241">
        <f t="shared" si="160"/>
        <v>-0.998521049</v>
      </c>
    </row>
    <row r="242">
      <c r="A242" s="13" t="s">
        <v>41</v>
      </c>
      <c r="B242" s="16">
        <v>-0.7038476399</v>
      </c>
      <c r="C242" s="16">
        <v>-0.1962056026</v>
      </c>
      <c r="D242" s="16">
        <v>-0.7516494645</v>
      </c>
      <c r="E242" s="16">
        <v>-0.2025968479</v>
      </c>
      <c r="G242" s="3">
        <f t="shared" si="157"/>
        <v>-0.9150019319</v>
      </c>
      <c r="H242" s="3">
        <f t="shared" si="158"/>
        <v>-0.9771443039</v>
      </c>
      <c r="J242">
        <f t="shared" si="159"/>
        <v>-0.9100190354</v>
      </c>
      <c r="K242">
        <f t="shared" si="160"/>
        <v>-0.96951164</v>
      </c>
    </row>
    <row r="243">
      <c r="A243" s="63">
        <v>41.0</v>
      </c>
      <c r="B243" s="23"/>
      <c r="C243" s="23"/>
      <c r="D243" s="23"/>
      <c r="E243" s="23"/>
    </row>
    <row r="244">
      <c r="A244" s="13" t="s">
        <v>31</v>
      </c>
      <c r="B244" s="16">
        <v>-1.7943086674</v>
      </c>
      <c r="C244" s="16">
        <v>-0.5855727731</v>
      </c>
      <c r="D244" s="16">
        <v>-1.9315892761</v>
      </c>
      <c r="E244" s="16">
        <v>-0.6068702466</v>
      </c>
      <c r="G244">
        <f t="shared" ref="G244:G248" si="161">1.3*B244</f>
        <v>-2.332601268</v>
      </c>
      <c r="H244">
        <f t="shared" ref="H244:H248" si="162">1.3*D244</f>
        <v>-2.511066059</v>
      </c>
      <c r="J244">
        <f t="shared" ref="J244:J248" si="163">1.2*B244+C244/3</f>
        <v>-2.348361325</v>
      </c>
      <c r="K244">
        <f t="shared" ref="K244:K248" si="164">1.2*D244+E244/3</f>
        <v>-2.520197214</v>
      </c>
    </row>
    <row r="245">
      <c r="A245" s="13" t="s">
        <v>32</v>
      </c>
      <c r="B245" s="16">
        <v>-1.0866616978</v>
      </c>
      <c r="C245" s="16">
        <v>-0.3863201547</v>
      </c>
      <c r="D245" s="16">
        <v>-1.1761718821</v>
      </c>
      <c r="E245" s="16">
        <v>-0.4011514071</v>
      </c>
      <c r="G245">
        <f t="shared" si="161"/>
        <v>-1.412660207</v>
      </c>
      <c r="H245">
        <f t="shared" si="162"/>
        <v>-1.529023447</v>
      </c>
      <c r="J245">
        <f t="shared" si="163"/>
        <v>-1.432767422</v>
      </c>
      <c r="K245">
        <f t="shared" si="164"/>
        <v>-1.545123394</v>
      </c>
    </row>
    <row r="246">
      <c r="A246" s="13" t="s">
        <v>33</v>
      </c>
      <c r="B246" s="16">
        <v>-0.6999871463</v>
      </c>
      <c r="C246" s="16">
        <v>-0.1924690869</v>
      </c>
      <c r="D246" s="16">
        <v>-0.7478492036</v>
      </c>
      <c r="E246" s="16">
        <v>-0.1987915947</v>
      </c>
      <c r="G246">
        <f t="shared" si="161"/>
        <v>-0.9099832902</v>
      </c>
      <c r="H246">
        <f t="shared" si="162"/>
        <v>-0.9722039647</v>
      </c>
      <c r="J246">
        <f t="shared" si="163"/>
        <v>-0.9041409379</v>
      </c>
      <c r="K246">
        <f t="shared" si="164"/>
        <v>-0.9636829092</v>
      </c>
    </row>
    <row r="247">
      <c r="A247" s="13" t="s">
        <v>40</v>
      </c>
      <c r="B247" s="16">
        <v>-1.0878226431</v>
      </c>
      <c r="C247" s="16">
        <v>-0.3867734709</v>
      </c>
      <c r="D247" s="16">
        <v>-1.1768105165</v>
      </c>
      <c r="E247" s="16">
        <v>-0.4013514145</v>
      </c>
      <c r="G247">
        <f t="shared" si="161"/>
        <v>-1.414169436</v>
      </c>
      <c r="H247">
        <f t="shared" si="162"/>
        <v>-1.529853671</v>
      </c>
      <c r="J247">
        <f t="shared" si="163"/>
        <v>-1.434311662</v>
      </c>
      <c r="K247">
        <f t="shared" si="164"/>
        <v>-1.545956425</v>
      </c>
    </row>
    <row r="248">
      <c r="A248" s="13" t="s">
        <v>41</v>
      </c>
      <c r="B248" s="16">
        <v>-0.7003345024</v>
      </c>
      <c r="C248" s="16">
        <v>-0.1925616485</v>
      </c>
      <c r="D248" s="16">
        <v>-0.7480076848</v>
      </c>
      <c r="E248" s="16">
        <v>-0.1988236967</v>
      </c>
      <c r="G248">
        <f t="shared" si="161"/>
        <v>-0.9104348531</v>
      </c>
      <c r="H248">
        <f t="shared" si="162"/>
        <v>-0.9724099902</v>
      </c>
      <c r="J248">
        <f t="shared" si="163"/>
        <v>-0.904588619</v>
      </c>
      <c r="K248">
        <f t="shared" si="164"/>
        <v>-0.9638837873</v>
      </c>
    </row>
    <row r="249">
      <c r="A249" s="63">
        <v>42.0</v>
      </c>
      <c r="B249" s="23"/>
      <c r="C249" s="23"/>
      <c r="D249" s="23"/>
      <c r="E249" s="23"/>
    </row>
    <row r="250">
      <c r="A250" s="13" t="s">
        <v>31</v>
      </c>
      <c r="B250" s="16">
        <v>-1.7660834218</v>
      </c>
      <c r="C250" s="16">
        <v>-0.587367965</v>
      </c>
      <c r="D250" s="16">
        <v>-1.9020457426</v>
      </c>
      <c r="E250" s="16">
        <v>-0.6086626066</v>
      </c>
      <c r="G250" s="14">
        <f t="shared" ref="G250:G254" si="165">1.3*B250</f>
        <v>-2.295908448</v>
      </c>
      <c r="H250" s="14">
        <f t="shared" ref="H250:H254" si="166">1.3*D250</f>
        <v>-2.472659465</v>
      </c>
      <c r="J250">
        <f t="shared" ref="J250:J254" si="167">1.2*B250+C250/3</f>
        <v>-2.315089428</v>
      </c>
      <c r="K250">
        <f t="shared" ref="K250:K254" si="168">1.2*D250+E250/3</f>
        <v>-2.485342427</v>
      </c>
    </row>
    <row r="251">
      <c r="A251" s="13" t="s">
        <v>32</v>
      </c>
      <c r="B251" s="16">
        <v>-1.086664596</v>
      </c>
      <c r="C251" s="16">
        <v>-0.3863126698</v>
      </c>
      <c r="D251" s="16">
        <v>-1.1761727657</v>
      </c>
      <c r="E251" s="16">
        <v>-0.4011430585</v>
      </c>
      <c r="G251" s="3">
        <f t="shared" si="165"/>
        <v>-1.412663975</v>
      </c>
      <c r="H251" s="3">
        <f t="shared" si="166"/>
        <v>-1.529024595</v>
      </c>
      <c r="J251">
        <f t="shared" si="167"/>
        <v>-1.432768405</v>
      </c>
      <c r="K251">
        <f t="shared" si="168"/>
        <v>-1.545121672</v>
      </c>
    </row>
    <row r="252">
      <c r="A252" s="13" t="s">
        <v>33</v>
      </c>
      <c r="B252" s="16">
        <v>-0.6726126855</v>
      </c>
      <c r="C252" s="16">
        <v>-0.1951024871</v>
      </c>
      <c r="D252" s="16">
        <v>-0.7191408039</v>
      </c>
      <c r="E252" s="16">
        <v>-0.201427326</v>
      </c>
      <c r="G252" s="3">
        <f t="shared" si="165"/>
        <v>-0.8743964912</v>
      </c>
      <c r="H252" s="3">
        <f t="shared" si="166"/>
        <v>-0.9348830451</v>
      </c>
      <c r="J252">
        <f t="shared" si="167"/>
        <v>-0.872169385</v>
      </c>
      <c r="K252">
        <f t="shared" si="168"/>
        <v>-0.9301114067</v>
      </c>
    </row>
    <row r="253">
      <c r="A253" s="13" t="s">
        <v>40</v>
      </c>
      <c r="B253" s="16">
        <v>-1.0876752532</v>
      </c>
      <c r="C253" s="16">
        <v>-0.3867011283</v>
      </c>
      <c r="D253" s="16">
        <v>-1.1767303194</v>
      </c>
      <c r="E253" s="16">
        <v>-0.401319093</v>
      </c>
      <c r="G253" s="3">
        <f t="shared" si="165"/>
        <v>-1.413977829</v>
      </c>
      <c r="H253" s="3">
        <f t="shared" si="166"/>
        <v>-1.529749415</v>
      </c>
      <c r="J253">
        <f t="shared" si="167"/>
        <v>-1.43411068</v>
      </c>
      <c r="K253">
        <f t="shared" si="168"/>
        <v>-1.545849414</v>
      </c>
    </row>
    <row r="254">
      <c r="A254" s="13" t="s">
        <v>41</v>
      </c>
      <c r="B254" s="16">
        <v>-0.6729034984</v>
      </c>
      <c r="C254" s="16">
        <v>-0.1951781243</v>
      </c>
      <c r="D254" s="16">
        <v>-0.7192763214</v>
      </c>
      <c r="E254" s="16">
        <v>-0.2014530471</v>
      </c>
      <c r="G254" s="3">
        <f t="shared" si="165"/>
        <v>-0.8747745479</v>
      </c>
      <c r="H254" s="3">
        <f t="shared" si="166"/>
        <v>-0.9350592178</v>
      </c>
      <c r="J254">
        <f t="shared" si="167"/>
        <v>-0.8725435728</v>
      </c>
      <c r="K254">
        <f t="shared" si="168"/>
        <v>-0.9302826014</v>
      </c>
    </row>
    <row r="255">
      <c r="A255" s="63">
        <v>43.0</v>
      </c>
      <c r="B255" s="23"/>
      <c r="C255" s="23"/>
      <c r="D255" s="23"/>
      <c r="E255" s="23"/>
    </row>
    <row r="256">
      <c r="A256" s="13" t="s">
        <v>31</v>
      </c>
      <c r="B256" s="16">
        <v>-1.7955583434</v>
      </c>
      <c r="C256" s="16">
        <v>-0.5871379994</v>
      </c>
      <c r="D256" s="16">
        <v>-1.9329080184</v>
      </c>
      <c r="E256" s="16">
        <v>-0.6085175217</v>
      </c>
      <c r="G256" s="14">
        <f t="shared" ref="G256:G260" si="169">1.3*B256</f>
        <v>-2.334225846</v>
      </c>
      <c r="H256" s="14">
        <f t="shared" ref="H256:H260" si="170">1.3*D256</f>
        <v>-2.512780424</v>
      </c>
      <c r="J256">
        <f t="shared" ref="J256:J260" si="171">1.2*B256+C256/3</f>
        <v>-2.350382679</v>
      </c>
      <c r="K256">
        <f t="shared" ref="K256:K260" si="172">1.2*D256+E256/3</f>
        <v>-2.522328796</v>
      </c>
    </row>
    <row r="257">
      <c r="A257" s="13" t="s">
        <v>32</v>
      </c>
      <c r="B257" s="16">
        <v>-1.0866359427</v>
      </c>
      <c r="C257" s="16">
        <v>-0.3863203805</v>
      </c>
      <c r="D257" s="16">
        <v>-1.1761503094</v>
      </c>
      <c r="E257" s="16">
        <v>-0.4011526638</v>
      </c>
      <c r="G257" s="3">
        <f t="shared" si="169"/>
        <v>-1.412626726</v>
      </c>
      <c r="H257" s="3">
        <f t="shared" si="170"/>
        <v>-1.528995402</v>
      </c>
      <c r="J257">
        <f t="shared" si="171"/>
        <v>-1.432736591</v>
      </c>
      <c r="K257">
        <f t="shared" si="172"/>
        <v>-1.545097926</v>
      </c>
    </row>
    <row r="258">
      <c r="A258" s="13" t="s">
        <v>33</v>
      </c>
      <c r="B258" s="16">
        <v>-0.7036950503</v>
      </c>
      <c r="C258" s="16">
        <v>-0.1961545192</v>
      </c>
      <c r="D258" s="16">
        <v>-0.7515671949</v>
      </c>
      <c r="E258" s="16">
        <v>-0.2025756857</v>
      </c>
      <c r="G258" s="3">
        <f t="shared" si="169"/>
        <v>-0.9148035654</v>
      </c>
      <c r="H258" s="3">
        <f t="shared" si="170"/>
        <v>-0.9770373534</v>
      </c>
      <c r="J258">
        <f t="shared" si="171"/>
        <v>-0.9098189001</v>
      </c>
      <c r="K258">
        <f t="shared" si="172"/>
        <v>-0.9694058624</v>
      </c>
    </row>
    <row r="259">
      <c r="A259" s="13" t="s">
        <v>40</v>
      </c>
      <c r="B259" s="16">
        <v>-1.087457839</v>
      </c>
      <c r="C259" s="16">
        <v>-0.3866316318</v>
      </c>
      <c r="D259" s="16">
        <v>-1.1766037976</v>
      </c>
      <c r="E259" s="16">
        <v>-0.4012963793</v>
      </c>
      <c r="G259" s="3">
        <f t="shared" si="169"/>
        <v>-1.413695191</v>
      </c>
      <c r="H259" s="3">
        <f t="shared" si="170"/>
        <v>-1.529584937</v>
      </c>
      <c r="J259">
        <f t="shared" si="171"/>
        <v>-1.433826617</v>
      </c>
      <c r="K259">
        <f t="shared" si="172"/>
        <v>-1.545690017</v>
      </c>
    </row>
    <row r="260">
      <c r="A260" s="13" t="s">
        <v>41</v>
      </c>
      <c r="B260" s="16">
        <v>-0.7039289748</v>
      </c>
      <c r="C260" s="16">
        <v>-0.1962214687</v>
      </c>
      <c r="D260" s="16">
        <v>-0.7516834339</v>
      </c>
      <c r="E260" s="16">
        <v>-0.2026004695</v>
      </c>
      <c r="G260" s="3">
        <f t="shared" si="169"/>
        <v>-0.9151076672</v>
      </c>
      <c r="H260" s="3">
        <f t="shared" si="170"/>
        <v>-0.9771884641</v>
      </c>
      <c r="J260">
        <f t="shared" si="171"/>
        <v>-0.910121926</v>
      </c>
      <c r="K260">
        <f t="shared" si="172"/>
        <v>-0.9695536105</v>
      </c>
    </row>
    <row r="261">
      <c r="A261" s="63">
        <v>44.0</v>
      </c>
      <c r="B261" s="23"/>
      <c r="C261" s="23"/>
      <c r="D261" s="23"/>
      <c r="E261" s="23"/>
    </row>
    <row r="262">
      <c r="A262" s="13" t="s">
        <v>31</v>
      </c>
      <c r="B262" s="16">
        <v>-0.9675477091</v>
      </c>
      <c r="C262" s="16">
        <v>-0.2662750856</v>
      </c>
      <c r="D262" s="16">
        <v>-1.0338596067</v>
      </c>
      <c r="E262" s="16">
        <v>-0.2750999766</v>
      </c>
      <c r="G262" s="14">
        <f t="shared" ref="G262:G266" si="173">1.3*B262</f>
        <v>-1.257812022</v>
      </c>
      <c r="H262" s="14">
        <f t="shared" ref="H262:H266" si="174">1.3*D262</f>
        <v>-1.344017489</v>
      </c>
      <c r="J262">
        <f t="shared" ref="J262:J266" si="175">1.2*B262+C262/3</f>
        <v>-1.249815613</v>
      </c>
      <c r="K262">
        <f t="shared" ref="K262:K266" si="176">1.2*D262+E262/3</f>
        <v>-1.33233152</v>
      </c>
    </row>
    <row r="263">
      <c r="A263" s="13" t="s">
        <v>32</v>
      </c>
      <c r="B263" s="16">
        <v>-0.264436794</v>
      </c>
      <c r="C263" s="16">
        <v>-0.0709408415</v>
      </c>
      <c r="D263" s="16">
        <v>-0.2827670995</v>
      </c>
      <c r="E263" s="16">
        <v>-0.0733072314</v>
      </c>
      <c r="G263" s="3">
        <f t="shared" si="173"/>
        <v>-0.3437678322</v>
      </c>
      <c r="H263" s="3">
        <f t="shared" si="174"/>
        <v>-0.3675972294</v>
      </c>
      <c r="J263">
        <f t="shared" si="175"/>
        <v>-0.3409711</v>
      </c>
      <c r="K263">
        <f t="shared" si="176"/>
        <v>-0.3637562632</v>
      </c>
    </row>
    <row r="264">
      <c r="A264" s="13" t="s">
        <v>33</v>
      </c>
      <c r="B264" s="16">
        <v>-0.6999594682</v>
      </c>
      <c r="C264" s="16">
        <v>-0.1924739414</v>
      </c>
      <c r="D264" s="16">
        <v>-0.7478257454</v>
      </c>
      <c r="E264" s="16">
        <v>-0.1987973708</v>
      </c>
      <c r="G264" s="3">
        <f t="shared" si="173"/>
        <v>-0.9099473087</v>
      </c>
      <c r="H264" s="3">
        <f t="shared" si="174"/>
        <v>-0.972173469</v>
      </c>
      <c r="J264">
        <f t="shared" si="175"/>
        <v>-0.9041093423</v>
      </c>
      <c r="K264">
        <f t="shared" si="176"/>
        <v>-0.9636566847</v>
      </c>
    </row>
    <row r="265">
      <c r="A265" s="13" t="s">
        <v>40</v>
      </c>
      <c r="B265" s="16">
        <v>-0.2646471763</v>
      </c>
      <c r="C265" s="16">
        <v>-0.0710258528</v>
      </c>
      <c r="D265" s="16">
        <v>-0.2828838868</v>
      </c>
      <c r="E265" s="16">
        <v>-0.0733401154</v>
      </c>
      <c r="G265" s="3">
        <f t="shared" si="173"/>
        <v>-0.3440413292</v>
      </c>
      <c r="H265" s="3">
        <f t="shared" si="174"/>
        <v>-0.3677490528</v>
      </c>
      <c r="J265">
        <f t="shared" si="175"/>
        <v>-0.3412518958</v>
      </c>
      <c r="K265">
        <f t="shared" si="176"/>
        <v>-0.3639073693</v>
      </c>
    </row>
    <row r="266">
      <c r="A266" s="13" t="s">
        <v>41</v>
      </c>
      <c r="B266" s="16">
        <v>-0.7001225488</v>
      </c>
      <c r="C266" s="16">
        <v>-0.1925125987</v>
      </c>
      <c r="D266" s="16">
        <v>-0.7479063425</v>
      </c>
      <c r="E266" s="16">
        <v>-0.1988131805</v>
      </c>
      <c r="G266" s="3">
        <f t="shared" si="173"/>
        <v>-0.9101593134</v>
      </c>
      <c r="H266" s="3">
        <f t="shared" si="174"/>
        <v>-0.9722782453</v>
      </c>
      <c r="J266">
        <f t="shared" si="175"/>
        <v>-0.9043179248</v>
      </c>
      <c r="K266">
        <f t="shared" si="176"/>
        <v>-0.9637586712</v>
      </c>
    </row>
    <row r="267">
      <c r="A267" s="63">
        <v>45.0</v>
      </c>
      <c r="B267" s="23"/>
      <c r="C267" s="23"/>
      <c r="D267" s="23"/>
      <c r="E267" s="23"/>
    </row>
    <row r="268">
      <c r="A268" s="13" t="s">
        <v>31</v>
      </c>
      <c r="B268" s="16">
        <v>-0.9416476852</v>
      </c>
      <c r="C268" s="16">
        <v>-0.2669643772</v>
      </c>
      <c r="D268" s="16">
        <v>-1.0065940023</v>
      </c>
      <c r="E268" s="16">
        <v>-0.2757683605</v>
      </c>
      <c r="G268">
        <f t="shared" ref="G268:G272" si="177">1.3*B268</f>
        <v>-1.224141991</v>
      </c>
      <c r="H268">
        <f t="shared" ref="H268:H272" si="178">1.3*D268</f>
        <v>-1.308572203</v>
      </c>
      <c r="J268">
        <f t="shared" ref="J268:J272" si="179">1.2*B268+C268/3</f>
        <v>-1.218965348</v>
      </c>
      <c r="K268">
        <f t="shared" ref="K268:K272" si="180">1.2*D268+E268/3</f>
        <v>-1.29983559</v>
      </c>
    </row>
    <row r="269">
      <c r="A269" s="13" t="s">
        <v>32</v>
      </c>
      <c r="B269" s="16">
        <v>-0.2388500027</v>
      </c>
      <c r="C269" s="16">
        <v>-0.0719868376</v>
      </c>
      <c r="D269" s="16">
        <v>-0.2557991162</v>
      </c>
      <c r="E269" s="16">
        <v>-0.0743199441</v>
      </c>
      <c r="G269">
        <f t="shared" si="177"/>
        <v>-0.3105050035</v>
      </c>
      <c r="H269">
        <f t="shared" si="178"/>
        <v>-0.3325388511</v>
      </c>
      <c r="J269">
        <f t="shared" si="179"/>
        <v>-0.3106156158</v>
      </c>
      <c r="K269">
        <f t="shared" si="180"/>
        <v>-0.3317322541</v>
      </c>
    </row>
    <row r="270">
      <c r="A270" s="13" t="s">
        <v>33</v>
      </c>
      <c r="B270" s="16">
        <v>-0.699976411</v>
      </c>
      <c r="C270" s="16">
        <v>-0.1924987866</v>
      </c>
      <c r="D270" s="16">
        <v>-0.7478457465</v>
      </c>
      <c r="E270" s="16">
        <v>-0.1988230136</v>
      </c>
      <c r="G270">
        <f t="shared" si="177"/>
        <v>-0.9099693343</v>
      </c>
      <c r="H270">
        <f t="shared" si="178"/>
        <v>-0.9721994705</v>
      </c>
      <c r="J270">
        <f t="shared" si="179"/>
        <v>-0.9041379554</v>
      </c>
      <c r="K270">
        <f t="shared" si="180"/>
        <v>-0.9636892337</v>
      </c>
    </row>
    <row r="271">
      <c r="A271" s="13" t="s">
        <v>40</v>
      </c>
      <c r="B271" s="16">
        <v>-0.2390818976</v>
      </c>
      <c r="C271" s="16">
        <v>-0.0720722452</v>
      </c>
      <c r="D271" s="16">
        <v>-0.2559369882</v>
      </c>
      <c r="E271" s="16">
        <v>-0.0743516018</v>
      </c>
      <c r="G271">
        <f t="shared" si="177"/>
        <v>-0.3108064669</v>
      </c>
      <c r="H271">
        <f t="shared" si="178"/>
        <v>-0.3327180847</v>
      </c>
      <c r="J271">
        <f t="shared" si="179"/>
        <v>-0.3109223589</v>
      </c>
      <c r="K271">
        <f t="shared" si="180"/>
        <v>-0.3319082531</v>
      </c>
    </row>
    <row r="272">
      <c r="A272" s="13" t="s">
        <v>41</v>
      </c>
      <c r="B272" s="16">
        <v>-0.7000929974</v>
      </c>
      <c r="C272" s="16">
        <v>-0.1925257759</v>
      </c>
      <c r="D272" s="16">
        <v>-0.7478945297</v>
      </c>
      <c r="E272" s="16">
        <v>-0.1988325465</v>
      </c>
      <c r="G272">
        <f t="shared" si="177"/>
        <v>-0.9101208966</v>
      </c>
      <c r="H272">
        <f t="shared" si="178"/>
        <v>-0.9722628886</v>
      </c>
      <c r="J272">
        <f t="shared" si="179"/>
        <v>-0.9042868555</v>
      </c>
      <c r="K272">
        <f t="shared" si="180"/>
        <v>-0.9637509511</v>
      </c>
    </row>
    <row r="273">
      <c r="A273" s="63">
        <v>46.0</v>
      </c>
      <c r="B273" s="23"/>
      <c r="C273" s="23"/>
      <c r="D273" s="23"/>
      <c r="E273" s="23"/>
    </row>
    <row r="274">
      <c r="A274" s="13" t="s">
        <v>31</v>
      </c>
      <c r="B274" s="16">
        <v>-1.4271876256</v>
      </c>
      <c r="C274" s="16">
        <v>-0.4272563672</v>
      </c>
      <c r="D274" s="16">
        <v>-1.5314651931</v>
      </c>
      <c r="E274" s="16">
        <v>-0.4425265894</v>
      </c>
      <c r="G274" s="14">
        <f t="shared" ref="G274:G278" si="181">1.3*B274</f>
        <v>-1.855343913</v>
      </c>
      <c r="H274" s="14">
        <f t="shared" ref="H274:H278" si="182">1.3*D274</f>
        <v>-1.990904751</v>
      </c>
      <c r="J274">
        <f t="shared" ref="J274:J278" si="183">1.2*B274+C274/3</f>
        <v>-1.85504394</v>
      </c>
      <c r="K274">
        <f t="shared" ref="K274:K278" si="184">1.2*D274+E274/3</f>
        <v>-1.985267095</v>
      </c>
    </row>
    <row r="275">
      <c r="A275" s="13" t="s">
        <v>32</v>
      </c>
      <c r="B275" s="16">
        <v>-0.7210877572</v>
      </c>
      <c r="C275" s="16">
        <v>-0.229238264</v>
      </c>
      <c r="D275" s="16">
        <v>-0.7774832037</v>
      </c>
      <c r="E275" s="16">
        <v>-0.2380206393</v>
      </c>
      <c r="G275" s="3">
        <f t="shared" si="181"/>
        <v>-0.9374140844</v>
      </c>
      <c r="H275" s="3">
        <f t="shared" si="182"/>
        <v>-1.010728165</v>
      </c>
      <c r="J275">
        <f t="shared" si="183"/>
        <v>-0.9417180633</v>
      </c>
      <c r="K275">
        <f t="shared" si="184"/>
        <v>-1.012320058</v>
      </c>
    </row>
    <row r="276">
      <c r="A276" s="13" t="s">
        <v>33</v>
      </c>
      <c r="B276" s="16">
        <v>-0.6999934833</v>
      </c>
      <c r="C276" s="16">
        <v>-0.1924867217</v>
      </c>
      <c r="D276" s="16">
        <v>-0.747858429</v>
      </c>
      <c r="E276" s="16">
        <v>-0.1988101446</v>
      </c>
      <c r="G276" s="3">
        <f t="shared" si="181"/>
        <v>-0.9099915283</v>
      </c>
      <c r="H276" s="3">
        <f t="shared" si="182"/>
        <v>-0.9722159577</v>
      </c>
      <c r="J276">
        <f t="shared" si="183"/>
        <v>-0.9041544205</v>
      </c>
      <c r="K276">
        <f t="shared" si="184"/>
        <v>-0.963700163</v>
      </c>
    </row>
    <row r="277">
      <c r="A277" s="13" t="s">
        <v>40</v>
      </c>
      <c r="B277" s="16">
        <v>-0.7218723078</v>
      </c>
      <c r="C277" s="16">
        <v>-0.2295634812</v>
      </c>
      <c r="D277" s="16">
        <v>-0.7779058615</v>
      </c>
      <c r="E277" s="16">
        <v>-0.2381673092</v>
      </c>
      <c r="G277" s="3">
        <f t="shared" si="181"/>
        <v>-0.9384340001</v>
      </c>
      <c r="H277" s="3">
        <f t="shared" si="182"/>
        <v>-1.01127762</v>
      </c>
      <c r="J277">
        <f t="shared" si="183"/>
        <v>-0.9427679298</v>
      </c>
      <c r="K277">
        <f t="shared" si="184"/>
        <v>-1.012876137</v>
      </c>
    </row>
    <row r="278">
      <c r="A278" s="13" t="s">
        <v>41</v>
      </c>
      <c r="B278" s="16">
        <v>-0.7003087642</v>
      </c>
      <c r="C278" s="16">
        <v>-0.1925646582</v>
      </c>
      <c r="D278" s="16">
        <v>-0.7480111271</v>
      </c>
      <c r="E278" s="16">
        <v>-0.1988398657</v>
      </c>
      <c r="G278" s="3">
        <f t="shared" si="181"/>
        <v>-0.9104013935</v>
      </c>
      <c r="H278" s="3">
        <f t="shared" si="182"/>
        <v>-0.9724144652</v>
      </c>
      <c r="J278">
        <f t="shared" si="183"/>
        <v>-0.9045587364</v>
      </c>
      <c r="K278">
        <f t="shared" si="184"/>
        <v>-0.9638933078</v>
      </c>
    </row>
    <row r="279">
      <c r="A279" s="63">
        <v>47.0</v>
      </c>
      <c r="B279" s="23"/>
      <c r="C279" s="23"/>
      <c r="D279" s="23"/>
      <c r="E279" s="23"/>
    </row>
    <row r="280">
      <c r="A280" s="13" t="s">
        <v>31</v>
      </c>
      <c r="B280" s="16">
        <v>-1.4287671363</v>
      </c>
      <c r="C280" s="16">
        <v>-0.4791769151</v>
      </c>
      <c r="D280" s="16">
        <v>-1.5317154107</v>
      </c>
      <c r="E280" s="16">
        <v>-0.4944131791</v>
      </c>
      <c r="G280" s="14">
        <f t="shared" ref="G280:G284" si="185">1.3*B280</f>
        <v>-1.857397277</v>
      </c>
      <c r="H280" s="14">
        <f t="shared" ref="H280:H284" si="186">1.3*D280</f>
        <v>-1.991230034</v>
      </c>
      <c r="J280">
        <f t="shared" ref="J280:J284" si="187">1.2*B280+C280/3</f>
        <v>-1.874246202</v>
      </c>
      <c r="K280">
        <f t="shared" ref="K280:K284" si="188">1.2*D280+E280/3</f>
        <v>-2.002862886</v>
      </c>
    </row>
    <row r="281">
      <c r="A281" s="13" t="s">
        <v>32</v>
      </c>
      <c r="B281" s="16">
        <v>-0.7122519426</v>
      </c>
      <c r="C281" s="16">
        <v>-0.2376450652</v>
      </c>
      <c r="D281" s="16">
        <v>-0.7637065137</v>
      </c>
      <c r="E281" s="16">
        <v>-0.2452024335</v>
      </c>
      <c r="G281" s="3">
        <f t="shared" si="185"/>
        <v>-0.9259275254</v>
      </c>
      <c r="H281" s="3">
        <f t="shared" si="186"/>
        <v>-0.9928184678</v>
      </c>
      <c r="J281">
        <f t="shared" si="187"/>
        <v>-0.9339173529</v>
      </c>
      <c r="K281">
        <f t="shared" si="188"/>
        <v>-0.9981819609</v>
      </c>
    </row>
    <row r="282">
      <c r="A282" s="13" t="s">
        <v>33</v>
      </c>
      <c r="B282" s="16">
        <v>-0.7122491812</v>
      </c>
      <c r="C282" s="16">
        <v>-0.2376459333</v>
      </c>
      <c r="D282" s="16">
        <v>-0.7637050479</v>
      </c>
      <c r="E282" s="16">
        <v>-0.2452037178</v>
      </c>
      <c r="G282" s="3">
        <f t="shared" si="185"/>
        <v>-0.9259239356</v>
      </c>
      <c r="H282" s="3">
        <f t="shared" si="186"/>
        <v>-0.9928165623</v>
      </c>
      <c r="J282">
        <f t="shared" si="187"/>
        <v>-0.9339143285</v>
      </c>
      <c r="K282">
        <f t="shared" si="188"/>
        <v>-0.9981806301</v>
      </c>
    </row>
    <row r="283">
      <c r="A283" s="13" t="s">
        <v>40</v>
      </c>
      <c r="B283" s="16">
        <v>-0.7127389826</v>
      </c>
      <c r="C283" s="16">
        <v>-0.2378020403</v>
      </c>
      <c r="D283" s="16">
        <v>-0.763937811</v>
      </c>
      <c r="E283" s="16">
        <v>-0.2452647049</v>
      </c>
      <c r="G283" s="3">
        <f t="shared" si="185"/>
        <v>-0.9265606774</v>
      </c>
      <c r="H283" s="3">
        <f t="shared" si="186"/>
        <v>-0.9931191543</v>
      </c>
      <c r="J283">
        <f t="shared" si="187"/>
        <v>-0.9345541259</v>
      </c>
      <c r="K283">
        <f t="shared" si="188"/>
        <v>-0.9984802748</v>
      </c>
    </row>
    <row r="284">
      <c r="A284" s="13" t="s">
        <v>41</v>
      </c>
      <c r="B284" s="16">
        <v>-0.7124612214</v>
      </c>
      <c r="C284" s="16">
        <v>-0.2377256417</v>
      </c>
      <c r="D284" s="16">
        <v>-0.7638309439</v>
      </c>
      <c r="E284" s="16">
        <v>-0.2452419674</v>
      </c>
      <c r="G284" s="3">
        <f t="shared" si="185"/>
        <v>-0.9261995878</v>
      </c>
      <c r="H284" s="3">
        <f t="shared" si="186"/>
        <v>-0.9929802271</v>
      </c>
      <c r="J284">
        <f t="shared" si="187"/>
        <v>-0.9341953462</v>
      </c>
      <c r="K284">
        <f t="shared" si="188"/>
        <v>-0.9983444551</v>
      </c>
    </row>
    <row r="285">
      <c r="A285" s="63">
        <v>48.0</v>
      </c>
      <c r="B285" s="23"/>
      <c r="C285" s="23"/>
      <c r="D285" s="23"/>
      <c r="E285" s="23"/>
    </row>
    <row r="286">
      <c r="A286" s="13" t="s">
        <v>31</v>
      </c>
      <c r="B286" s="16">
        <v>-1.4706138191</v>
      </c>
      <c r="C286" s="16">
        <v>-0.5050701486</v>
      </c>
      <c r="D286" s="16">
        <v>-1.5789288681</v>
      </c>
      <c r="E286" s="16">
        <v>-0.5216492771</v>
      </c>
      <c r="G286" s="14">
        <f t="shared" ref="G286:G290" si="189">1.3*B286</f>
        <v>-1.911797965</v>
      </c>
      <c r="H286" s="14">
        <f t="shared" ref="H286:H290" si="190">1.3*D286</f>
        <v>-2.052607529</v>
      </c>
      <c r="J286">
        <f t="shared" ref="J286:J290" si="191">1.2*B286+C286/3</f>
        <v>-1.933093299</v>
      </c>
      <c r="K286">
        <f t="shared" ref="K286:K290" si="192">1.2*D286+E286/3</f>
        <v>-2.068597734</v>
      </c>
    </row>
    <row r="287">
      <c r="A287" s="13" t="s">
        <v>32</v>
      </c>
      <c r="B287" s="16">
        <v>-0.7331872486</v>
      </c>
      <c r="C287" s="16">
        <v>-0.2505498835</v>
      </c>
      <c r="D287" s="16">
        <v>-0.7873098453</v>
      </c>
      <c r="E287" s="16">
        <v>-0.2587750448</v>
      </c>
      <c r="G287" s="3">
        <f t="shared" si="189"/>
        <v>-0.9531434232</v>
      </c>
      <c r="H287" s="3">
        <f t="shared" si="190"/>
        <v>-1.023502799</v>
      </c>
      <c r="J287">
        <f t="shared" si="191"/>
        <v>-0.9633413262</v>
      </c>
      <c r="K287">
        <f t="shared" si="192"/>
        <v>-1.031030163</v>
      </c>
    </row>
    <row r="288">
      <c r="A288" s="13" t="s">
        <v>33</v>
      </c>
      <c r="B288" s="16">
        <v>-0.7331975627</v>
      </c>
      <c r="C288" s="16">
        <v>-0.250549304</v>
      </c>
      <c r="D288" s="16">
        <v>-0.7873189329</v>
      </c>
      <c r="E288" s="16">
        <v>-0.2587739258</v>
      </c>
      <c r="G288" s="3">
        <f t="shared" si="189"/>
        <v>-0.9531568315</v>
      </c>
      <c r="H288" s="3">
        <f t="shared" si="190"/>
        <v>-1.023514613</v>
      </c>
      <c r="J288">
        <f t="shared" si="191"/>
        <v>-0.9633535099</v>
      </c>
      <c r="K288">
        <f t="shared" si="192"/>
        <v>-1.031040695</v>
      </c>
    </row>
    <row r="289">
      <c r="A289" s="13" t="s">
        <v>40</v>
      </c>
      <c r="B289" s="16">
        <v>-0.7337106362</v>
      </c>
      <c r="C289" s="16">
        <v>-0.2507266503</v>
      </c>
      <c r="D289" s="16">
        <v>-0.7875795781</v>
      </c>
      <c r="E289" s="16">
        <v>-0.2588454324</v>
      </c>
      <c r="G289" s="3">
        <f t="shared" si="189"/>
        <v>-0.9538238271</v>
      </c>
      <c r="H289" s="3">
        <f t="shared" si="190"/>
        <v>-1.023853452</v>
      </c>
      <c r="J289">
        <f t="shared" si="191"/>
        <v>-0.9640283135</v>
      </c>
      <c r="K289">
        <f t="shared" si="192"/>
        <v>-1.031377305</v>
      </c>
    </row>
    <row r="290">
      <c r="A290" s="13" t="s">
        <v>41</v>
      </c>
      <c r="B290" s="16">
        <v>-0.7334228522</v>
      </c>
      <c r="C290" s="16">
        <v>-0.2506246135</v>
      </c>
      <c r="D290" s="16">
        <v>-0.7874433898</v>
      </c>
      <c r="E290" s="16">
        <v>-0.2588082859</v>
      </c>
      <c r="G290" s="3">
        <f t="shared" si="189"/>
        <v>-0.9534497079</v>
      </c>
      <c r="H290" s="3">
        <f t="shared" si="190"/>
        <v>-1.023676407</v>
      </c>
      <c r="J290">
        <f t="shared" si="191"/>
        <v>-0.9636489605</v>
      </c>
      <c r="K290">
        <f t="shared" si="192"/>
        <v>-1.031201496</v>
      </c>
    </row>
    <row r="291">
      <c r="A291" s="63">
        <v>49.0</v>
      </c>
      <c r="B291" s="23"/>
      <c r="C291" s="23"/>
      <c r="D291" s="23"/>
      <c r="E291" s="23"/>
    </row>
    <row r="292">
      <c r="A292" s="13" t="s">
        <v>31</v>
      </c>
      <c r="B292" s="16">
        <v>-1.4495994124</v>
      </c>
      <c r="C292" s="16">
        <v>-0.4920756729</v>
      </c>
      <c r="D292" s="16">
        <v>-1.5552165938</v>
      </c>
      <c r="E292" s="16">
        <v>-0.5079768708</v>
      </c>
      <c r="G292">
        <f t="shared" ref="G292:G296" si="193">1.3*B292</f>
        <v>-1.884479236</v>
      </c>
      <c r="H292">
        <f t="shared" ref="H292:H296" si="194">1.3*D292</f>
        <v>-2.021781572</v>
      </c>
      <c r="J292">
        <f t="shared" ref="J292:J296" si="195">1.2*B292+C292/3</f>
        <v>-1.903544519</v>
      </c>
      <c r="K292">
        <f t="shared" ref="K292:K296" si="196">1.2*D292+E292/3</f>
        <v>-2.035585536</v>
      </c>
    </row>
    <row r="293">
      <c r="A293" s="13" t="s">
        <v>32</v>
      </c>
      <c r="B293" s="16">
        <v>-0.7122702411</v>
      </c>
      <c r="C293" s="16">
        <v>-0.2376467879</v>
      </c>
      <c r="D293" s="16">
        <v>-0.7637223445</v>
      </c>
      <c r="E293" s="16">
        <v>-0.2452036736</v>
      </c>
      <c r="G293">
        <f t="shared" si="193"/>
        <v>-0.9259513134</v>
      </c>
      <c r="H293">
        <f t="shared" si="194"/>
        <v>-0.9928390479</v>
      </c>
      <c r="J293">
        <f t="shared" si="195"/>
        <v>-0.9339398853</v>
      </c>
      <c r="K293">
        <f t="shared" si="196"/>
        <v>-0.9982013713</v>
      </c>
    </row>
    <row r="294">
      <c r="A294" s="13" t="s">
        <v>33</v>
      </c>
      <c r="B294" s="16">
        <v>-0.7331808143</v>
      </c>
      <c r="C294" s="16">
        <v>-0.2505540905</v>
      </c>
      <c r="D294" s="16">
        <v>-0.7873063765</v>
      </c>
      <c r="E294" s="16">
        <v>-0.2587799786</v>
      </c>
      <c r="G294">
        <f t="shared" si="193"/>
        <v>-0.9531350586</v>
      </c>
      <c r="H294">
        <f t="shared" si="194"/>
        <v>-1.023498289</v>
      </c>
      <c r="J294">
        <f t="shared" si="195"/>
        <v>-0.9633350073</v>
      </c>
      <c r="K294">
        <f t="shared" si="196"/>
        <v>-1.031027645</v>
      </c>
    </row>
    <row r="295">
      <c r="A295" s="13" t="s">
        <v>40</v>
      </c>
      <c r="B295" s="16">
        <v>-0.7127806644</v>
      </c>
      <c r="C295" s="16">
        <v>-0.2378096067</v>
      </c>
      <c r="D295" s="16">
        <v>-0.7639658608</v>
      </c>
      <c r="E295" s="16">
        <v>-0.2452681105</v>
      </c>
      <c r="G295">
        <f t="shared" si="193"/>
        <v>-0.9266148637</v>
      </c>
      <c r="H295">
        <f t="shared" si="194"/>
        <v>-0.993155619</v>
      </c>
      <c r="J295">
        <f t="shared" si="195"/>
        <v>-0.9346066662</v>
      </c>
      <c r="K295">
        <f t="shared" si="196"/>
        <v>-0.9985150698</v>
      </c>
    </row>
    <row r="296">
      <c r="A296" s="13" t="s">
        <v>41</v>
      </c>
      <c r="B296" s="16">
        <v>-0.7333976573</v>
      </c>
      <c r="C296" s="16">
        <v>-0.2506280587</v>
      </c>
      <c r="D296" s="16">
        <v>-0.7874307619</v>
      </c>
      <c r="E296" s="16">
        <v>-0.2588150176</v>
      </c>
      <c r="G296">
        <f t="shared" si="193"/>
        <v>-0.9534169545</v>
      </c>
      <c r="H296">
        <f t="shared" si="194"/>
        <v>-1.02365999</v>
      </c>
      <c r="J296">
        <f t="shared" si="195"/>
        <v>-0.963619875</v>
      </c>
      <c r="K296">
        <f t="shared" si="196"/>
        <v>-1.031188587</v>
      </c>
    </row>
    <row r="297">
      <c r="A297" s="63">
        <v>50.0</v>
      </c>
      <c r="B297" s="23"/>
      <c r="C297" s="23"/>
      <c r="D297" s="23"/>
      <c r="E297" s="23"/>
    </row>
    <row r="298">
      <c r="A298" s="13" t="s">
        <v>31</v>
      </c>
      <c r="B298" s="16">
        <v>-0.9536369393</v>
      </c>
      <c r="C298" s="16">
        <v>-0.3121970269</v>
      </c>
      <c r="D298" s="16">
        <v>-1.0220877021</v>
      </c>
      <c r="E298" s="16">
        <v>-0.3221795109</v>
      </c>
      <c r="G298" s="14">
        <f t="shared" ref="G298:G302" si="197">1.3*B298</f>
        <v>-1.239728021</v>
      </c>
      <c r="H298" s="14">
        <f t="shared" ref="H298:H302" si="198">1.3*D298</f>
        <v>-1.328714013</v>
      </c>
      <c r="J298">
        <f t="shared" ref="J298:J302" si="199">1.2*B298+C298/3</f>
        <v>-1.248430003</v>
      </c>
      <c r="K298">
        <f t="shared" ref="K298:K302" si="200">1.2*D298+E298/3</f>
        <v>-1.333898413</v>
      </c>
    </row>
    <row r="299">
      <c r="A299" s="13" t="s">
        <v>32</v>
      </c>
      <c r="B299" s="16">
        <v>-0.7122643144</v>
      </c>
      <c r="C299" s="16">
        <v>-0.2376452019</v>
      </c>
      <c r="D299" s="16">
        <v>-0.7637162365</v>
      </c>
      <c r="E299" s="16">
        <v>-0.2452018555</v>
      </c>
      <c r="G299" s="3">
        <f t="shared" si="197"/>
        <v>-0.9259436087</v>
      </c>
      <c r="H299" s="3">
        <f t="shared" si="198"/>
        <v>-0.9928311075</v>
      </c>
      <c r="J299">
        <f t="shared" si="199"/>
        <v>-0.9339322446</v>
      </c>
      <c r="K299">
        <f t="shared" si="200"/>
        <v>-0.9981934356</v>
      </c>
    </row>
    <row r="300">
      <c r="A300" s="13" t="s">
        <v>33</v>
      </c>
      <c r="B300" s="16">
        <v>-0.2389152538</v>
      </c>
      <c r="C300" s="16">
        <v>-0.0720083516</v>
      </c>
      <c r="D300" s="16">
        <v>-0.2558605489</v>
      </c>
      <c r="E300" s="16">
        <v>-0.07434111</v>
      </c>
      <c r="G300" s="3">
        <f t="shared" si="197"/>
        <v>-0.3105898299</v>
      </c>
      <c r="H300" s="3">
        <f t="shared" si="198"/>
        <v>-0.3326187136</v>
      </c>
      <c r="J300">
        <f t="shared" si="199"/>
        <v>-0.3107010884</v>
      </c>
      <c r="K300">
        <f t="shared" si="200"/>
        <v>-0.3318130287</v>
      </c>
    </row>
    <row r="301">
      <c r="A301" s="13" t="s">
        <v>40</v>
      </c>
      <c r="B301" s="16">
        <v>-0.7127006839</v>
      </c>
      <c r="C301" s="16">
        <v>-0.2377726237</v>
      </c>
      <c r="D301" s="16">
        <v>-0.7639139315</v>
      </c>
      <c r="E301" s="16">
        <v>-0.2452492339</v>
      </c>
      <c r="G301" s="3">
        <f t="shared" si="197"/>
        <v>-0.9265108891</v>
      </c>
      <c r="H301" s="3">
        <f t="shared" si="198"/>
        <v>-0.993088111</v>
      </c>
      <c r="J301">
        <f t="shared" si="199"/>
        <v>-0.9344983619</v>
      </c>
      <c r="K301">
        <f t="shared" si="200"/>
        <v>-0.9984464624</v>
      </c>
    </row>
    <row r="302">
      <c r="A302" s="13" t="s">
        <v>41</v>
      </c>
      <c r="B302" s="16">
        <v>-0.2390582067</v>
      </c>
      <c r="C302" s="16">
        <v>-0.0720483476</v>
      </c>
      <c r="D302" s="16">
        <v>-0.2559659937</v>
      </c>
      <c r="E302" s="16">
        <v>-0.0743618193</v>
      </c>
      <c r="G302" s="3">
        <f t="shared" si="197"/>
        <v>-0.3107756687</v>
      </c>
      <c r="H302" s="3">
        <f t="shared" si="198"/>
        <v>-0.3327557918</v>
      </c>
      <c r="J302">
        <f t="shared" si="199"/>
        <v>-0.3108859639</v>
      </c>
      <c r="K302">
        <f t="shared" si="200"/>
        <v>-0.3319464655</v>
      </c>
    </row>
    <row r="303">
      <c r="A303" s="63">
        <v>51.0</v>
      </c>
      <c r="B303" s="23"/>
      <c r="C303" s="23"/>
      <c r="D303" s="23"/>
      <c r="E303" s="23"/>
    </row>
    <row r="304">
      <c r="A304" s="13" t="s">
        <v>31</v>
      </c>
      <c r="B304" s="16">
        <v>-0.4784310195</v>
      </c>
      <c r="C304" s="16">
        <v>-0.1448871427</v>
      </c>
      <c r="D304" s="16">
        <v>-0.5124128786</v>
      </c>
      <c r="E304" s="16">
        <v>-0.1496093595</v>
      </c>
      <c r="G304" s="14">
        <f t="shared" ref="G304:G308" si="201">1.3*B304</f>
        <v>-0.6219603254</v>
      </c>
      <c r="H304" s="14">
        <f t="shared" ref="H304:H308" si="202">1.3*D304</f>
        <v>-0.6661367422</v>
      </c>
      <c r="J304">
        <f t="shared" ref="J304:J308" si="203">1.2*B304+C304/3</f>
        <v>-0.6224129376</v>
      </c>
      <c r="K304">
        <f t="shared" ref="K304:K308" si="204">1.2*D304+E304/3</f>
        <v>-0.6647652408</v>
      </c>
    </row>
    <row r="305">
      <c r="A305" s="13" t="s">
        <v>32</v>
      </c>
      <c r="B305" s="16">
        <v>-0.238835073</v>
      </c>
      <c r="C305" s="16">
        <v>-0.0719804308</v>
      </c>
      <c r="D305" s="16">
        <v>-0.2557851283</v>
      </c>
      <c r="E305" s="16">
        <v>-0.0743137231</v>
      </c>
      <c r="G305" s="3">
        <f t="shared" si="201"/>
        <v>-0.3104855949</v>
      </c>
      <c r="H305" s="3">
        <f t="shared" si="202"/>
        <v>-0.3325206668</v>
      </c>
      <c r="J305">
        <f t="shared" si="203"/>
        <v>-0.3105955645</v>
      </c>
      <c r="K305">
        <f t="shared" si="204"/>
        <v>-0.331713395</v>
      </c>
    </row>
    <row r="306">
      <c r="A306" s="13" t="s">
        <v>33</v>
      </c>
      <c r="B306" s="16">
        <v>-0.2388685584</v>
      </c>
      <c r="C306" s="16">
        <v>-0.0719909865</v>
      </c>
      <c r="D306" s="16">
        <v>-0.2558166632</v>
      </c>
      <c r="E306" s="16">
        <v>-0.0743241325</v>
      </c>
      <c r="G306" s="3">
        <f t="shared" si="201"/>
        <v>-0.3105291259</v>
      </c>
      <c r="H306" s="3">
        <f t="shared" si="202"/>
        <v>-0.3325616622</v>
      </c>
      <c r="J306">
        <f t="shared" si="203"/>
        <v>-0.3106392656</v>
      </c>
      <c r="K306">
        <f t="shared" si="204"/>
        <v>-0.3317547067</v>
      </c>
    </row>
    <row r="307">
      <c r="A307" s="13" t="s">
        <v>40</v>
      </c>
      <c r="B307" s="16">
        <v>-0.2389856086</v>
      </c>
      <c r="C307" s="16">
        <v>-0.0720268844</v>
      </c>
      <c r="D307" s="16">
        <v>-0.2558795556</v>
      </c>
      <c r="E307" s="16">
        <v>-0.0743317451</v>
      </c>
      <c r="G307" s="3">
        <f t="shared" si="201"/>
        <v>-0.3106812912</v>
      </c>
      <c r="H307" s="3">
        <f t="shared" si="202"/>
        <v>-0.3326434223</v>
      </c>
      <c r="J307">
        <f t="shared" si="203"/>
        <v>-0.3107916918</v>
      </c>
      <c r="K307">
        <f t="shared" si="204"/>
        <v>-0.3318327151</v>
      </c>
    </row>
    <row r="308">
      <c r="A308" s="13" t="s">
        <v>41</v>
      </c>
      <c r="B308" s="16">
        <v>-0.2389289252</v>
      </c>
      <c r="C308" s="16">
        <v>-0.0720058468</v>
      </c>
      <c r="D308" s="16">
        <v>-0.2558582299</v>
      </c>
      <c r="E308" s="16">
        <v>-0.0743320846</v>
      </c>
      <c r="G308" s="3">
        <f t="shared" si="201"/>
        <v>-0.3106076028</v>
      </c>
      <c r="H308" s="3">
        <f t="shared" si="202"/>
        <v>-0.3326156989</v>
      </c>
      <c r="J308">
        <f t="shared" si="203"/>
        <v>-0.3107166592</v>
      </c>
      <c r="K308">
        <f t="shared" si="204"/>
        <v>-0.3318072374</v>
      </c>
    </row>
    <row r="309">
      <c r="A309" s="63">
        <v>52.0</v>
      </c>
      <c r="B309" s="23"/>
      <c r="C309" s="23"/>
      <c r="D309" s="23"/>
      <c r="E309" s="23"/>
    </row>
    <row r="310">
      <c r="A310" s="13" t="s">
        <v>31</v>
      </c>
      <c r="B310" s="16">
        <v>-1.3171284579</v>
      </c>
      <c r="C310" s="16">
        <v>-0.4418249479</v>
      </c>
      <c r="D310" s="16">
        <v>-1.4191395497</v>
      </c>
      <c r="E310" s="16">
        <v>-0.4576701576</v>
      </c>
      <c r="G310" s="14">
        <f t="shared" ref="G310:G314" si="205">1.3*B310</f>
        <v>-1.712266995</v>
      </c>
      <c r="H310" s="14">
        <f t="shared" ref="H310:H314" si="206">1.3*D310</f>
        <v>-1.844881415</v>
      </c>
      <c r="J310">
        <f t="shared" ref="J310:J314" si="207">1.2*B310+C310/3</f>
        <v>-1.727829132</v>
      </c>
      <c r="K310">
        <f t="shared" ref="K310:K314" si="208">1.2*D310+E310/3</f>
        <v>-1.855524179</v>
      </c>
    </row>
    <row r="311">
      <c r="A311" s="13" t="s">
        <v>32</v>
      </c>
      <c r="B311" s="16">
        <v>-0.7123068488</v>
      </c>
      <c r="C311" s="16">
        <v>-0.237649111</v>
      </c>
      <c r="D311" s="16">
        <v>-0.7637524801</v>
      </c>
      <c r="E311" s="16">
        <v>-0.2452043509</v>
      </c>
      <c r="G311" s="3">
        <f t="shared" si="205"/>
        <v>-0.9259989034</v>
      </c>
      <c r="H311" s="3">
        <f t="shared" si="206"/>
        <v>-0.9928782241</v>
      </c>
      <c r="J311">
        <f t="shared" si="207"/>
        <v>-0.9339845889</v>
      </c>
      <c r="K311">
        <f t="shared" si="208"/>
        <v>-0.9982377598</v>
      </c>
    </row>
    <row r="312">
      <c r="A312" s="13" t="s">
        <v>33</v>
      </c>
      <c r="B312" s="16">
        <v>-0.6012256215</v>
      </c>
      <c r="C312" s="16">
        <v>-0.2006217323</v>
      </c>
      <c r="D312" s="16">
        <v>-0.6517295134</v>
      </c>
      <c r="E312" s="16">
        <v>-0.2087965255</v>
      </c>
      <c r="G312" s="3">
        <f t="shared" si="205"/>
        <v>-0.781593308</v>
      </c>
      <c r="H312" s="3">
        <f t="shared" si="206"/>
        <v>-0.8472483674</v>
      </c>
      <c r="J312">
        <f t="shared" si="207"/>
        <v>-0.7883446566</v>
      </c>
      <c r="K312">
        <f t="shared" si="208"/>
        <v>-0.8516742579</v>
      </c>
    </row>
    <row r="313">
      <c r="A313" s="13" t="s">
        <v>40</v>
      </c>
      <c r="B313" s="16">
        <v>-0.7127771546</v>
      </c>
      <c r="C313" s="16">
        <v>-0.2377900772</v>
      </c>
      <c r="D313" s="16">
        <v>-0.7639853324</v>
      </c>
      <c r="E313" s="16">
        <v>-0.2452615338</v>
      </c>
      <c r="G313" s="3">
        <f t="shared" si="205"/>
        <v>-0.926610301</v>
      </c>
      <c r="H313" s="3">
        <f t="shared" si="206"/>
        <v>-0.9931809321</v>
      </c>
      <c r="J313">
        <f t="shared" si="207"/>
        <v>-0.9345959446</v>
      </c>
      <c r="K313">
        <f t="shared" si="208"/>
        <v>-0.9985362435</v>
      </c>
    </row>
    <row r="314">
      <c r="A314" s="13" t="s">
        <v>41</v>
      </c>
      <c r="B314" s="16">
        <v>-0.6017298144</v>
      </c>
      <c r="C314" s="16">
        <v>-0.2008490987</v>
      </c>
      <c r="D314" s="16">
        <v>-0.652002181</v>
      </c>
      <c r="E314" s="16">
        <v>-0.2089041161</v>
      </c>
      <c r="G314" s="3">
        <f t="shared" si="205"/>
        <v>-0.7822487587</v>
      </c>
      <c r="H314" s="3">
        <f t="shared" si="206"/>
        <v>-0.8476028353</v>
      </c>
      <c r="J314">
        <f t="shared" si="207"/>
        <v>-0.7890254768</v>
      </c>
      <c r="K314">
        <f t="shared" si="208"/>
        <v>-0.8520373226</v>
      </c>
    </row>
    <row r="315">
      <c r="A315" s="63">
        <v>53.0</v>
      </c>
      <c r="B315" s="23"/>
      <c r="C315" s="23"/>
      <c r="D315" s="23"/>
      <c r="E315" s="23"/>
    </row>
    <row r="316">
      <c r="A316" s="13" t="s">
        <v>31</v>
      </c>
      <c r="B316" s="16">
        <v>-1.3013731462</v>
      </c>
      <c r="C316" s="16">
        <v>-0.4312239849</v>
      </c>
      <c r="D316" s="16">
        <v>-1.4001189611</v>
      </c>
      <c r="E316" s="16">
        <v>-0.4463482663</v>
      </c>
      <c r="G316">
        <f t="shared" ref="G316:G320" si="209">1.3*B316</f>
        <v>-1.69178509</v>
      </c>
      <c r="H316">
        <f t="shared" ref="H316:H320" si="210">1.3*D316</f>
        <v>-1.820154649</v>
      </c>
      <c r="J316">
        <f t="shared" ref="J316:J320" si="211">1.2*B316+C316/3</f>
        <v>-1.705389104</v>
      </c>
      <c r="K316">
        <f t="shared" ref="K316:K320" si="212">1.2*D316+E316/3</f>
        <v>-1.828925509</v>
      </c>
    </row>
    <row r="317">
      <c r="A317" s="13" t="s">
        <v>32</v>
      </c>
      <c r="B317" s="16">
        <v>-0.7123120595</v>
      </c>
      <c r="C317" s="16">
        <v>-0.237652975</v>
      </c>
      <c r="D317" s="16">
        <v>-0.7637593304</v>
      </c>
      <c r="E317" s="16">
        <v>-0.2452089414</v>
      </c>
      <c r="G317">
        <f t="shared" si="209"/>
        <v>-0.9260056774</v>
      </c>
      <c r="H317">
        <f t="shared" si="210"/>
        <v>-0.9928871295</v>
      </c>
      <c r="J317">
        <f t="shared" si="211"/>
        <v>-0.9339921297</v>
      </c>
      <c r="K317">
        <f t="shared" si="212"/>
        <v>-0.9982475103</v>
      </c>
    </row>
    <row r="318">
      <c r="A318" s="13" t="s">
        <v>33</v>
      </c>
      <c r="B318" s="16">
        <v>-0.5860464424</v>
      </c>
      <c r="C318" s="16">
        <v>-0.1904624671</v>
      </c>
      <c r="D318" s="16">
        <v>-0.6333156872</v>
      </c>
      <c r="E318" s="16">
        <v>-0.1979541489</v>
      </c>
      <c r="G318">
        <f t="shared" si="209"/>
        <v>-0.7618603751</v>
      </c>
      <c r="H318">
        <f t="shared" si="210"/>
        <v>-0.8233103934</v>
      </c>
      <c r="J318">
        <f t="shared" si="211"/>
        <v>-0.7667432199</v>
      </c>
      <c r="K318">
        <f t="shared" si="212"/>
        <v>-0.8259635409</v>
      </c>
    </row>
    <row r="319">
      <c r="A319" s="13" t="s">
        <v>40</v>
      </c>
      <c r="B319" s="16">
        <v>-0.7126646339</v>
      </c>
      <c r="C319" s="16">
        <v>-0.2377689046</v>
      </c>
      <c r="D319" s="16">
        <v>-0.7639421333</v>
      </c>
      <c r="E319" s="16">
        <v>-0.2452573164</v>
      </c>
      <c r="G319">
        <f t="shared" si="209"/>
        <v>-0.9264640241</v>
      </c>
      <c r="H319">
        <f t="shared" si="210"/>
        <v>-0.9931247733</v>
      </c>
      <c r="J319">
        <f t="shared" si="211"/>
        <v>-0.9344538622</v>
      </c>
      <c r="K319">
        <f t="shared" si="212"/>
        <v>-0.9984829988</v>
      </c>
    </row>
    <row r="320">
      <c r="A320" s="13" t="s">
        <v>41</v>
      </c>
      <c r="B320" s="16">
        <v>-0.5865827319</v>
      </c>
      <c r="C320" s="16">
        <v>-0.1907199377</v>
      </c>
      <c r="D320" s="16">
        <v>-0.6335869977</v>
      </c>
      <c r="E320" s="16">
        <v>-0.1980665762</v>
      </c>
      <c r="G320">
        <f t="shared" si="209"/>
        <v>-0.7625575515</v>
      </c>
      <c r="H320">
        <f t="shared" si="210"/>
        <v>-0.823663097</v>
      </c>
      <c r="J320">
        <f t="shared" si="211"/>
        <v>-0.7674725908</v>
      </c>
      <c r="K320">
        <f t="shared" si="212"/>
        <v>-0.8263265893</v>
      </c>
    </row>
    <row r="321">
      <c r="A321" s="63">
        <v>54.0</v>
      </c>
      <c r="B321" s="23"/>
      <c r="C321" s="23"/>
      <c r="D321" s="23"/>
      <c r="E321" s="23"/>
    </row>
    <row r="322">
      <c r="A322" s="13" t="s">
        <v>31</v>
      </c>
      <c r="B322" s="16">
        <v>-0.9127676593</v>
      </c>
      <c r="C322" s="16">
        <v>-0.3035409148</v>
      </c>
      <c r="D322" s="16">
        <v>-0.9825262024</v>
      </c>
      <c r="E322" s="16">
        <v>-0.3142833536</v>
      </c>
      <c r="G322" s="14">
        <f t="shared" ref="G322:G326" si="213">1.3*B322</f>
        <v>-1.186597957</v>
      </c>
      <c r="H322" s="14">
        <f t="shared" ref="H322:H326" si="214">1.3*D322</f>
        <v>-1.277284063</v>
      </c>
      <c r="J322">
        <f t="shared" ref="J322:J326" si="215">1.2*B322+C322/3</f>
        <v>-1.196501496</v>
      </c>
      <c r="K322">
        <f t="shared" ref="K322:K326" si="216">1.2*D322+E322/3</f>
        <v>-1.283792561</v>
      </c>
    </row>
    <row r="323">
      <c r="A323" s="13" t="s">
        <v>32</v>
      </c>
      <c r="B323" s="16">
        <v>-0.7122812725</v>
      </c>
      <c r="C323" s="16">
        <v>-0.2376467376</v>
      </c>
      <c r="D323" s="16">
        <v>-0.76373086</v>
      </c>
      <c r="E323" s="16">
        <v>-0.2452029283</v>
      </c>
      <c r="G323" s="3">
        <f t="shared" si="213"/>
        <v>-0.9259656543</v>
      </c>
      <c r="H323" s="3">
        <f t="shared" si="214"/>
        <v>-0.992850118</v>
      </c>
      <c r="J323">
        <f t="shared" si="215"/>
        <v>-0.9339531062</v>
      </c>
      <c r="K323">
        <f t="shared" si="216"/>
        <v>-0.9982113414</v>
      </c>
    </row>
    <row r="324">
      <c r="A324" s="13" t="s">
        <v>33</v>
      </c>
      <c r="B324" s="16">
        <v>-0.1982121598</v>
      </c>
      <c r="C324" s="16">
        <v>-0.0636244847</v>
      </c>
      <c r="D324" s="16">
        <v>-0.2164423277</v>
      </c>
      <c r="E324" s="16">
        <v>-0.0667181462</v>
      </c>
      <c r="G324" s="3">
        <f t="shared" si="213"/>
        <v>-0.2576758077</v>
      </c>
      <c r="H324" s="3">
        <f t="shared" si="214"/>
        <v>-0.281375026</v>
      </c>
      <c r="J324">
        <f t="shared" si="215"/>
        <v>-0.2590627533</v>
      </c>
      <c r="K324">
        <f t="shared" si="216"/>
        <v>-0.2819701753</v>
      </c>
    </row>
    <row r="325">
      <c r="A325" s="13" t="s">
        <v>40</v>
      </c>
      <c r="B325" s="16">
        <v>-0.7125906181</v>
      </c>
      <c r="C325" s="16">
        <v>-0.2377421214</v>
      </c>
      <c r="D325" s="16">
        <v>-0.7638842681</v>
      </c>
      <c r="E325" s="16">
        <v>-0.2452412242</v>
      </c>
      <c r="G325" s="3">
        <f t="shared" si="213"/>
        <v>-0.9263678035</v>
      </c>
      <c r="H325" s="3">
        <f t="shared" si="214"/>
        <v>-0.9930495485</v>
      </c>
      <c r="J325">
        <f t="shared" si="215"/>
        <v>-0.9343561155</v>
      </c>
      <c r="K325">
        <f t="shared" si="216"/>
        <v>-0.9984081965</v>
      </c>
    </row>
    <row r="326">
      <c r="A326" s="13" t="s">
        <v>41</v>
      </c>
      <c r="B326" s="16">
        <v>-0.1987090893</v>
      </c>
      <c r="C326" s="16">
        <v>-0.0638806279</v>
      </c>
      <c r="D326" s="16">
        <v>-0.2167927523</v>
      </c>
      <c r="E326" s="16">
        <v>-0.0669037842</v>
      </c>
      <c r="G326" s="3">
        <f t="shared" si="213"/>
        <v>-0.2583218161</v>
      </c>
      <c r="H326" s="3">
        <f t="shared" si="214"/>
        <v>-0.281830578</v>
      </c>
      <c r="J326">
        <f t="shared" si="215"/>
        <v>-0.2597444498</v>
      </c>
      <c r="K326">
        <f t="shared" si="216"/>
        <v>-0.2824525642</v>
      </c>
    </row>
    <row r="327">
      <c r="A327" s="63">
        <v>55.0</v>
      </c>
      <c r="B327" s="23"/>
      <c r="C327" s="23"/>
      <c r="D327" s="23"/>
      <c r="E327" s="23"/>
    </row>
    <row r="328">
      <c r="A328" s="13" t="s">
        <v>31</v>
      </c>
      <c r="B328" s="16">
        <v>-1.0462664144</v>
      </c>
      <c r="C328" s="16">
        <v>-0.3396875159</v>
      </c>
      <c r="D328" s="16">
        <v>-1.1248049893</v>
      </c>
      <c r="E328" s="16">
        <v>-0.3516307439</v>
      </c>
      <c r="G328" s="14">
        <f t="shared" ref="G328:G332" si="217">1.3*B328</f>
        <v>-1.360146339</v>
      </c>
      <c r="H328" s="14">
        <f t="shared" ref="H328:H332" si="218">1.3*D328</f>
        <v>-1.462246486</v>
      </c>
      <c r="J328">
        <f t="shared" ref="J328:J332" si="219">1.2*B328+C328/3</f>
        <v>-1.368748869</v>
      </c>
      <c r="K328">
        <f t="shared" ref="K328:K332" si="220">1.2*D328+E328/3</f>
        <v>-1.466976235</v>
      </c>
    </row>
    <row r="329">
      <c r="A329" s="13" t="s">
        <v>32</v>
      </c>
      <c r="B329" s="16">
        <v>-0.7122929461</v>
      </c>
      <c r="C329" s="16">
        <v>-0.2376477537</v>
      </c>
      <c r="D329" s="16">
        <v>-0.7637408407</v>
      </c>
      <c r="E329" s="16">
        <v>-0.2452035828</v>
      </c>
      <c r="G329" s="3">
        <f t="shared" si="217"/>
        <v>-0.9259808299</v>
      </c>
      <c r="H329" s="3">
        <f t="shared" si="218"/>
        <v>-0.9928630929</v>
      </c>
      <c r="J329">
        <f t="shared" si="219"/>
        <v>-0.9339674532</v>
      </c>
      <c r="K329">
        <f t="shared" si="220"/>
        <v>-0.9982235364</v>
      </c>
    </row>
    <row r="330">
      <c r="A330" s="13" t="s">
        <v>33</v>
      </c>
      <c r="B330" s="16">
        <v>-0.3299563623</v>
      </c>
      <c r="C330" s="16">
        <v>-0.0982725164</v>
      </c>
      <c r="D330" s="16">
        <v>-0.3570033436</v>
      </c>
      <c r="E330" s="16">
        <v>-0.1025468918</v>
      </c>
      <c r="G330" s="3">
        <f t="shared" si="217"/>
        <v>-0.428943271</v>
      </c>
      <c r="H330" s="3">
        <f t="shared" si="218"/>
        <v>-0.4641043467</v>
      </c>
      <c r="J330">
        <f t="shared" si="219"/>
        <v>-0.4287051402</v>
      </c>
      <c r="K330">
        <f t="shared" si="220"/>
        <v>-0.4625863096</v>
      </c>
    </row>
    <row r="331">
      <c r="A331" s="13" t="s">
        <v>40</v>
      </c>
      <c r="B331" s="16">
        <v>-0.7127600418</v>
      </c>
      <c r="C331" s="16">
        <v>-0.2377977371</v>
      </c>
      <c r="D331" s="16">
        <v>-0.7639719719</v>
      </c>
      <c r="E331" s="16">
        <v>-0.2452638977</v>
      </c>
      <c r="G331" s="3">
        <f t="shared" si="217"/>
        <v>-0.9265880543</v>
      </c>
      <c r="H331" s="3">
        <f t="shared" si="218"/>
        <v>-0.9931635635</v>
      </c>
      <c r="J331">
        <f t="shared" si="219"/>
        <v>-0.9345779625</v>
      </c>
      <c r="K331">
        <f t="shared" si="220"/>
        <v>-0.9985209988</v>
      </c>
    </row>
    <row r="332">
      <c r="A332" s="13" t="s">
        <v>41</v>
      </c>
      <c r="B332" s="16">
        <v>-0.3304081267</v>
      </c>
      <c r="C332" s="16">
        <v>-0.098486629</v>
      </c>
      <c r="D332" s="16">
        <v>-0.3572626878</v>
      </c>
      <c r="E332" s="16">
        <v>-0.1026707638</v>
      </c>
      <c r="G332" s="3">
        <f t="shared" si="217"/>
        <v>-0.4295305647</v>
      </c>
      <c r="H332" s="3">
        <f t="shared" si="218"/>
        <v>-0.4644414941</v>
      </c>
      <c r="J332">
        <f t="shared" si="219"/>
        <v>-0.4293186284</v>
      </c>
      <c r="K332">
        <f t="shared" si="220"/>
        <v>-0.4629388133</v>
      </c>
    </row>
    <row r="333">
      <c r="A333" s="63">
        <v>56.0</v>
      </c>
      <c r="B333" s="23"/>
      <c r="C333" s="23"/>
      <c r="D333" s="23"/>
      <c r="E333" s="23"/>
    </row>
    <row r="334">
      <c r="A334" s="13" t="s">
        <v>31</v>
      </c>
      <c r="B334" s="16">
        <v>-1.0323091291</v>
      </c>
      <c r="C334" s="16">
        <v>-0.3298076053</v>
      </c>
      <c r="D334" s="16">
        <v>-1.1071873929</v>
      </c>
      <c r="E334" s="16">
        <v>-0.3409015261</v>
      </c>
      <c r="G334" s="14">
        <f t="shared" ref="G334:G338" si="221">1.3*B334</f>
        <v>-1.342001868</v>
      </c>
      <c r="H334" s="14">
        <f t="shared" ref="H334:H338" si="222">1.3*D334</f>
        <v>-1.439343611</v>
      </c>
      <c r="J334">
        <f t="shared" ref="J334:J338" si="223">1.2*B334+C334/3</f>
        <v>-1.348706823</v>
      </c>
      <c r="K334">
        <f t="shared" ref="K334:K338" si="224">1.2*D334+E334/3</f>
        <v>-1.442258714</v>
      </c>
    </row>
    <row r="335">
      <c r="A335" s="13" t="s">
        <v>32</v>
      </c>
      <c r="B335" s="16">
        <v>-0.7122595913</v>
      </c>
      <c r="C335" s="16">
        <v>-0.2376451897</v>
      </c>
      <c r="D335" s="16">
        <v>-0.7637125832</v>
      </c>
      <c r="E335" s="16">
        <v>-0.2452021419</v>
      </c>
      <c r="G335" s="3">
        <f t="shared" si="221"/>
        <v>-0.9259374687</v>
      </c>
      <c r="H335" s="3">
        <f t="shared" si="222"/>
        <v>-0.9928263582</v>
      </c>
      <c r="J335">
        <f t="shared" si="223"/>
        <v>-0.9339265728</v>
      </c>
      <c r="K335">
        <f t="shared" si="224"/>
        <v>-0.9981891471</v>
      </c>
    </row>
    <row r="336">
      <c r="A336" s="13" t="s">
        <v>33</v>
      </c>
      <c r="B336" s="16">
        <v>-0.3159940827</v>
      </c>
      <c r="C336" s="16">
        <v>-0.0884828003</v>
      </c>
      <c r="D336" s="16">
        <v>-0.3393715526</v>
      </c>
      <c r="E336" s="16">
        <v>-0.0918899599</v>
      </c>
      <c r="G336" s="3">
        <f t="shared" si="221"/>
        <v>-0.4107923075</v>
      </c>
      <c r="H336" s="3">
        <f t="shared" si="222"/>
        <v>-0.4411830184</v>
      </c>
      <c r="J336">
        <f t="shared" si="223"/>
        <v>-0.408687166</v>
      </c>
      <c r="K336">
        <f t="shared" si="224"/>
        <v>-0.4378758498</v>
      </c>
    </row>
    <row r="337">
      <c r="A337" s="13" t="s">
        <v>40</v>
      </c>
      <c r="B337" s="16">
        <v>-0.712712989</v>
      </c>
      <c r="C337" s="16">
        <v>-0.2377926</v>
      </c>
      <c r="D337" s="16">
        <v>-0.7639299003</v>
      </c>
      <c r="E337" s="16">
        <v>-0.2452601309</v>
      </c>
      <c r="G337" s="3">
        <f t="shared" si="221"/>
        <v>-0.9265268857</v>
      </c>
      <c r="H337" s="3">
        <f t="shared" si="222"/>
        <v>-0.9931088704</v>
      </c>
      <c r="J337">
        <f t="shared" si="223"/>
        <v>-0.9345197868</v>
      </c>
      <c r="K337">
        <f t="shared" si="224"/>
        <v>-0.9984692573</v>
      </c>
    </row>
    <row r="338">
      <c r="A338" s="13" t="s">
        <v>41</v>
      </c>
      <c r="B338" s="16">
        <v>-0.3163083207</v>
      </c>
      <c r="C338" s="16">
        <v>-0.0886234731</v>
      </c>
      <c r="D338" s="16">
        <v>-0.3395560439</v>
      </c>
      <c r="E338" s="16">
        <v>-0.0919724311</v>
      </c>
      <c r="G338" s="3">
        <f t="shared" si="221"/>
        <v>-0.4112008169</v>
      </c>
      <c r="H338" s="3">
        <f t="shared" si="222"/>
        <v>-0.4414228571</v>
      </c>
      <c r="J338">
        <f t="shared" si="223"/>
        <v>-0.4091111425</v>
      </c>
      <c r="K338">
        <f t="shared" si="224"/>
        <v>-0.4381247297</v>
      </c>
    </row>
    <row r="339">
      <c r="A339" s="63">
        <v>57.0</v>
      </c>
      <c r="B339" s="23"/>
      <c r="C339" s="23"/>
      <c r="D339" s="23"/>
      <c r="E339" s="23"/>
    </row>
    <row r="340">
      <c r="A340" s="13" t="s">
        <v>31</v>
      </c>
      <c r="B340" s="16">
        <v>-1.4389348341</v>
      </c>
      <c r="C340" s="16">
        <v>-0.4720138859</v>
      </c>
      <c r="D340" s="16">
        <v>-1.5468428374</v>
      </c>
      <c r="E340" s="16">
        <v>-0.4884904757</v>
      </c>
      <c r="G340">
        <f t="shared" ref="G340:G344" si="225">1.3*B340</f>
        <v>-1.870615284</v>
      </c>
      <c r="H340">
        <f t="shared" ref="H340:H344" si="226">1.3*D340</f>
        <v>-2.010895689</v>
      </c>
      <c r="J340">
        <f t="shared" ref="J340:J344" si="227">1.2*B340+C340/3</f>
        <v>-1.884059763</v>
      </c>
      <c r="K340">
        <f t="shared" ref="K340:K344" si="228">1.2*D340+E340/3</f>
        <v>-2.019041563</v>
      </c>
    </row>
    <row r="341">
      <c r="A341" s="13" t="s">
        <v>32</v>
      </c>
      <c r="B341" s="16">
        <v>-0.7123161545</v>
      </c>
      <c r="C341" s="16">
        <v>-0.2376505388</v>
      </c>
      <c r="D341" s="16">
        <v>-0.7637615191</v>
      </c>
      <c r="E341" s="16">
        <v>-0.2452059961</v>
      </c>
      <c r="G341">
        <f t="shared" si="225"/>
        <v>-0.9260110009</v>
      </c>
      <c r="H341">
        <f t="shared" si="226"/>
        <v>-0.9928899748</v>
      </c>
      <c r="J341">
        <f t="shared" si="227"/>
        <v>-0.9339962317</v>
      </c>
      <c r="K341">
        <f t="shared" si="228"/>
        <v>-0.998249155</v>
      </c>
    </row>
    <row r="342">
      <c r="A342" s="13" t="s">
        <v>33</v>
      </c>
      <c r="B342" s="16">
        <v>-0.7211362962</v>
      </c>
      <c r="C342" s="16">
        <v>-0.2292629493</v>
      </c>
      <c r="D342" s="16">
        <v>-0.7775338588</v>
      </c>
      <c r="E342" s="16">
        <v>-0.2380476504</v>
      </c>
      <c r="G342">
        <f t="shared" si="225"/>
        <v>-0.9374771851</v>
      </c>
      <c r="H342">
        <f t="shared" si="226"/>
        <v>-1.010794016</v>
      </c>
      <c r="J342">
        <f t="shared" si="227"/>
        <v>-0.9417845385</v>
      </c>
      <c r="K342">
        <f t="shared" si="228"/>
        <v>-1.012389847</v>
      </c>
    </row>
    <row r="343">
      <c r="A343" s="13" t="s">
        <v>40</v>
      </c>
      <c r="B343" s="16">
        <v>-0.7129328218</v>
      </c>
      <c r="C343" s="16">
        <v>-0.2378538627</v>
      </c>
      <c r="D343" s="16">
        <v>-0.7640647156</v>
      </c>
      <c r="E343" s="16">
        <v>-0.2452875874</v>
      </c>
      <c r="G343">
        <f t="shared" si="225"/>
        <v>-0.9268126683</v>
      </c>
      <c r="H343">
        <f t="shared" si="226"/>
        <v>-0.9932841303</v>
      </c>
      <c r="J343">
        <f t="shared" si="227"/>
        <v>-0.9348040071</v>
      </c>
      <c r="K343">
        <f t="shared" si="228"/>
        <v>-0.9986401879</v>
      </c>
    </row>
    <row r="344">
      <c r="A344" s="13" t="s">
        <v>41</v>
      </c>
      <c r="B344" s="16">
        <v>-0.7214977799</v>
      </c>
      <c r="C344" s="16">
        <v>-0.2294119326</v>
      </c>
      <c r="D344" s="16">
        <v>-0.7777452247</v>
      </c>
      <c r="E344" s="16">
        <v>-0.2381254506</v>
      </c>
      <c r="G344">
        <f t="shared" si="225"/>
        <v>-0.9379471139</v>
      </c>
      <c r="H344">
        <f t="shared" si="226"/>
        <v>-1.011068792</v>
      </c>
      <c r="J344">
        <f t="shared" si="227"/>
        <v>-0.9422679801</v>
      </c>
      <c r="K344">
        <f t="shared" si="228"/>
        <v>-1.01266942</v>
      </c>
    </row>
    <row r="345">
      <c r="A345" s="63">
        <v>58.0</v>
      </c>
      <c r="B345" s="23"/>
      <c r="C345" s="23"/>
      <c r="D345" s="23"/>
      <c r="E345" s="23"/>
    </row>
    <row r="346">
      <c r="A346" s="13" t="s">
        <v>31</v>
      </c>
      <c r="B346" s="16">
        <v>-1.4691492472</v>
      </c>
      <c r="C346" s="16">
        <v>-0.5038012908</v>
      </c>
      <c r="D346" s="16">
        <v>-1.5773390269</v>
      </c>
      <c r="E346" s="16">
        <v>-0.5202406482</v>
      </c>
      <c r="G346" s="14">
        <f t="shared" ref="G346:G350" si="229">1.3*B346</f>
        <v>-1.909894021</v>
      </c>
      <c r="H346" s="14">
        <f t="shared" ref="H346:H350" si="230">1.3*D346</f>
        <v>-2.050540735</v>
      </c>
      <c r="J346">
        <f t="shared" ref="J346:J350" si="231">1.2*B346+C346/3</f>
        <v>-1.93091286</v>
      </c>
      <c r="K346">
        <f t="shared" ref="K346:K350" si="232">1.2*D346+E346/3</f>
        <v>-2.066220382</v>
      </c>
    </row>
    <row r="347">
      <c r="A347" s="13" t="s">
        <v>32</v>
      </c>
      <c r="B347" s="16">
        <v>-0.733248336</v>
      </c>
      <c r="C347" s="16">
        <v>-0.2505747663</v>
      </c>
      <c r="D347" s="16">
        <v>-0.7873713266</v>
      </c>
      <c r="E347" s="16">
        <v>-0.2588012511</v>
      </c>
      <c r="G347" s="3">
        <f t="shared" si="229"/>
        <v>-0.9532228368</v>
      </c>
      <c r="H347" s="3">
        <f t="shared" si="230"/>
        <v>-1.023582725</v>
      </c>
      <c r="J347">
        <f t="shared" si="231"/>
        <v>-0.9634229253</v>
      </c>
      <c r="K347">
        <f t="shared" si="232"/>
        <v>-1.031112676</v>
      </c>
    </row>
    <row r="348">
      <c r="A348" s="13" t="s">
        <v>33</v>
      </c>
      <c r="B348" s="16">
        <v>-0.7332483575</v>
      </c>
      <c r="C348" s="16">
        <v>-0.2505747592</v>
      </c>
      <c r="D348" s="16">
        <v>-0.7873713424</v>
      </c>
      <c r="E348" s="16">
        <v>-0.2588012419</v>
      </c>
      <c r="G348" s="3">
        <f t="shared" si="229"/>
        <v>-0.9532228648</v>
      </c>
      <c r="H348" s="3">
        <f t="shared" si="230"/>
        <v>-1.023582745</v>
      </c>
      <c r="J348">
        <f t="shared" si="231"/>
        <v>-0.9634229487</v>
      </c>
      <c r="K348">
        <f t="shared" si="232"/>
        <v>-1.031112692</v>
      </c>
    </row>
    <row r="349">
      <c r="A349" s="13" t="s">
        <v>40</v>
      </c>
      <c r="B349" s="16">
        <v>-0.7336476225</v>
      </c>
      <c r="C349" s="16">
        <v>-0.2507347096</v>
      </c>
      <c r="D349" s="16">
        <v>-0.7875730292</v>
      </c>
      <c r="E349" s="16">
        <v>-0.2588638504</v>
      </c>
      <c r="G349" s="3">
        <f t="shared" si="229"/>
        <v>-0.9537419093</v>
      </c>
      <c r="H349" s="3">
        <f t="shared" si="230"/>
        <v>-1.023844938</v>
      </c>
      <c r="J349">
        <f t="shared" si="231"/>
        <v>-0.9639553835</v>
      </c>
      <c r="K349">
        <f t="shared" si="232"/>
        <v>-1.031375585</v>
      </c>
    </row>
    <row r="350">
      <c r="A350" s="13" t="s">
        <v>41</v>
      </c>
      <c r="B350" s="16">
        <v>-0.7336477593</v>
      </c>
      <c r="C350" s="16">
        <v>-0.2507347413</v>
      </c>
      <c r="D350" s="16">
        <v>-0.7875730901</v>
      </c>
      <c r="E350" s="16">
        <v>-0.2588638502</v>
      </c>
      <c r="G350" s="3">
        <f t="shared" si="229"/>
        <v>-0.9537420871</v>
      </c>
      <c r="H350" s="3">
        <f t="shared" si="230"/>
        <v>-1.023845017</v>
      </c>
      <c r="J350">
        <f t="shared" si="231"/>
        <v>-0.9639555583</v>
      </c>
      <c r="K350">
        <f t="shared" si="232"/>
        <v>-1.031375658</v>
      </c>
    </row>
    <row r="351">
      <c r="A351" s="63">
        <v>59.0</v>
      </c>
      <c r="B351" s="23"/>
      <c r="C351" s="23"/>
      <c r="D351" s="23"/>
      <c r="E351" s="23"/>
    </row>
    <row r="352">
      <c r="A352" s="13" t="s">
        <v>31</v>
      </c>
      <c r="B352" s="16">
        <v>-0.4376202261</v>
      </c>
      <c r="C352" s="16">
        <v>-0.1365796921</v>
      </c>
      <c r="D352" s="16">
        <v>-0.4726347468</v>
      </c>
      <c r="E352" s="16">
        <v>-0.141934666</v>
      </c>
      <c r="G352" s="14">
        <f t="shared" ref="G352:G356" si="233">1.3*B352</f>
        <v>-0.5689062939</v>
      </c>
      <c r="H352" s="14">
        <f t="shared" ref="H352:H356" si="234">1.3*D352</f>
        <v>-0.6144251708</v>
      </c>
      <c r="J352">
        <f t="shared" ref="J352:J356" si="235">1.2*B352+C352/3</f>
        <v>-0.5706708354</v>
      </c>
      <c r="K352">
        <f t="shared" ref="K352:K356" si="236">1.2*D352+E352/3</f>
        <v>-0.6144732515</v>
      </c>
    </row>
    <row r="353">
      <c r="A353" s="13" t="s">
        <v>32</v>
      </c>
      <c r="B353" s="16">
        <v>-0.2389475427</v>
      </c>
      <c r="C353" s="16">
        <v>-0.0720165004</v>
      </c>
      <c r="D353" s="16">
        <v>-0.2558910816</v>
      </c>
      <c r="E353" s="16">
        <v>-0.0743492661</v>
      </c>
      <c r="G353" s="3">
        <f t="shared" si="233"/>
        <v>-0.3106318055</v>
      </c>
      <c r="H353" s="3">
        <f t="shared" si="234"/>
        <v>-0.3326584061</v>
      </c>
      <c r="J353">
        <f t="shared" si="235"/>
        <v>-0.3107425514</v>
      </c>
      <c r="K353">
        <f t="shared" si="236"/>
        <v>-0.3318523866</v>
      </c>
    </row>
    <row r="354">
      <c r="A354" s="13" t="s">
        <v>33</v>
      </c>
      <c r="B354" s="16">
        <v>-0.1980650296</v>
      </c>
      <c r="C354" s="16">
        <v>-0.063574211</v>
      </c>
      <c r="D354" s="16">
        <v>-0.2163064506</v>
      </c>
      <c r="E354" s="16">
        <v>-0.06666989</v>
      </c>
      <c r="G354" s="3">
        <f t="shared" si="233"/>
        <v>-0.2574845385</v>
      </c>
      <c r="H354" s="3">
        <f t="shared" si="234"/>
        <v>-0.2811983858</v>
      </c>
      <c r="J354">
        <f t="shared" si="235"/>
        <v>-0.2588694392</v>
      </c>
      <c r="K354">
        <f t="shared" si="236"/>
        <v>-0.2817910374</v>
      </c>
    </row>
    <row r="355">
      <c r="A355" s="13" t="s">
        <v>40</v>
      </c>
      <c r="B355" s="16">
        <v>-0.2390055576</v>
      </c>
      <c r="C355" s="16">
        <v>-0.0720266554</v>
      </c>
      <c r="D355" s="16">
        <v>-0.2559298631</v>
      </c>
      <c r="E355" s="16">
        <v>-0.0743548505</v>
      </c>
      <c r="G355" s="3">
        <f t="shared" si="233"/>
        <v>-0.3107072249</v>
      </c>
      <c r="H355" s="3">
        <f t="shared" si="234"/>
        <v>-0.332708822</v>
      </c>
      <c r="J355">
        <f t="shared" si="235"/>
        <v>-0.3108155543</v>
      </c>
      <c r="K355">
        <f t="shared" si="236"/>
        <v>-0.3319007859</v>
      </c>
    </row>
    <row r="356">
      <c r="A356" s="13" t="s">
        <v>41</v>
      </c>
      <c r="B356" s="16">
        <v>-0.1986355564</v>
      </c>
      <c r="C356" s="16">
        <v>-0.0638303586</v>
      </c>
      <c r="D356" s="16">
        <v>-0.2165920641</v>
      </c>
      <c r="E356" s="16">
        <v>-0.0667894603</v>
      </c>
      <c r="G356" s="3">
        <f t="shared" si="233"/>
        <v>-0.2582262233</v>
      </c>
      <c r="H356" s="3">
        <f t="shared" si="234"/>
        <v>-0.2815696833</v>
      </c>
      <c r="J356">
        <f t="shared" si="235"/>
        <v>-0.2596394539</v>
      </c>
      <c r="K356">
        <f t="shared" si="236"/>
        <v>-0.2821736304</v>
      </c>
    </row>
    <row r="357">
      <c r="A357" s="63">
        <v>60.0</v>
      </c>
      <c r="B357" s="23"/>
      <c r="C357" s="23"/>
      <c r="D357" s="23"/>
      <c r="E357" s="23"/>
    </row>
    <row r="358">
      <c r="A358" s="13" t="s">
        <v>31</v>
      </c>
      <c r="B358" s="16">
        <v>-0.8416048973</v>
      </c>
      <c r="C358" s="16">
        <v>-0.2747790216</v>
      </c>
      <c r="D358" s="16">
        <v>-0.9092063741</v>
      </c>
      <c r="E358" s="16">
        <v>-0.2853912603</v>
      </c>
      <c r="G358" s="14">
        <f t="shared" ref="G358:G362" si="237">1.3*B358</f>
        <v>-1.094086366</v>
      </c>
      <c r="H358" s="14">
        <f t="shared" ref="H358:H362" si="238">1.3*D358</f>
        <v>-1.181968286</v>
      </c>
      <c r="J358">
        <f t="shared" ref="J358:J362" si="239">1.2*B358+C358/3</f>
        <v>-1.101518884</v>
      </c>
      <c r="K358">
        <f t="shared" ref="K358:K362" si="240">1.2*D358+E358/3</f>
        <v>-1.186178069</v>
      </c>
    </row>
    <row r="359">
      <c r="A359" s="13" t="s">
        <v>32</v>
      </c>
      <c r="B359" s="16">
        <v>-0.2389937317</v>
      </c>
      <c r="C359" s="16">
        <v>-0.0720349928</v>
      </c>
      <c r="D359" s="16">
        <v>-0.2559353242</v>
      </c>
      <c r="E359" s="16">
        <v>-0.0743670279</v>
      </c>
      <c r="G359" s="3">
        <f t="shared" si="237"/>
        <v>-0.3106918512</v>
      </c>
      <c r="H359" s="3">
        <f t="shared" si="238"/>
        <v>-0.3327159215</v>
      </c>
      <c r="J359">
        <f t="shared" si="239"/>
        <v>-0.3108041423</v>
      </c>
      <c r="K359">
        <f t="shared" si="240"/>
        <v>-0.3319113983</v>
      </c>
    </row>
    <row r="360">
      <c r="A360" s="13" t="s">
        <v>33</v>
      </c>
      <c r="B360" s="16">
        <v>-0.6012224033</v>
      </c>
      <c r="C360" s="16">
        <v>-0.2006243571</v>
      </c>
      <c r="D360" s="16">
        <v>-0.651729954</v>
      </c>
      <c r="E360" s="16">
        <v>-0.2088013702</v>
      </c>
      <c r="G360" s="3">
        <f t="shared" si="237"/>
        <v>-0.7815891243</v>
      </c>
      <c r="H360" s="3">
        <f t="shared" si="238"/>
        <v>-0.8472489402</v>
      </c>
      <c r="J360">
        <f t="shared" si="239"/>
        <v>-0.7883416697</v>
      </c>
      <c r="K360">
        <f t="shared" si="240"/>
        <v>-0.8516764015</v>
      </c>
    </row>
    <row r="361">
      <c r="A361" s="13" t="s">
        <v>40</v>
      </c>
      <c r="B361" s="16">
        <v>-0.2392648418</v>
      </c>
      <c r="C361" s="16">
        <v>-0.0721050278</v>
      </c>
      <c r="D361" s="16">
        <v>-0.256102592</v>
      </c>
      <c r="E361" s="16">
        <v>-0.0743942175</v>
      </c>
      <c r="G361" s="3">
        <f t="shared" si="237"/>
        <v>-0.3110442943</v>
      </c>
      <c r="H361" s="3">
        <f t="shared" si="238"/>
        <v>-0.3329333696</v>
      </c>
      <c r="J361">
        <f t="shared" si="239"/>
        <v>-0.3111528194</v>
      </c>
      <c r="K361">
        <f t="shared" si="240"/>
        <v>-0.3321211829</v>
      </c>
    </row>
    <row r="362">
      <c r="A362" s="13" t="s">
        <v>41</v>
      </c>
      <c r="B362" s="16">
        <v>-0.6016346514</v>
      </c>
      <c r="C362" s="16">
        <v>-0.2008076029</v>
      </c>
      <c r="D362" s="16">
        <v>-0.651935584</v>
      </c>
      <c r="E362" s="16">
        <v>-0.2088764716</v>
      </c>
      <c r="G362" s="3">
        <f t="shared" si="237"/>
        <v>-0.7821250468</v>
      </c>
      <c r="H362" s="3">
        <f t="shared" si="238"/>
        <v>-0.8475162592</v>
      </c>
      <c r="J362">
        <f t="shared" si="239"/>
        <v>-0.7888974493</v>
      </c>
      <c r="K362">
        <f t="shared" si="240"/>
        <v>-0.8519481913</v>
      </c>
    </row>
    <row r="363">
      <c r="A363" s="63">
        <v>61.0</v>
      </c>
      <c r="B363" s="23"/>
      <c r="C363" s="23"/>
      <c r="D363" s="23"/>
      <c r="E363" s="23"/>
    </row>
    <row r="364">
      <c r="A364" s="13" t="s">
        <v>31</v>
      </c>
      <c r="B364" s="16">
        <v>-1.3054969247</v>
      </c>
      <c r="C364" s="16">
        <v>-0.3969537239</v>
      </c>
      <c r="D364" s="16">
        <v>-1.4038533007</v>
      </c>
      <c r="E364" s="16">
        <v>-0.4115627358</v>
      </c>
      <c r="G364">
        <f t="shared" ref="G364:G368" si="241">1.3*B364</f>
        <v>-1.697146002</v>
      </c>
      <c r="H364">
        <f t="shared" ref="H364:H368" si="242">1.3*D364</f>
        <v>-1.825009291</v>
      </c>
      <c r="J364">
        <f t="shared" ref="J364:J368" si="243">1.2*B364+C364/3</f>
        <v>-1.698914218</v>
      </c>
      <c r="K364">
        <f t="shared" ref="K364:K368" si="244">1.2*D364+E364/3</f>
        <v>-1.821811539</v>
      </c>
    </row>
    <row r="365">
      <c r="A365" s="13" t="s">
        <v>32</v>
      </c>
      <c r="B365" s="16">
        <v>-0.699968115</v>
      </c>
      <c r="C365" s="16">
        <v>-0.1924630396</v>
      </c>
      <c r="D365" s="16">
        <v>-0.7478318308</v>
      </c>
      <c r="E365" s="16">
        <v>-0.1987852703</v>
      </c>
      <c r="G365">
        <f t="shared" si="241"/>
        <v>-0.9099585495</v>
      </c>
      <c r="H365">
        <f t="shared" si="242"/>
        <v>-0.97218138</v>
      </c>
      <c r="J365">
        <f t="shared" si="243"/>
        <v>-0.9041160845</v>
      </c>
      <c r="K365">
        <f t="shared" si="244"/>
        <v>-0.9636599537</v>
      </c>
    </row>
    <row r="366">
      <c r="A366" s="13" t="s">
        <v>33</v>
      </c>
      <c r="B366" s="16">
        <v>-0.6012115041</v>
      </c>
      <c r="C366" s="16">
        <v>-0.2006202209</v>
      </c>
      <c r="D366" s="16">
        <v>-0.6517182428</v>
      </c>
      <c r="E366" s="16">
        <v>-0.2087931708</v>
      </c>
      <c r="G366">
        <f t="shared" si="241"/>
        <v>-0.7815749553</v>
      </c>
      <c r="H366">
        <f t="shared" si="242"/>
        <v>-0.8472337156</v>
      </c>
      <c r="J366">
        <f t="shared" si="243"/>
        <v>-0.7883272119</v>
      </c>
      <c r="K366">
        <f t="shared" si="244"/>
        <v>-0.851659615</v>
      </c>
    </row>
    <row r="367">
      <c r="A367" s="13" t="s">
        <v>40</v>
      </c>
      <c r="B367" s="16">
        <v>-0.7001811752</v>
      </c>
      <c r="C367" s="16">
        <v>-0.192516821</v>
      </c>
      <c r="D367" s="16">
        <v>-0.7479277781</v>
      </c>
      <c r="E367" s="16">
        <v>-0.1988042712</v>
      </c>
      <c r="G367">
        <f t="shared" si="241"/>
        <v>-0.9102355278</v>
      </c>
      <c r="H367">
        <f t="shared" si="242"/>
        <v>-0.9723061115</v>
      </c>
      <c r="J367">
        <f t="shared" si="243"/>
        <v>-0.9043896839</v>
      </c>
      <c r="K367">
        <f t="shared" si="244"/>
        <v>-0.9637814241</v>
      </c>
    </row>
    <row r="368">
      <c r="A368" s="13" t="s">
        <v>41</v>
      </c>
      <c r="B368" s="16">
        <v>-0.6018820309</v>
      </c>
      <c r="C368" s="16">
        <v>-0.2008984324</v>
      </c>
      <c r="D368" s="16">
        <v>-0.652080984</v>
      </c>
      <c r="E368" s="16">
        <v>-0.2089183159</v>
      </c>
      <c r="G368">
        <f t="shared" si="241"/>
        <v>-0.7824466402</v>
      </c>
      <c r="H368">
        <f t="shared" si="242"/>
        <v>-0.8477052792</v>
      </c>
      <c r="J368">
        <f t="shared" si="243"/>
        <v>-0.7892245812</v>
      </c>
      <c r="K368">
        <f t="shared" si="244"/>
        <v>-0.8521366194</v>
      </c>
    </row>
    <row r="369">
      <c r="A369" s="63">
        <v>62.0</v>
      </c>
      <c r="B369" s="23"/>
      <c r="C369" s="23"/>
      <c r="D369" s="23"/>
      <c r="E369" s="23"/>
    </row>
    <row r="370">
      <c r="A370" s="13" t="s">
        <v>31</v>
      </c>
      <c r="B370" s="16">
        <v>-1.2908697944</v>
      </c>
      <c r="C370" s="16">
        <v>-0.3873701314</v>
      </c>
      <c r="D370" s="16">
        <v>-1.3859803618</v>
      </c>
      <c r="E370" s="16">
        <v>-0.4012936487</v>
      </c>
      <c r="G370" s="14">
        <f t="shared" ref="G370:G374" si="245">1.3*B370</f>
        <v>-1.678130733</v>
      </c>
      <c r="H370" s="14">
        <f t="shared" ref="H370:H374" si="246">1.3*D370</f>
        <v>-1.80177447</v>
      </c>
      <c r="J370">
        <f t="shared" ref="J370:J374" si="247">1.2*B370+C370/3</f>
        <v>-1.67816713</v>
      </c>
      <c r="K370">
        <f t="shared" ref="K370:K374" si="248">1.2*D370+E370/3</f>
        <v>-1.796940984</v>
      </c>
    </row>
    <row r="371">
      <c r="A371" s="13" t="s">
        <v>32</v>
      </c>
      <c r="B371" s="16">
        <v>-0.6999888922</v>
      </c>
      <c r="C371" s="16">
        <v>-0.1924786745</v>
      </c>
      <c r="D371" s="16">
        <v>-0.7478526979</v>
      </c>
      <c r="E371" s="16">
        <v>-0.1988016876</v>
      </c>
      <c r="G371" s="3">
        <f t="shared" si="245"/>
        <v>-0.9099855599</v>
      </c>
      <c r="H371" s="3">
        <f t="shared" si="246"/>
        <v>-0.9722085073</v>
      </c>
      <c r="J371">
        <f t="shared" si="247"/>
        <v>-0.9041462288</v>
      </c>
      <c r="K371">
        <f t="shared" si="248"/>
        <v>-0.9636904667</v>
      </c>
    </row>
    <row r="372">
      <c r="A372" s="13" t="s">
        <v>33</v>
      </c>
      <c r="B372" s="16">
        <v>-0.5859692305</v>
      </c>
      <c r="C372" s="16">
        <v>-0.1904104342</v>
      </c>
      <c r="D372" s="16">
        <v>-0.6332362914</v>
      </c>
      <c r="E372" s="16">
        <v>-0.1978994499</v>
      </c>
      <c r="G372" s="3">
        <f t="shared" si="245"/>
        <v>-0.7617599997</v>
      </c>
      <c r="H372" s="3">
        <f t="shared" si="246"/>
        <v>-0.8232071788</v>
      </c>
      <c r="J372">
        <f t="shared" si="247"/>
        <v>-0.7666332213</v>
      </c>
      <c r="K372">
        <f t="shared" si="248"/>
        <v>-0.825850033</v>
      </c>
    </row>
    <row r="373">
      <c r="A373" s="13" t="s">
        <v>40</v>
      </c>
      <c r="B373" s="16">
        <v>-0.7002191198</v>
      </c>
      <c r="C373" s="16">
        <v>-0.1925364896</v>
      </c>
      <c r="D373" s="16">
        <v>-0.7479593959</v>
      </c>
      <c r="E373" s="16">
        <v>-0.1988227201</v>
      </c>
      <c r="G373" s="3">
        <f t="shared" si="245"/>
        <v>-0.9102848557</v>
      </c>
      <c r="H373" s="3">
        <f t="shared" si="246"/>
        <v>-0.9723472147</v>
      </c>
      <c r="J373">
        <f t="shared" si="247"/>
        <v>-0.9044417736</v>
      </c>
      <c r="K373">
        <f t="shared" si="248"/>
        <v>-0.9638255151</v>
      </c>
    </row>
    <row r="374">
      <c r="A374" s="13" t="s">
        <v>41</v>
      </c>
      <c r="B374" s="16">
        <v>-0.5868010609</v>
      </c>
      <c r="C374" s="16">
        <v>-0.1907868462</v>
      </c>
      <c r="D374" s="16">
        <v>-0.6336876777</v>
      </c>
      <c r="E374" s="16">
        <v>-0.1980735779</v>
      </c>
      <c r="G374" s="3">
        <f t="shared" si="245"/>
        <v>-0.7628413792</v>
      </c>
      <c r="H374" s="3">
        <f t="shared" si="246"/>
        <v>-0.823793981</v>
      </c>
      <c r="J374">
        <f t="shared" si="247"/>
        <v>-0.7677568885</v>
      </c>
      <c r="K374">
        <f t="shared" si="248"/>
        <v>-0.8264497392</v>
      </c>
    </row>
    <row r="375">
      <c r="A375" s="63">
        <v>63.0</v>
      </c>
      <c r="B375" s="23"/>
      <c r="C375" s="23"/>
      <c r="D375" s="23"/>
      <c r="E375" s="23"/>
    </row>
    <row r="376">
      <c r="A376" s="13" t="s">
        <v>31</v>
      </c>
      <c r="B376" s="16">
        <v>-1.3182314263</v>
      </c>
      <c r="C376" s="16">
        <v>-0.4426465316</v>
      </c>
      <c r="D376" s="16">
        <v>-1.4202469979</v>
      </c>
      <c r="E376" s="16">
        <v>-0.4585573928</v>
      </c>
      <c r="G376" s="14">
        <f t="shared" ref="G376:G380" si="249">1.3*B376</f>
        <v>-1.713700854</v>
      </c>
      <c r="H376" s="14">
        <f t="shared" ref="H376:H380" si="250">1.3*D376</f>
        <v>-1.846321097</v>
      </c>
      <c r="J376">
        <f t="shared" ref="J376:J380" si="251">1.2*B376+C376/3</f>
        <v>-1.729426555</v>
      </c>
      <c r="K376">
        <f t="shared" ref="K376:K380" si="252">1.2*D376+E376/3</f>
        <v>-1.857148862</v>
      </c>
    </row>
    <row r="377">
      <c r="A377" s="13" t="s">
        <v>32</v>
      </c>
      <c r="B377" s="16">
        <v>-0.712258939</v>
      </c>
      <c r="C377" s="16">
        <v>-0.2376455932</v>
      </c>
      <c r="D377" s="16">
        <v>-0.763712299</v>
      </c>
      <c r="E377" s="16">
        <v>-0.2452026479</v>
      </c>
      <c r="G377" s="3">
        <f t="shared" si="249"/>
        <v>-0.9259366207</v>
      </c>
      <c r="H377" s="3">
        <f t="shared" si="250"/>
        <v>-0.9928259887</v>
      </c>
      <c r="J377">
        <f t="shared" si="251"/>
        <v>-0.9339259245</v>
      </c>
      <c r="K377">
        <f t="shared" si="252"/>
        <v>-0.9981889748</v>
      </c>
    </row>
    <row r="378">
      <c r="A378" s="13" t="s">
        <v>33</v>
      </c>
      <c r="B378" s="16">
        <v>-0.601303598</v>
      </c>
      <c r="C378" s="16">
        <v>-0.2006646912</v>
      </c>
      <c r="D378" s="16">
        <v>-0.6518107271</v>
      </c>
      <c r="E378" s="16">
        <v>-0.2088382386</v>
      </c>
      <c r="G378" s="3">
        <f t="shared" si="249"/>
        <v>-0.7816946774</v>
      </c>
      <c r="H378" s="3">
        <f t="shared" si="250"/>
        <v>-0.8473539452</v>
      </c>
      <c r="J378">
        <f t="shared" si="251"/>
        <v>-0.788452548</v>
      </c>
      <c r="K378">
        <f t="shared" si="252"/>
        <v>-0.8517856187</v>
      </c>
    </row>
    <row r="379">
      <c r="A379" s="13" t="s">
        <v>40</v>
      </c>
      <c r="B379" s="16">
        <v>-0.7127537731</v>
      </c>
      <c r="C379" s="16">
        <v>-0.2378011813</v>
      </c>
      <c r="D379" s="16">
        <v>-0.7639481048</v>
      </c>
      <c r="E379" s="16">
        <v>-0.2452646205</v>
      </c>
      <c r="G379" s="3">
        <f t="shared" si="249"/>
        <v>-0.926579905</v>
      </c>
      <c r="H379" s="3">
        <f t="shared" si="250"/>
        <v>-0.9931325362</v>
      </c>
      <c r="J379">
        <f t="shared" si="251"/>
        <v>-0.9345715882</v>
      </c>
      <c r="K379">
        <f t="shared" si="252"/>
        <v>-0.9984925993</v>
      </c>
    </row>
    <row r="380">
      <c r="A380" s="13" t="s">
        <v>41</v>
      </c>
      <c r="B380" s="16">
        <v>-0.6017509795</v>
      </c>
      <c r="C380" s="16">
        <v>-0.2008275787</v>
      </c>
      <c r="D380" s="16">
        <v>-0.6520488056</v>
      </c>
      <c r="E380" s="16">
        <v>-0.2089147958</v>
      </c>
      <c r="G380" s="3">
        <f t="shared" si="249"/>
        <v>-0.7822762734</v>
      </c>
      <c r="H380" s="3">
        <f t="shared" si="250"/>
        <v>-0.8476634473</v>
      </c>
      <c r="J380">
        <f t="shared" si="251"/>
        <v>-0.7890437016</v>
      </c>
      <c r="K380">
        <f t="shared" si="252"/>
        <v>-0.852096832</v>
      </c>
    </row>
    <row r="381">
      <c r="A381" s="63">
        <v>64.0</v>
      </c>
      <c r="B381" s="23"/>
      <c r="C381" s="23"/>
      <c r="D381" s="23"/>
      <c r="E381" s="23"/>
    </row>
    <row r="382">
      <c r="A382" s="13" t="s">
        <v>31</v>
      </c>
      <c r="B382" s="16">
        <v>-0.9883770927</v>
      </c>
      <c r="C382" s="16">
        <v>-0.3030467654</v>
      </c>
      <c r="D382" s="16">
        <v>-1.0631999297</v>
      </c>
      <c r="E382" s="16">
        <v>-0.3143156748</v>
      </c>
      <c r="G382" s="14">
        <f t="shared" ref="G382:G386" si="253">1.3*B382</f>
        <v>-1.284890221</v>
      </c>
      <c r="H382" s="14">
        <f t="shared" ref="H382:H386" si="254">1.3*D382</f>
        <v>-1.382159909</v>
      </c>
      <c r="J382">
        <f t="shared" ref="J382:J386" si="255">1.2*B382+C382/3</f>
        <v>-1.2870681</v>
      </c>
      <c r="K382">
        <f t="shared" ref="K382:K386" si="256">1.2*D382+E382/3</f>
        <v>-1.380611807</v>
      </c>
    </row>
    <row r="383">
      <c r="A383" s="13" t="s">
        <v>32</v>
      </c>
      <c r="B383" s="16">
        <v>-0.7210574226</v>
      </c>
      <c r="C383" s="16">
        <v>-0.229206682</v>
      </c>
      <c r="D383" s="16">
        <v>-0.7774526866</v>
      </c>
      <c r="E383" s="16">
        <v>-0.2379898998</v>
      </c>
      <c r="G383" s="3">
        <f t="shared" si="253"/>
        <v>-0.9373746494</v>
      </c>
      <c r="H383" s="3">
        <f t="shared" si="254"/>
        <v>-1.010688493</v>
      </c>
      <c r="J383">
        <f t="shared" si="255"/>
        <v>-0.9416711345</v>
      </c>
      <c r="K383">
        <f t="shared" si="256"/>
        <v>-1.012273191</v>
      </c>
    </row>
    <row r="384">
      <c r="A384" s="13" t="s">
        <v>33</v>
      </c>
      <c r="B384" s="16">
        <v>-0.2644803655</v>
      </c>
      <c r="C384" s="16">
        <v>-0.0709604057</v>
      </c>
      <c r="D384" s="16">
        <v>-0.2828090492</v>
      </c>
      <c r="E384" s="16">
        <v>-0.0733269877</v>
      </c>
      <c r="G384" s="3">
        <f t="shared" si="253"/>
        <v>-0.3438244752</v>
      </c>
      <c r="H384" s="3">
        <f t="shared" si="254"/>
        <v>-0.367651764</v>
      </c>
      <c r="J384">
        <f t="shared" si="255"/>
        <v>-0.3410299072</v>
      </c>
      <c r="K384">
        <f t="shared" si="256"/>
        <v>-0.3638131883</v>
      </c>
    </row>
    <row r="385">
      <c r="A385" s="13" t="s">
        <v>40</v>
      </c>
      <c r="B385" s="16">
        <v>-0.7214992725</v>
      </c>
      <c r="C385" s="16">
        <v>-0.2294080366</v>
      </c>
      <c r="D385" s="16">
        <v>-0.7777035472</v>
      </c>
      <c r="E385" s="16">
        <v>-0.2380871473</v>
      </c>
      <c r="G385" s="3">
        <f t="shared" si="253"/>
        <v>-0.9379490543</v>
      </c>
      <c r="H385" s="3">
        <f t="shared" si="254"/>
        <v>-1.011014611</v>
      </c>
      <c r="J385">
        <f t="shared" si="255"/>
        <v>-0.9422684725</v>
      </c>
      <c r="K385">
        <f t="shared" si="256"/>
        <v>-1.012606639</v>
      </c>
    </row>
    <row r="386">
      <c r="A386" s="13" t="s">
        <v>41</v>
      </c>
      <c r="B386" s="16">
        <v>-0.2646697813</v>
      </c>
      <c r="C386" s="16">
        <v>-0.0710350971</v>
      </c>
      <c r="D386" s="16">
        <v>-0.2829007386</v>
      </c>
      <c r="E386" s="16">
        <v>-0.0733538074</v>
      </c>
      <c r="G386" s="3">
        <f t="shared" si="253"/>
        <v>-0.3440707157</v>
      </c>
      <c r="H386" s="3">
        <f t="shared" si="254"/>
        <v>-0.3677709602</v>
      </c>
      <c r="J386">
        <f t="shared" si="255"/>
        <v>-0.3412821033</v>
      </c>
      <c r="K386">
        <f t="shared" si="256"/>
        <v>-0.3639321555</v>
      </c>
    </row>
    <row r="387">
      <c r="A387" s="63">
        <v>65.0</v>
      </c>
      <c r="B387" s="23"/>
      <c r="C387" s="23"/>
      <c r="D387" s="23"/>
      <c r="E387" s="23"/>
    </row>
    <row r="388">
      <c r="A388" s="13" t="s">
        <v>31</v>
      </c>
      <c r="B388" s="16">
        <v>-0.9733959932</v>
      </c>
      <c r="C388" s="16">
        <v>-0.3242059133</v>
      </c>
      <c r="D388" s="16">
        <v>-1.0444045673</v>
      </c>
      <c r="E388" s="16">
        <v>-0.3347481276</v>
      </c>
      <c r="G388">
        <f t="shared" ref="G388:G392" si="257">1.3*B388</f>
        <v>-1.265414791</v>
      </c>
      <c r="H388">
        <f t="shared" ref="H388:H392" si="258">1.3*D388</f>
        <v>-1.357725937</v>
      </c>
      <c r="J388">
        <f t="shared" ref="J388:J392" si="259">1.2*B388+C388/3</f>
        <v>-1.27614383</v>
      </c>
      <c r="K388">
        <f t="shared" ref="K388:K392" si="260">1.2*D388+E388/3</f>
        <v>-1.36486819</v>
      </c>
    </row>
    <row r="389">
      <c r="A389" s="13" t="s">
        <v>32</v>
      </c>
      <c r="B389" s="16">
        <v>-0.7330931987</v>
      </c>
      <c r="C389" s="16">
        <v>-0.2505366813</v>
      </c>
      <c r="D389" s="16">
        <v>-0.7872272352</v>
      </c>
      <c r="E389" s="16">
        <v>-0.2587646389</v>
      </c>
      <c r="G389">
        <f t="shared" si="257"/>
        <v>-0.9530211583</v>
      </c>
      <c r="H389">
        <f t="shared" si="258"/>
        <v>-1.023395406</v>
      </c>
      <c r="J389">
        <f t="shared" si="259"/>
        <v>-0.9632240655</v>
      </c>
      <c r="K389">
        <f t="shared" si="260"/>
        <v>-1.030927562</v>
      </c>
    </row>
    <row r="390">
      <c r="A390" s="13" t="s">
        <v>33</v>
      </c>
      <c r="B390" s="16">
        <v>-0.2390664124</v>
      </c>
      <c r="C390" s="16">
        <v>-0.0720536522</v>
      </c>
      <c r="D390" s="16">
        <v>-0.2560032435</v>
      </c>
      <c r="E390" s="16">
        <v>-0.0743859494</v>
      </c>
      <c r="G390">
        <f t="shared" si="257"/>
        <v>-0.3107863361</v>
      </c>
      <c r="H390">
        <f t="shared" si="258"/>
        <v>-0.3328042166</v>
      </c>
      <c r="J390">
        <f t="shared" si="259"/>
        <v>-0.3108975789</v>
      </c>
      <c r="K390">
        <f t="shared" si="260"/>
        <v>-0.3319992087</v>
      </c>
    </row>
    <row r="391">
      <c r="A391" s="13" t="s">
        <v>40</v>
      </c>
      <c r="B391" s="16">
        <v>-0.7335665881</v>
      </c>
      <c r="C391" s="16">
        <v>-0.2507161085</v>
      </c>
      <c r="D391" s="16">
        <v>-0.7874569188</v>
      </c>
      <c r="E391" s="16">
        <v>-0.2588317669</v>
      </c>
      <c r="G391">
        <f t="shared" si="257"/>
        <v>-0.9536365645</v>
      </c>
      <c r="H391">
        <f t="shared" si="258"/>
        <v>-1.023693994</v>
      </c>
      <c r="J391">
        <f t="shared" si="259"/>
        <v>-0.9638519419</v>
      </c>
      <c r="K391">
        <f t="shared" si="260"/>
        <v>-1.031225558</v>
      </c>
    </row>
    <row r="392">
      <c r="A392" s="13" t="s">
        <v>41</v>
      </c>
      <c r="B392" s="16">
        <v>-0.2391694204</v>
      </c>
      <c r="C392" s="16">
        <v>-0.0720767728</v>
      </c>
      <c r="D392" s="16">
        <v>-0.2560705391</v>
      </c>
      <c r="E392" s="16">
        <v>-0.0743978337</v>
      </c>
      <c r="G392">
        <f t="shared" si="257"/>
        <v>-0.3109202465</v>
      </c>
      <c r="H392">
        <f t="shared" si="258"/>
        <v>-0.3328917008</v>
      </c>
      <c r="J392">
        <f t="shared" si="259"/>
        <v>-0.3110288954</v>
      </c>
      <c r="K392">
        <f t="shared" si="260"/>
        <v>-0.3320839248</v>
      </c>
    </row>
    <row r="393">
      <c r="A393" s="63">
        <v>66.0</v>
      </c>
      <c r="B393" s="23"/>
      <c r="C393" s="23"/>
      <c r="D393" s="23"/>
      <c r="E393" s="23"/>
    </row>
    <row r="394">
      <c r="A394" s="13" t="s">
        <v>31</v>
      </c>
      <c r="B394" s="16">
        <v>-1.0532063295</v>
      </c>
      <c r="C394" s="16">
        <v>-0.3427665842</v>
      </c>
      <c r="D394" s="16">
        <v>-1.1307876672</v>
      </c>
      <c r="E394" s="16">
        <v>-0.3545302472</v>
      </c>
      <c r="G394" s="14">
        <f t="shared" ref="G394:G398" si="261">1.3*B394</f>
        <v>-1.369168228</v>
      </c>
      <c r="H394" s="14">
        <f t="shared" ref="H394:H398" si="262">1.3*D394</f>
        <v>-1.470023967</v>
      </c>
      <c r="J394">
        <f t="shared" ref="J394:J398" si="263">1.2*B394+C394/3</f>
        <v>-1.378103123</v>
      </c>
      <c r="K394">
        <f t="shared" ref="K394:K398" si="264">1.2*D394+E394/3</f>
        <v>-1.47512195</v>
      </c>
    </row>
    <row r="395">
      <c r="A395" s="13" t="s">
        <v>32</v>
      </c>
      <c r="B395" s="16">
        <v>-0.3159981718</v>
      </c>
      <c r="C395" s="16">
        <v>-0.0884820019</v>
      </c>
      <c r="D395" s="16">
        <v>-0.3393759732</v>
      </c>
      <c r="E395" s="16">
        <v>-0.0918892961</v>
      </c>
      <c r="G395" s="3">
        <f t="shared" si="261"/>
        <v>-0.4107976233</v>
      </c>
      <c r="H395" s="3">
        <f t="shared" si="262"/>
        <v>-0.4411887652</v>
      </c>
      <c r="J395">
        <f t="shared" si="263"/>
        <v>-0.4086918068</v>
      </c>
      <c r="K395">
        <f t="shared" si="264"/>
        <v>-0.4378809332</v>
      </c>
    </row>
    <row r="396">
      <c r="A396" s="13" t="s">
        <v>33</v>
      </c>
      <c r="B396" s="16">
        <v>-0.7331468497</v>
      </c>
      <c r="C396" s="16">
        <v>-0.250547054</v>
      </c>
      <c r="D396" s="16">
        <v>-0.7872757048</v>
      </c>
      <c r="E396" s="16">
        <v>-0.258773692</v>
      </c>
      <c r="G396" s="3">
        <f t="shared" si="261"/>
        <v>-0.9530909046</v>
      </c>
      <c r="H396" s="3">
        <f t="shared" si="262"/>
        <v>-1.023458416</v>
      </c>
      <c r="J396">
        <f t="shared" si="263"/>
        <v>-0.9632919043</v>
      </c>
      <c r="K396">
        <f t="shared" si="264"/>
        <v>-1.030988743</v>
      </c>
    </row>
    <row r="397">
      <c r="A397" s="13" t="s">
        <v>40</v>
      </c>
      <c r="B397" s="16">
        <v>-0.316284693</v>
      </c>
      <c r="C397" s="16">
        <v>-0.0886065391</v>
      </c>
      <c r="D397" s="16">
        <v>-0.3395272277</v>
      </c>
      <c r="E397" s="16">
        <v>-0.0919499353</v>
      </c>
      <c r="G397" s="3">
        <f t="shared" si="261"/>
        <v>-0.4111701009</v>
      </c>
      <c r="H397" s="3">
        <f t="shared" si="262"/>
        <v>-0.441385396</v>
      </c>
      <c r="J397">
        <f t="shared" si="263"/>
        <v>-0.4090771446</v>
      </c>
      <c r="K397">
        <f t="shared" si="264"/>
        <v>-0.4380826517</v>
      </c>
    </row>
    <row r="398">
      <c r="A398" s="13" t="s">
        <v>41</v>
      </c>
      <c r="B398" s="16">
        <v>-0.7336370854</v>
      </c>
      <c r="C398" s="16">
        <v>-0.2507138669</v>
      </c>
      <c r="D398" s="16">
        <v>-0.7875323997</v>
      </c>
      <c r="E398" s="16">
        <v>-0.2588392138</v>
      </c>
      <c r="G398" s="3">
        <f t="shared" si="261"/>
        <v>-0.953728211</v>
      </c>
      <c r="H398" s="3">
        <f t="shared" si="262"/>
        <v>-1.02379212</v>
      </c>
      <c r="J398">
        <f t="shared" si="263"/>
        <v>-0.9639357914</v>
      </c>
      <c r="K398">
        <f t="shared" si="264"/>
        <v>-1.031318618</v>
      </c>
    </row>
    <row r="399">
      <c r="A399" s="20"/>
    </row>
    <row r="400">
      <c r="A400" s="20"/>
      <c r="G400" s="14"/>
    </row>
    <row r="401">
      <c r="A401" s="20"/>
      <c r="G401" s="3"/>
    </row>
    <row r="402">
      <c r="A402" s="20"/>
      <c r="G402" s="3"/>
    </row>
    <row r="403">
      <c r="A403" s="20"/>
      <c r="G403" s="3"/>
    </row>
    <row r="404">
      <c r="A404" s="20"/>
      <c r="G404" s="3"/>
    </row>
    <row r="405">
      <c r="A405" s="20"/>
    </row>
    <row r="406">
      <c r="A406" s="20"/>
      <c r="G406" s="14"/>
    </row>
    <row r="407">
      <c r="A407" s="20"/>
      <c r="G407" s="3"/>
    </row>
    <row r="408">
      <c r="A408" s="20"/>
      <c r="G408" s="3"/>
    </row>
    <row r="409">
      <c r="A409" s="20"/>
      <c r="G409" s="3"/>
    </row>
    <row r="410">
      <c r="A410" s="20"/>
      <c r="G410" s="3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  <c r="G418" s="14"/>
    </row>
    <row r="419">
      <c r="A419" s="20"/>
      <c r="G419" s="3"/>
    </row>
    <row r="420">
      <c r="A420" s="20"/>
      <c r="G420" s="3"/>
    </row>
    <row r="421">
      <c r="A421" s="20"/>
      <c r="G421" s="3"/>
    </row>
    <row r="422">
      <c r="A422" s="20"/>
      <c r="G422" s="3"/>
    </row>
    <row r="423">
      <c r="A423" s="20"/>
    </row>
    <row r="424">
      <c r="A424" s="20"/>
      <c r="G424" s="14"/>
    </row>
    <row r="425">
      <c r="A425" s="20"/>
      <c r="G425" s="3"/>
    </row>
    <row r="426">
      <c r="A426" s="20"/>
      <c r="G426" s="3"/>
    </row>
    <row r="427">
      <c r="A427" s="20"/>
      <c r="G427" s="3"/>
    </row>
    <row r="428">
      <c r="A428" s="20"/>
      <c r="G428" s="3"/>
    </row>
    <row r="429">
      <c r="A429" s="20"/>
    </row>
    <row r="430">
      <c r="A430" s="20"/>
      <c r="G430" s="14"/>
    </row>
    <row r="431">
      <c r="A431" s="20"/>
      <c r="G431" s="3"/>
    </row>
    <row r="432">
      <c r="A432" s="20"/>
      <c r="G432" s="3"/>
    </row>
    <row r="433">
      <c r="A433" s="20"/>
      <c r="G433" s="3"/>
    </row>
    <row r="434">
      <c r="A434" s="20"/>
      <c r="G434" s="3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5</v>
      </c>
      <c r="B1" s="62" t="s">
        <v>160</v>
      </c>
      <c r="C1" s="62" t="s">
        <v>161</v>
      </c>
      <c r="D1" s="62" t="s">
        <v>162</v>
      </c>
      <c r="E1" s="62" t="s">
        <v>163</v>
      </c>
      <c r="F1" s="62" t="s">
        <v>164</v>
      </c>
    </row>
    <row r="2">
      <c r="A2" s="19">
        <v>1.0</v>
      </c>
      <c r="B2" s="19"/>
    </row>
    <row r="3">
      <c r="A3" s="13" t="s">
        <v>31</v>
      </c>
      <c r="B3" s="16">
        <v>-152.1389560716</v>
      </c>
      <c r="C3" s="16">
        <v>-0.3974064816</v>
      </c>
      <c r="D3" s="16">
        <v>-0.1286450862</v>
      </c>
      <c r="E3" s="16">
        <v>-0.433760187</v>
      </c>
      <c r="F3" s="16">
        <v>-0.1347820718</v>
      </c>
    </row>
    <row r="4">
      <c r="A4" s="13" t="s">
        <v>32</v>
      </c>
      <c r="B4" s="16">
        <v>-76.0663611197</v>
      </c>
      <c r="C4" s="16">
        <v>-0.1982076508</v>
      </c>
      <c r="D4" s="16">
        <v>-0.0636146174</v>
      </c>
      <c r="E4" s="16">
        <v>-0.2164433513</v>
      </c>
      <c r="F4" s="16">
        <v>-0.0667120531</v>
      </c>
    </row>
    <row r="5">
      <c r="A5" s="13" t="s">
        <v>33</v>
      </c>
      <c r="B5" s="16">
        <v>-76.0665538482</v>
      </c>
      <c r="C5" s="16">
        <v>-0.1980877903</v>
      </c>
      <c r="D5" s="16">
        <v>-0.0635800199</v>
      </c>
      <c r="E5" s="16">
        <v>-0.2163287646</v>
      </c>
      <c r="F5" s="16">
        <v>-0.0666763134</v>
      </c>
    </row>
    <row r="6">
      <c r="A6" s="13" t="s">
        <v>40</v>
      </c>
      <c r="B6" s="23"/>
      <c r="C6" s="16">
        <v>-0.1983957515</v>
      </c>
      <c r="D6" s="16">
        <v>-0.0636820872</v>
      </c>
      <c r="E6" s="16">
        <v>-0.2165636726</v>
      </c>
      <c r="F6" s="16">
        <v>-0.0667590568</v>
      </c>
    </row>
    <row r="7">
      <c r="A7" s="13" t="s">
        <v>41</v>
      </c>
      <c r="B7" s="23"/>
      <c r="C7" s="16">
        <v>-0.1987810625</v>
      </c>
      <c r="D7" s="16">
        <v>-0.0638813928</v>
      </c>
      <c r="E7" s="16">
        <v>-0.2166975008</v>
      </c>
      <c r="F7" s="16">
        <v>-0.0668214597</v>
      </c>
    </row>
    <row r="8">
      <c r="A8" s="63">
        <v>2.0</v>
      </c>
      <c r="B8" s="23"/>
      <c r="C8" s="23"/>
      <c r="D8" s="23"/>
      <c r="E8" s="23"/>
      <c r="F8" s="23"/>
    </row>
    <row r="9">
      <c r="A9" s="13" t="s">
        <v>31</v>
      </c>
      <c r="B9" s="16">
        <v>-191.1730991316</v>
      </c>
      <c r="C9" s="16">
        <v>-0.5298140509</v>
      </c>
      <c r="D9" s="16">
        <v>-0.1637762241</v>
      </c>
      <c r="E9" s="16">
        <v>-0.5750461565</v>
      </c>
      <c r="F9" s="16">
        <v>-0.1711263115</v>
      </c>
    </row>
    <row r="10">
      <c r="A10" s="13" t="s">
        <v>32</v>
      </c>
      <c r="B10" s="16">
        <v>-76.0663002181</v>
      </c>
      <c r="C10" s="16">
        <v>-0.198240815</v>
      </c>
      <c r="D10" s="16">
        <v>-0.0636225244</v>
      </c>
      <c r="E10" s="16">
        <v>-0.2164762061</v>
      </c>
      <c r="F10" s="16">
        <v>-0.0667210801</v>
      </c>
    </row>
    <row r="11">
      <c r="A11" s="13" t="s">
        <v>33</v>
      </c>
      <c r="B11" s="16">
        <v>-115.100724832</v>
      </c>
      <c r="C11" s="16">
        <v>-0.3300141873</v>
      </c>
      <c r="D11" s="16">
        <v>-0.0982308073</v>
      </c>
      <c r="E11" s="16">
        <v>-0.3570769988</v>
      </c>
      <c r="F11" s="16">
        <v>-0.1025132286</v>
      </c>
    </row>
    <row r="12">
      <c r="A12" s="13" t="s">
        <v>40</v>
      </c>
      <c r="B12" s="23"/>
      <c r="C12" s="16">
        <v>-0.1985656227</v>
      </c>
      <c r="D12" s="16">
        <v>-0.0637658477</v>
      </c>
      <c r="E12" s="16">
        <v>-0.2166773993</v>
      </c>
      <c r="F12" s="16">
        <v>-0.0668092388</v>
      </c>
    </row>
    <row r="13">
      <c r="A13" s="13" t="s">
        <v>41</v>
      </c>
      <c r="B13" s="23"/>
      <c r="C13" s="16">
        <v>-0.3306584835</v>
      </c>
      <c r="D13" s="16">
        <v>-0.0985042097</v>
      </c>
      <c r="E13" s="16">
        <v>-0.3573941728</v>
      </c>
      <c r="F13" s="16">
        <v>-0.1026264227</v>
      </c>
    </row>
    <row r="14">
      <c r="A14" s="63">
        <v>3.0</v>
      </c>
      <c r="B14" s="23"/>
      <c r="C14" s="23"/>
      <c r="D14" s="23"/>
      <c r="E14" s="23"/>
      <c r="F14" s="23"/>
    </row>
    <row r="15">
      <c r="A15" s="13" t="s">
        <v>31</v>
      </c>
      <c r="B15" s="16">
        <v>-171.3357594931</v>
      </c>
      <c r="C15" s="16">
        <v>-0.5162268448</v>
      </c>
      <c r="D15" s="16">
        <v>-0.154368976</v>
      </c>
      <c r="E15" s="16">
        <v>-0.5578389462</v>
      </c>
      <c r="F15" s="16">
        <v>-0.1608654131</v>
      </c>
    </row>
    <row r="16">
      <c r="A16" s="13" t="s">
        <v>32</v>
      </c>
      <c r="B16" s="16">
        <v>-76.066009585</v>
      </c>
      <c r="C16" s="16">
        <v>-0.1983847964</v>
      </c>
      <c r="D16" s="16">
        <v>-0.0636599604</v>
      </c>
      <c r="E16" s="16">
        <v>-0.2166166648</v>
      </c>
      <c r="F16" s="16">
        <v>-0.0667618012</v>
      </c>
    </row>
    <row r="17">
      <c r="A17" s="13" t="s">
        <v>33</v>
      </c>
      <c r="B17" s="16">
        <v>-95.2622405199</v>
      </c>
      <c r="C17" s="16">
        <v>-0.3159456277</v>
      </c>
      <c r="D17" s="16">
        <v>-0.0884453617</v>
      </c>
      <c r="E17" s="16">
        <v>-0.3393311583</v>
      </c>
      <c r="F17" s="16">
        <v>-0.091855347</v>
      </c>
    </row>
    <row r="18">
      <c r="A18" s="13" t="s">
        <v>40</v>
      </c>
      <c r="B18" s="23"/>
      <c r="C18" s="16">
        <v>-0.198722258</v>
      </c>
      <c r="D18" s="16">
        <v>-0.0638009082</v>
      </c>
      <c r="E18" s="16">
        <v>-0.2168459918</v>
      </c>
      <c r="F18" s="16">
        <v>-0.0668636853</v>
      </c>
    </row>
    <row r="19">
      <c r="A19" s="13" t="s">
        <v>41</v>
      </c>
      <c r="B19" s="23"/>
      <c r="C19" s="16">
        <v>-0.3166213619</v>
      </c>
      <c r="D19" s="16">
        <v>-0.0887190831</v>
      </c>
      <c r="E19" s="16">
        <v>-0.3396711108</v>
      </c>
      <c r="F19" s="16">
        <v>-0.0919760431</v>
      </c>
    </row>
    <row r="20">
      <c r="A20" s="63">
        <v>4.0</v>
      </c>
      <c r="B20" s="23"/>
      <c r="C20" s="23"/>
      <c r="D20" s="23"/>
      <c r="E20" s="23"/>
      <c r="F20" s="23"/>
    </row>
    <row r="21">
      <c r="A21" s="13" t="s">
        <v>31</v>
      </c>
      <c r="B21" s="16">
        <v>-323.1955882495</v>
      </c>
      <c r="C21" s="16">
        <v>-0.9208801583</v>
      </c>
      <c r="D21" s="16">
        <v>-0.2952664678</v>
      </c>
      <c r="E21" s="16">
        <v>-0.9956077018</v>
      </c>
      <c r="F21" s="16">
        <v>-0.3072185077</v>
      </c>
    </row>
    <row r="22">
      <c r="A22" s="13" t="s">
        <v>32</v>
      </c>
      <c r="B22" s="16">
        <v>-76.0660943167</v>
      </c>
      <c r="C22" s="16">
        <v>-0.1983445496</v>
      </c>
      <c r="D22" s="16">
        <v>-0.06364913</v>
      </c>
      <c r="E22" s="16">
        <v>-0.2165776685</v>
      </c>
      <c r="F22" s="16">
        <v>-0.066750245</v>
      </c>
    </row>
    <row r="23">
      <c r="A23" s="13" t="s">
        <v>33</v>
      </c>
      <c r="B23" s="16">
        <v>-247.1201401327</v>
      </c>
      <c r="C23" s="16">
        <v>-0.7211992028</v>
      </c>
      <c r="D23" s="16">
        <v>-0.229351214</v>
      </c>
      <c r="E23" s="16">
        <v>-0.7776124395</v>
      </c>
      <c r="F23" s="16">
        <v>-0.2381438081</v>
      </c>
    </row>
    <row r="24">
      <c r="A24" s="13" t="s">
        <v>40</v>
      </c>
      <c r="B24" s="23"/>
      <c r="C24" s="16">
        <v>-0.1987868291</v>
      </c>
      <c r="D24" s="16">
        <v>-0.0638441387</v>
      </c>
      <c r="E24" s="16">
        <v>-0.2168313641</v>
      </c>
      <c r="F24" s="16">
        <v>-0.0668535221</v>
      </c>
    </row>
    <row r="25">
      <c r="A25" s="13" t="s">
        <v>41</v>
      </c>
      <c r="B25" s="23"/>
      <c r="C25" s="16">
        <v>-0.7218747562</v>
      </c>
      <c r="D25" s="16">
        <v>-0.2296000089</v>
      </c>
      <c r="E25" s="16">
        <v>-0.7779608173</v>
      </c>
      <c r="F25" s="16">
        <v>-0.2382400109</v>
      </c>
    </row>
    <row r="26">
      <c r="A26" s="63">
        <v>5.0</v>
      </c>
      <c r="B26" s="23"/>
      <c r="C26" s="23"/>
      <c r="D26" s="23"/>
      <c r="E26" s="23"/>
      <c r="F26" s="23"/>
    </row>
    <row r="27">
      <c r="A27" s="13" t="s">
        <v>31</v>
      </c>
      <c r="B27" s="16">
        <v>-230.2070801243</v>
      </c>
      <c r="C27" s="16">
        <v>-0.6620090427</v>
      </c>
      <c r="D27" s="16">
        <v>-0.198833063</v>
      </c>
      <c r="E27" s="16">
        <v>-0.7159554235</v>
      </c>
      <c r="F27" s="16">
        <v>-0.2073216877</v>
      </c>
    </row>
    <row r="28">
      <c r="A28" s="13" t="s">
        <v>32</v>
      </c>
      <c r="B28" s="16">
        <v>-115.1005253325</v>
      </c>
      <c r="C28" s="16">
        <v>-0.3300451712</v>
      </c>
      <c r="D28" s="16">
        <v>-0.0983163373</v>
      </c>
      <c r="E28" s="16">
        <v>-0.3570838041</v>
      </c>
      <c r="F28" s="16">
        <v>-0.102589759</v>
      </c>
    </row>
    <row r="29">
      <c r="A29" s="13" t="s">
        <v>33</v>
      </c>
      <c r="B29" s="16">
        <v>-115.1007526424</v>
      </c>
      <c r="C29" s="16">
        <v>-0.3299937341</v>
      </c>
      <c r="D29" s="16">
        <v>-0.0982249694</v>
      </c>
      <c r="E29" s="16">
        <v>-0.3570580137</v>
      </c>
      <c r="F29" s="16">
        <v>-0.102507957</v>
      </c>
    </row>
    <row r="30">
      <c r="A30" s="13" t="s">
        <v>40</v>
      </c>
      <c r="B30" s="23"/>
      <c r="C30" s="16">
        <v>-0.3304394233</v>
      </c>
      <c r="D30" s="16">
        <v>-0.0985074852</v>
      </c>
      <c r="E30" s="16">
        <v>-0.3573011011</v>
      </c>
      <c r="F30" s="16">
        <v>-0.1026949869</v>
      </c>
    </row>
    <row r="31">
      <c r="A31" s="13" t="s">
        <v>41</v>
      </c>
      <c r="B31" s="23"/>
      <c r="C31" s="16">
        <v>-0.3306872215</v>
      </c>
      <c r="D31" s="16">
        <v>-0.098523454</v>
      </c>
      <c r="E31" s="16">
        <v>-0.3574052962</v>
      </c>
      <c r="F31" s="16">
        <v>-0.102635796</v>
      </c>
    </row>
    <row r="32">
      <c r="A32" s="63">
        <v>6.0</v>
      </c>
      <c r="B32" s="23"/>
      <c r="C32" s="23"/>
      <c r="D32" s="23"/>
      <c r="E32" s="23"/>
      <c r="F32" s="23"/>
    </row>
    <row r="33">
      <c r="A33" s="13" t="s">
        <v>31</v>
      </c>
      <c r="B33" s="16">
        <v>-210.3691907806</v>
      </c>
      <c r="C33" s="16">
        <v>-0.6489697461</v>
      </c>
      <c r="D33" s="16">
        <v>-0.1899493529</v>
      </c>
      <c r="E33" s="16">
        <v>-0.6992858547</v>
      </c>
      <c r="F33" s="16">
        <v>-0.1976018608</v>
      </c>
    </row>
    <row r="34">
      <c r="A34" s="13" t="s">
        <v>32</v>
      </c>
      <c r="B34" s="16">
        <v>-115.1000352529</v>
      </c>
      <c r="C34" s="16">
        <v>-0.3302350322</v>
      </c>
      <c r="D34" s="16">
        <v>-0.098396327</v>
      </c>
      <c r="E34" s="16">
        <v>-0.3572584667</v>
      </c>
      <c r="F34" s="16">
        <v>-0.1026681271</v>
      </c>
    </row>
    <row r="35">
      <c r="A35" s="13" t="s">
        <v>33</v>
      </c>
      <c r="B35" s="16">
        <v>-95.2622362938</v>
      </c>
      <c r="C35" s="16">
        <v>-0.3159508446</v>
      </c>
      <c r="D35" s="16">
        <v>-0.0884410815</v>
      </c>
      <c r="E35" s="16">
        <v>-0.339336554</v>
      </c>
      <c r="F35" s="16">
        <v>-0.0918513019</v>
      </c>
    </row>
    <row r="36">
      <c r="A36" s="13" t="s">
        <v>40</v>
      </c>
      <c r="B36" s="23"/>
      <c r="C36" s="16">
        <v>-0.3305982986</v>
      </c>
      <c r="D36" s="16">
        <v>-0.09854196</v>
      </c>
      <c r="E36" s="16">
        <v>-0.3574565397</v>
      </c>
      <c r="F36" s="16">
        <v>-0.1027456</v>
      </c>
    </row>
    <row r="37">
      <c r="A37" s="13" t="s">
        <v>41</v>
      </c>
      <c r="B37" s="23"/>
      <c r="C37" s="16">
        <v>-0.3166962166</v>
      </c>
      <c r="D37" s="16">
        <v>-0.088730565</v>
      </c>
      <c r="E37" s="16">
        <v>-0.3397079589</v>
      </c>
      <c r="F37" s="16">
        <v>-0.0919777069</v>
      </c>
    </row>
    <row r="38">
      <c r="A38" s="63">
        <v>7.0</v>
      </c>
      <c r="B38" s="23"/>
      <c r="C38" s="23"/>
      <c r="D38" s="23"/>
      <c r="E38" s="23"/>
      <c r="F38" s="23"/>
    </row>
    <row r="39">
      <c r="A39" s="13" t="s">
        <v>31</v>
      </c>
      <c r="B39" s="16">
        <v>-362.2291950813</v>
      </c>
      <c r="C39" s="16">
        <v>-1.0535306438</v>
      </c>
      <c r="D39" s="16">
        <v>-0.3306003834</v>
      </c>
      <c r="E39" s="16">
        <v>-1.1368266418</v>
      </c>
      <c r="F39" s="16">
        <v>-0.3436035421</v>
      </c>
    </row>
    <row r="40">
      <c r="A40" s="13" t="s">
        <v>32</v>
      </c>
      <c r="B40" s="16">
        <v>-115.100212755</v>
      </c>
      <c r="C40" s="16">
        <v>-0.3301800466</v>
      </c>
      <c r="D40" s="16">
        <v>-0.0983670737</v>
      </c>
      <c r="E40" s="16">
        <v>-0.357209663</v>
      </c>
      <c r="F40" s="16">
        <v>-0.1026398929</v>
      </c>
    </row>
    <row r="41">
      <c r="A41" s="13" t="s">
        <v>33</v>
      </c>
      <c r="B41" s="16">
        <v>-247.1204927981</v>
      </c>
      <c r="C41" s="16">
        <v>-0.7211088435</v>
      </c>
      <c r="D41" s="16">
        <v>-0.2291547013</v>
      </c>
      <c r="E41" s="16">
        <v>-0.777520364</v>
      </c>
      <c r="F41" s="16">
        <v>-0.2379557896</v>
      </c>
    </row>
    <row r="42">
      <c r="A42" s="13" t="s">
        <v>40</v>
      </c>
      <c r="B42" s="23"/>
      <c r="C42" s="16">
        <v>-0.3308740918</v>
      </c>
      <c r="D42" s="16">
        <v>-0.0987287342</v>
      </c>
      <c r="E42" s="16">
        <v>-0.3575502191</v>
      </c>
      <c r="F42" s="16">
        <v>-0.1028065086</v>
      </c>
    </row>
    <row r="43">
      <c r="A43" s="13" t="s">
        <v>41</v>
      </c>
      <c r="B43" s="23"/>
      <c r="C43" s="16">
        <v>-0.7218419469</v>
      </c>
      <c r="D43" s="16">
        <v>-0.2294447974</v>
      </c>
      <c r="E43" s="16">
        <v>-0.7779022059</v>
      </c>
      <c r="F43" s="16">
        <v>-0.2380711839</v>
      </c>
    </row>
    <row r="44">
      <c r="A44" s="63">
        <v>8.0</v>
      </c>
      <c r="B44" s="23"/>
      <c r="C44" s="23"/>
      <c r="D44" s="23"/>
      <c r="E44" s="23"/>
      <c r="F44" s="23"/>
    </row>
    <row r="45">
      <c r="A45" s="13" t="s">
        <v>31</v>
      </c>
      <c r="B45" s="16">
        <v>-191.1729370175</v>
      </c>
      <c r="C45" s="16">
        <v>-0.5294822237</v>
      </c>
      <c r="D45" s="16">
        <v>-0.1635833567</v>
      </c>
      <c r="E45" s="16">
        <v>-0.574584158</v>
      </c>
      <c r="F45" s="16">
        <v>-0.1708789701</v>
      </c>
    </row>
    <row r="46">
      <c r="A46" s="13" t="s">
        <v>32</v>
      </c>
      <c r="B46" s="16">
        <v>-115.1006123004</v>
      </c>
      <c r="C46" s="16">
        <v>-0.3300011288</v>
      </c>
      <c r="D46" s="16">
        <v>-0.0983018597</v>
      </c>
      <c r="E46" s="16">
        <v>-0.3570419672</v>
      </c>
      <c r="F46" s="16">
        <v>-0.1025748747</v>
      </c>
    </row>
    <row r="47">
      <c r="A47" s="13" t="s">
        <v>33</v>
      </c>
      <c r="B47" s="16">
        <v>-76.0665624993</v>
      </c>
      <c r="C47" s="16">
        <v>-0.198080931</v>
      </c>
      <c r="D47" s="16">
        <v>-0.0635772913</v>
      </c>
      <c r="E47" s="16">
        <v>-0.2163227576</v>
      </c>
      <c r="F47" s="16">
        <v>-0.0666739037</v>
      </c>
    </row>
    <row r="48">
      <c r="A48" s="13" t="s">
        <v>40</v>
      </c>
      <c r="B48" s="23"/>
      <c r="C48" s="16">
        <v>-0.3302124401</v>
      </c>
      <c r="D48" s="16">
        <v>-0.0983851637</v>
      </c>
      <c r="E48" s="16">
        <v>-0.3571602167</v>
      </c>
      <c r="F48" s="16">
        <v>-0.1026217127</v>
      </c>
    </row>
    <row r="49">
      <c r="A49" s="13" t="s">
        <v>41</v>
      </c>
      <c r="B49" s="23"/>
      <c r="C49" s="16">
        <v>-0.1988099636</v>
      </c>
      <c r="D49" s="16">
        <v>-0.0638934869</v>
      </c>
      <c r="E49" s="16">
        <v>-0.2167141536</v>
      </c>
      <c r="F49" s="16">
        <v>-0.0668281992</v>
      </c>
    </row>
    <row r="50">
      <c r="A50" s="63">
        <v>9.0</v>
      </c>
      <c r="B50" s="23"/>
      <c r="C50" s="23"/>
      <c r="D50" s="23"/>
      <c r="E50" s="23"/>
      <c r="F50" s="23"/>
    </row>
    <row r="51">
      <c r="A51" s="13" t="s">
        <v>31</v>
      </c>
      <c r="B51" s="16">
        <v>-210.3645065096</v>
      </c>
      <c r="C51" s="16">
        <v>-0.6477618143</v>
      </c>
      <c r="D51" s="16">
        <v>-0.1885702657</v>
      </c>
      <c r="E51" s="16">
        <v>-0.6981117536</v>
      </c>
      <c r="F51" s="16">
        <v>-0.196252649</v>
      </c>
    </row>
    <row r="52">
      <c r="A52" s="13" t="s">
        <v>32</v>
      </c>
      <c r="B52" s="16">
        <v>-95.2621585132</v>
      </c>
      <c r="C52" s="16">
        <v>-0.3159622002</v>
      </c>
      <c r="D52" s="16">
        <v>-0.0884820386</v>
      </c>
      <c r="E52" s="16">
        <v>-0.3393423365</v>
      </c>
      <c r="F52" s="16">
        <v>-0.091889528</v>
      </c>
    </row>
    <row r="53">
      <c r="A53" s="13" t="s">
        <v>33</v>
      </c>
      <c r="B53" s="16">
        <v>-115.1007939198</v>
      </c>
      <c r="C53" s="16">
        <v>-0.3299636303</v>
      </c>
      <c r="D53" s="16">
        <v>-0.098243148</v>
      </c>
      <c r="E53" s="16">
        <v>-0.3570196632</v>
      </c>
      <c r="F53" s="16">
        <v>-0.1025212037</v>
      </c>
    </row>
    <row r="54">
      <c r="A54" s="13" t="s">
        <v>40</v>
      </c>
      <c r="B54" s="23"/>
      <c r="C54" s="16">
        <v>-0.3160967183</v>
      </c>
      <c r="D54" s="16">
        <v>-0.0885283578</v>
      </c>
      <c r="E54" s="16">
        <v>-0.3394231498</v>
      </c>
      <c r="F54" s="16">
        <v>-0.0919166269</v>
      </c>
    </row>
    <row r="55">
      <c r="A55" s="13" t="s">
        <v>41</v>
      </c>
      <c r="B55" s="23"/>
      <c r="C55" s="16">
        <v>-0.330525321</v>
      </c>
      <c r="D55" s="16">
        <v>-0.0985040767</v>
      </c>
      <c r="E55" s="16">
        <v>-0.3572910351</v>
      </c>
      <c r="F55" s="16">
        <v>-0.1026372826</v>
      </c>
    </row>
    <row r="56">
      <c r="A56" s="63">
        <v>10.0</v>
      </c>
      <c r="B56" s="23"/>
      <c r="C56" s="23"/>
      <c r="D56" s="23"/>
      <c r="E56" s="23"/>
      <c r="F56" s="23"/>
    </row>
    <row r="57">
      <c r="A57" s="13" t="s">
        <v>31</v>
      </c>
      <c r="B57" s="16">
        <v>-190.5258470849</v>
      </c>
      <c r="C57" s="16">
        <v>-0.6347778971</v>
      </c>
      <c r="D57" s="16">
        <v>-0.1797086669</v>
      </c>
      <c r="E57" s="16">
        <v>-0.6814942653</v>
      </c>
      <c r="F57" s="16">
        <v>-0.1865396527</v>
      </c>
    </row>
    <row r="58">
      <c r="A58" s="13" t="s">
        <v>32</v>
      </c>
      <c r="B58" s="16">
        <v>-95.2620969768</v>
      </c>
      <c r="C58" s="16">
        <v>-0.3160002654</v>
      </c>
      <c r="D58" s="16">
        <v>-0.0884873904</v>
      </c>
      <c r="E58" s="16">
        <v>-0.339379129</v>
      </c>
      <c r="F58" s="16">
        <v>-0.0918954668</v>
      </c>
    </row>
    <row r="59">
      <c r="A59" s="13" t="s">
        <v>33</v>
      </c>
      <c r="B59" s="16">
        <v>-95.2621846356</v>
      </c>
      <c r="C59" s="16">
        <v>-0.3159762231</v>
      </c>
      <c r="D59" s="16">
        <v>-0.0884519949</v>
      </c>
      <c r="E59" s="16">
        <v>-0.3393592109</v>
      </c>
      <c r="F59" s="16">
        <v>-0.0918612645</v>
      </c>
    </row>
    <row r="60">
      <c r="A60" s="13" t="s">
        <v>40</v>
      </c>
      <c r="B60" s="23"/>
      <c r="C60" s="16">
        <v>-0.3163171812</v>
      </c>
      <c r="D60" s="16">
        <v>-0.0886376549</v>
      </c>
      <c r="E60" s="16">
        <v>-0.3395450755</v>
      </c>
      <c r="F60" s="16">
        <v>-0.0919669011</v>
      </c>
    </row>
    <row r="61">
      <c r="A61" s="13" t="s">
        <v>41</v>
      </c>
      <c r="B61" s="23"/>
      <c r="C61" s="16">
        <v>-0.316457502</v>
      </c>
      <c r="D61" s="16">
        <v>-0.0886498563</v>
      </c>
      <c r="E61" s="16">
        <v>-0.3395970301</v>
      </c>
      <c r="F61" s="16">
        <v>-0.0919522172</v>
      </c>
    </row>
    <row r="62">
      <c r="A62" s="63">
        <v>11.0</v>
      </c>
      <c r="B62" s="23"/>
      <c r="C62" s="23"/>
      <c r="D62" s="23"/>
      <c r="E62" s="23"/>
      <c r="F62" s="23"/>
    </row>
    <row r="63">
      <c r="A63" s="13" t="s">
        <v>31</v>
      </c>
      <c r="B63" s="16">
        <v>-342.3852524268</v>
      </c>
      <c r="C63" s="16">
        <v>-1.0402240293</v>
      </c>
      <c r="D63" s="16">
        <v>-0.3210415151</v>
      </c>
      <c r="E63" s="16">
        <v>-1.1199969499</v>
      </c>
      <c r="F63" s="16">
        <v>-0.3332963368</v>
      </c>
    </row>
    <row r="64">
      <c r="A64" s="13" t="s">
        <v>32</v>
      </c>
      <c r="B64" s="16">
        <v>-95.262080176</v>
      </c>
      <c r="C64" s="16">
        <v>-0.3160025207</v>
      </c>
      <c r="D64" s="16">
        <v>-0.0884823035</v>
      </c>
      <c r="E64" s="16">
        <v>-0.3393803695</v>
      </c>
      <c r="F64" s="16">
        <v>-0.0918896518</v>
      </c>
    </row>
    <row r="65">
      <c r="A65" s="13" t="s">
        <v>33</v>
      </c>
      <c r="B65" s="16">
        <v>-247.1206910838</v>
      </c>
      <c r="C65" s="16">
        <v>-0.7210787039</v>
      </c>
      <c r="D65" s="16">
        <v>-0.2291228197</v>
      </c>
      <c r="E65" s="16">
        <v>-0.7774878321</v>
      </c>
      <c r="F65" s="16">
        <v>-0.2379257735</v>
      </c>
    </row>
    <row r="66">
      <c r="A66" s="13" t="s">
        <v>40</v>
      </c>
      <c r="B66" s="23"/>
      <c r="C66" s="16">
        <v>-0.3164477147</v>
      </c>
      <c r="D66" s="16">
        <v>-0.0886876498</v>
      </c>
      <c r="E66" s="16">
        <v>-0.3396001443</v>
      </c>
      <c r="F66" s="16">
        <v>-0.0919807704</v>
      </c>
    </row>
    <row r="67">
      <c r="A67" s="13" t="s">
        <v>41</v>
      </c>
      <c r="B67" s="23"/>
      <c r="C67" s="16">
        <v>-0.7216618463</v>
      </c>
      <c r="D67" s="16">
        <v>-0.2293731092</v>
      </c>
      <c r="E67" s="16">
        <v>-0.7777894637</v>
      </c>
      <c r="F67" s="16">
        <v>-0.2380293526</v>
      </c>
    </row>
    <row r="68">
      <c r="A68" s="63">
        <v>12.0</v>
      </c>
      <c r="B68" s="23"/>
      <c r="C68" s="23"/>
      <c r="D68" s="23"/>
      <c r="E68" s="23"/>
      <c r="F68" s="23"/>
    </row>
    <row r="69">
      <c r="A69" s="13" t="s">
        <v>31</v>
      </c>
      <c r="B69" s="16">
        <v>-171.3355533177</v>
      </c>
      <c r="C69" s="16">
        <v>-0.5166076404</v>
      </c>
      <c r="D69" s="16">
        <v>-0.154725079</v>
      </c>
      <c r="E69" s="16">
        <v>-0.5582374613</v>
      </c>
      <c r="F69" s="16">
        <v>-0.1612440996</v>
      </c>
    </row>
    <row r="70">
      <c r="A70" s="13" t="s">
        <v>32</v>
      </c>
      <c r="B70" s="16">
        <v>-95.2622229344</v>
      </c>
      <c r="C70" s="16">
        <v>-0.3159547114</v>
      </c>
      <c r="D70" s="16">
        <v>-0.0884374188</v>
      </c>
      <c r="E70" s="16">
        <v>-0.3393413777</v>
      </c>
      <c r="F70" s="16">
        <v>-0.0918479481</v>
      </c>
    </row>
    <row r="71">
      <c r="A71" s="13" t="s">
        <v>33</v>
      </c>
      <c r="B71" s="16">
        <v>-76.0659855353</v>
      </c>
      <c r="C71" s="16">
        <v>-0.1983940128</v>
      </c>
      <c r="D71" s="16">
        <v>-0.063661663</v>
      </c>
      <c r="E71" s="16">
        <v>-0.2166261442</v>
      </c>
      <c r="F71" s="16">
        <v>-0.0667640524</v>
      </c>
    </row>
    <row r="72">
      <c r="A72" s="13" t="s">
        <v>40</v>
      </c>
      <c r="B72" s="23"/>
      <c r="C72" s="16">
        <v>-0.3165985649</v>
      </c>
      <c r="D72" s="16">
        <v>-0.0886797373</v>
      </c>
      <c r="E72" s="16">
        <v>-0.3396609069</v>
      </c>
      <c r="F72" s="16">
        <v>-0.0919526301</v>
      </c>
    </row>
    <row r="73">
      <c r="A73" s="13" t="s">
        <v>41</v>
      </c>
      <c r="B73" s="23"/>
      <c r="C73" s="16">
        <v>-0.1987719938</v>
      </c>
      <c r="D73" s="16">
        <v>-0.0638251898</v>
      </c>
      <c r="E73" s="16">
        <v>-0.216855851</v>
      </c>
      <c r="F73" s="16">
        <v>-0.0668608518</v>
      </c>
    </row>
    <row r="74">
      <c r="A74" s="63">
        <v>13.0</v>
      </c>
      <c r="B74" s="23"/>
      <c r="C74" s="23"/>
      <c r="D74" s="23"/>
      <c r="E74" s="23"/>
      <c r="F74" s="23"/>
    </row>
    <row r="75">
      <c r="A75" s="13" t="s">
        <v>31</v>
      </c>
      <c r="B75" s="16">
        <v>-362.2266301754</v>
      </c>
      <c r="C75" s="16">
        <v>-1.0536931818</v>
      </c>
      <c r="D75" s="16">
        <v>-0.3301706885</v>
      </c>
      <c r="E75" s="16">
        <v>-1.1370759347</v>
      </c>
      <c r="F75" s="16">
        <v>-0.3432444064</v>
      </c>
    </row>
    <row r="76">
      <c r="A76" s="13" t="s">
        <v>32</v>
      </c>
      <c r="B76" s="16">
        <v>-247.1206553159</v>
      </c>
      <c r="C76" s="16">
        <v>-0.7210999187</v>
      </c>
      <c r="D76" s="16">
        <v>-0.2290932868</v>
      </c>
      <c r="E76" s="16">
        <v>-0.7775112752</v>
      </c>
      <c r="F76" s="16">
        <v>-0.2379060711</v>
      </c>
    </row>
    <row r="77">
      <c r="A77" s="13" t="s">
        <v>33</v>
      </c>
      <c r="B77" s="16">
        <v>-115.1008025566</v>
      </c>
      <c r="C77" s="16">
        <v>-0.3299597351</v>
      </c>
      <c r="D77" s="16">
        <v>-0.0982150147</v>
      </c>
      <c r="E77" s="16">
        <v>-0.3570254584</v>
      </c>
      <c r="F77" s="16">
        <v>-0.1024984739</v>
      </c>
    </row>
    <row r="78">
      <c r="A78" s="13" t="s">
        <v>40</v>
      </c>
      <c r="B78" s="23"/>
      <c r="C78" s="16">
        <v>-0.7213998655</v>
      </c>
      <c r="D78" s="16">
        <v>-0.229234381</v>
      </c>
      <c r="E78" s="16">
        <v>-0.7776770251</v>
      </c>
      <c r="F78" s="16">
        <v>-0.2379733657</v>
      </c>
    </row>
    <row r="79">
      <c r="A79" s="13" t="s">
        <v>41</v>
      </c>
      <c r="B79" s="23"/>
      <c r="C79" s="16">
        <v>-0.3307016125</v>
      </c>
      <c r="D79" s="16">
        <v>-0.0985428752</v>
      </c>
      <c r="E79" s="16">
        <v>-0.3574011327</v>
      </c>
      <c r="F79" s="16">
        <v>-0.1026432237</v>
      </c>
    </row>
    <row r="80">
      <c r="A80" s="63">
        <v>14.0</v>
      </c>
      <c r="B80" s="23"/>
      <c r="C80" s="23"/>
      <c r="D80" s="23"/>
      <c r="E80" s="23"/>
      <c r="F80" s="23"/>
    </row>
    <row r="81">
      <c r="A81" s="13" t="s">
        <v>31</v>
      </c>
      <c r="B81" s="16">
        <v>-342.3880798468</v>
      </c>
      <c r="C81" s="16">
        <v>-1.0407625931</v>
      </c>
      <c r="D81" s="16">
        <v>-0.3212244705</v>
      </c>
      <c r="E81" s="16">
        <v>-1.1204509671</v>
      </c>
      <c r="F81" s="16">
        <v>-0.3334144542</v>
      </c>
    </row>
    <row r="82">
      <c r="A82" s="13" t="s">
        <v>32</v>
      </c>
      <c r="B82" s="16">
        <v>-247.1202383852</v>
      </c>
      <c r="C82" s="16">
        <v>-0.7212534407</v>
      </c>
      <c r="D82" s="16">
        <v>-0.2291557479</v>
      </c>
      <c r="E82" s="16">
        <v>-0.7776603956</v>
      </c>
      <c r="F82" s="16">
        <v>-0.2379697399</v>
      </c>
    </row>
    <row r="83">
      <c r="A83" s="13" t="s">
        <v>33</v>
      </c>
      <c r="B83" s="16">
        <v>-95.2621666305</v>
      </c>
      <c r="C83" s="16">
        <v>-0.3159980531</v>
      </c>
      <c r="D83" s="16">
        <v>-0.0884477016</v>
      </c>
      <c r="E83" s="16">
        <v>-0.3393782848</v>
      </c>
      <c r="F83" s="16">
        <v>-0.0918566282</v>
      </c>
    </row>
    <row r="84">
      <c r="A84" s="13" t="s">
        <v>40</v>
      </c>
      <c r="B84" s="23"/>
      <c r="C84" s="16">
        <v>-0.7215849831</v>
      </c>
      <c r="D84" s="16">
        <v>-0.2293010739</v>
      </c>
      <c r="E84" s="16">
        <v>-0.7778467677</v>
      </c>
      <c r="F84" s="16">
        <v>-0.2380399115</v>
      </c>
    </row>
    <row r="85">
      <c r="A85" s="13" t="s">
        <v>41</v>
      </c>
      <c r="B85" s="23"/>
      <c r="C85" s="16">
        <v>-0.3167274847</v>
      </c>
      <c r="D85" s="16">
        <v>-0.0887451175</v>
      </c>
      <c r="E85" s="16">
        <v>-0.3397370494</v>
      </c>
      <c r="F85" s="16">
        <v>-0.0919879476</v>
      </c>
    </row>
    <row r="86">
      <c r="A86" s="63">
        <v>15.0</v>
      </c>
      <c r="B86" s="23"/>
      <c r="C86" s="23"/>
      <c r="D86" s="23"/>
      <c r="E86" s="23"/>
      <c r="F86" s="23"/>
    </row>
    <row r="87">
      <c r="A87" s="13" t="s">
        <v>31</v>
      </c>
      <c r="B87" s="16">
        <v>-494.2474289921</v>
      </c>
      <c r="C87" s="16">
        <v>-1.4456353416</v>
      </c>
      <c r="D87" s="16">
        <v>-0.4623557731</v>
      </c>
      <c r="E87" s="16">
        <v>-1.5584197823</v>
      </c>
      <c r="F87" s="16">
        <v>-0.4799598742</v>
      </c>
    </row>
    <row r="88">
      <c r="A88" s="13" t="s">
        <v>32</v>
      </c>
      <c r="B88" s="16">
        <v>-247.1198051403</v>
      </c>
      <c r="C88" s="16">
        <v>-0.7213711019</v>
      </c>
      <c r="D88" s="16">
        <v>-0.2293947924</v>
      </c>
      <c r="E88" s="16">
        <v>-0.7777653811</v>
      </c>
      <c r="F88" s="16">
        <v>-0.2381810996</v>
      </c>
    </row>
    <row r="89">
      <c r="A89" s="13" t="s">
        <v>33</v>
      </c>
      <c r="B89" s="16">
        <v>-247.1201649169</v>
      </c>
      <c r="C89" s="16">
        <v>-0.721193245</v>
      </c>
      <c r="D89" s="16">
        <v>-0.2293144372</v>
      </c>
      <c r="E89" s="16">
        <v>-0.7776010534</v>
      </c>
      <c r="F89" s="16">
        <v>-0.238104108</v>
      </c>
    </row>
    <row r="90">
      <c r="A90" s="13" t="s">
        <v>40</v>
      </c>
      <c r="B90" s="23"/>
      <c r="C90" s="16">
        <v>-0.7217933211</v>
      </c>
      <c r="D90" s="16">
        <v>-0.2295835272</v>
      </c>
      <c r="E90" s="16">
        <v>-0.7779908425</v>
      </c>
      <c r="F90" s="16">
        <v>-0.2382690265</v>
      </c>
    </row>
    <row r="91">
      <c r="A91" s="13" t="s">
        <v>41</v>
      </c>
      <c r="B91" s="23"/>
      <c r="C91" s="16">
        <v>-0.7219820256</v>
      </c>
      <c r="D91" s="16">
        <v>-0.2296388044</v>
      </c>
      <c r="E91" s="16">
        <v>-0.7780052366</v>
      </c>
      <c r="F91" s="16">
        <v>-0.23823446</v>
      </c>
    </row>
    <row r="92">
      <c r="A92" s="63">
        <v>16.0</v>
      </c>
      <c r="B92" s="23"/>
      <c r="C92" s="23"/>
      <c r="D92" s="23"/>
      <c r="E92" s="23"/>
      <c r="F92" s="23"/>
    </row>
    <row r="93">
      <c r="A93" s="13" t="s">
        <v>31</v>
      </c>
      <c r="B93" s="16">
        <v>-323.192380234</v>
      </c>
      <c r="C93" s="16">
        <v>-0.920870166</v>
      </c>
      <c r="D93" s="16">
        <v>-0.2947115451</v>
      </c>
      <c r="E93" s="16">
        <v>-0.9953688453</v>
      </c>
      <c r="F93" s="16">
        <v>-0.306547167</v>
      </c>
    </row>
    <row r="94">
      <c r="A94" s="13" t="s">
        <v>32</v>
      </c>
      <c r="B94" s="16">
        <v>-247.1201571212</v>
      </c>
      <c r="C94" s="16">
        <v>-0.7212277651</v>
      </c>
      <c r="D94" s="16">
        <v>-0.2293484602</v>
      </c>
      <c r="E94" s="16">
        <v>-0.7776260626</v>
      </c>
      <c r="F94" s="16">
        <v>-0.2381340473</v>
      </c>
    </row>
    <row r="95">
      <c r="A95" s="13" t="s">
        <v>33</v>
      </c>
      <c r="B95" s="16">
        <v>-76.0665803983</v>
      </c>
      <c r="C95" s="16">
        <v>-0.1980674467</v>
      </c>
      <c r="D95" s="16">
        <v>-0.0635731147</v>
      </c>
      <c r="E95" s="16">
        <v>-0.2163100838</v>
      </c>
      <c r="F95" s="16">
        <v>-0.0666697458</v>
      </c>
    </row>
    <row r="96">
      <c r="A96" s="13" t="s">
        <v>40</v>
      </c>
      <c r="B96" s="23"/>
      <c r="C96" s="16">
        <v>-0.7213577437</v>
      </c>
      <c r="D96" s="16">
        <v>-0.229393936</v>
      </c>
      <c r="E96" s="16">
        <v>-0.777713149</v>
      </c>
      <c r="F96" s="16">
        <v>-0.2381616017</v>
      </c>
    </row>
    <row r="97">
      <c r="A97" s="13" t="s">
        <v>41</v>
      </c>
      <c r="B97" s="23"/>
      <c r="C97" s="16">
        <v>-0.1988298501</v>
      </c>
      <c r="D97" s="16">
        <v>-0.0639128454</v>
      </c>
      <c r="E97" s="16">
        <v>-0.2167229772</v>
      </c>
      <c r="F97" s="16">
        <v>-0.0668424077</v>
      </c>
    </row>
    <row r="98">
      <c r="A98" s="63">
        <v>17.0</v>
      </c>
      <c r="B98" s="23"/>
      <c r="C98" s="23"/>
      <c r="D98" s="23"/>
      <c r="E98" s="23"/>
      <c r="F98" s="23"/>
    </row>
    <row r="99">
      <c r="A99" s="13" t="s">
        <v>31</v>
      </c>
      <c r="B99" s="16">
        <v>-825.3243252664</v>
      </c>
      <c r="C99" s="16">
        <v>-2.1765352534</v>
      </c>
      <c r="D99" s="16">
        <v>-0.7782765955</v>
      </c>
      <c r="E99" s="16">
        <v>-2.3556588066</v>
      </c>
      <c r="F99" s="16">
        <v>-0.8080441565</v>
      </c>
    </row>
    <row r="100">
      <c r="A100" s="13" t="s">
        <v>32</v>
      </c>
      <c r="B100" s="16">
        <v>-412.6517419695</v>
      </c>
      <c r="C100" s="16">
        <v>-1.087272757</v>
      </c>
      <c r="D100" s="16">
        <v>-0.3866692061</v>
      </c>
      <c r="E100" s="16">
        <v>-1.1767972413</v>
      </c>
      <c r="F100" s="16">
        <v>-0.4015184937</v>
      </c>
    </row>
    <row r="101">
      <c r="A101" s="13" t="s">
        <v>33</v>
      </c>
      <c r="B101" s="16">
        <v>-412.6520049826</v>
      </c>
      <c r="C101" s="16">
        <v>-1.0871800696</v>
      </c>
      <c r="D101" s="16">
        <v>-0.3866184867</v>
      </c>
      <c r="E101" s="16">
        <v>-1.1767152869</v>
      </c>
      <c r="F101" s="16">
        <v>-0.4014706271</v>
      </c>
    </row>
    <row r="102">
      <c r="A102" s="13" t="s">
        <v>40</v>
      </c>
      <c r="B102" s="23"/>
      <c r="C102" s="16">
        <v>-1.0882453981</v>
      </c>
      <c r="D102" s="16">
        <v>-0.3870027199</v>
      </c>
      <c r="E102" s="16">
        <v>-1.1773287109</v>
      </c>
      <c r="F102" s="16">
        <v>-0.4016488853</v>
      </c>
    </row>
    <row r="103">
      <c r="A103" s="13" t="s">
        <v>41</v>
      </c>
      <c r="B103" s="23"/>
      <c r="C103" s="16">
        <v>-1.088048606</v>
      </c>
      <c r="D103" s="16">
        <v>-0.3869034119</v>
      </c>
      <c r="E103" s="16">
        <v>-1.1771973144</v>
      </c>
      <c r="F103" s="16">
        <v>-0.4015847352</v>
      </c>
    </row>
    <row r="104">
      <c r="A104" s="63">
        <v>18.0</v>
      </c>
      <c r="B104" s="23"/>
      <c r="C104" s="23"/>
      <c r="D104" s="23"/>
      <c r="E104" s="23"/>
      <c r="F104" s="23"/>
    </row>
    <row r="105">
      <c r="A105" s="13" t="s">
        <v>31</v>
      </c>
      <c r="B105" s="16">
        <v>-322.8679560568</v>
      </c>
      <c r="C105" s="16">
        <v>-0.9335203824</v>
      </c>
      <c r="D105" s="16">
        <v>-0.3164400048</v>
      </c>
      <c r="E105" s="16">
        <v>-1.0059456881</v>
      </c>
      <c r="F105" s="16">
        <v>-0.327802341</v>
      </c>
    </row>
    <row r="106">
      <c r="A106" s="13" t="s">
        <v>32</v>
      </c>
      <c r="B106" s="16">
        <v>-76.066025416</v>
      </c>
      <c r="C106" s="16">
        <v>-0.198386416</v>
      </c>
      <c r="D106" s="16">
        <v>-0.0636631491</v>
      </c>
      <c r="E106" s="16">
        <v>-0.2166163809</v>
      </c>
      <c r="F106" s="16">
        <v>-0.0667637285</v>
      </c>
    </row>
    <row r="107">
      <c r="A107" s="13" t="s">
        <v>33</v>
      </c>
      <c r="B107" s="16">
        <v>-246.7947239231</v>
      </c>
      <c r="C107" s="16">
        <v>-0.7330546356</v>
      </c>
      <c r="D107" s="16">
        <v>-0.2505335857</v>
      </c>
      <c r="E107" s="16">
        <v>-0.787194569</v>
      </c>
      <c r="F107" s="16">
        <v>-0.2587634424</v>
      </c>
    </row>
    <row r="108">
      <c r="A108" s="13" t="s">
        <v>40</v>
      </c>
      <c r="B108" s="23"/>
      <c r="C108" s="16">
        <v>-0.1988491137</v>
      </c>
      <c r="D108" s="16">
        <v>-0.0638693974</v>
      </c>
      <c r="E108" s="16">
        <v>-0.2169272062</v>
      </c>
      <c r="F108" s="16">
        <v>-0.0669096701</v>
      </c>
    </row>
    <row r="109">
      <c r="A109" s="13" t="s">
        <v>41</v>
      </c>
      <c r="B109" s="23"/>
      <c r="C109" s="16">
        <v>-0.733618858</v>
      </c>
      <c r="D109" s="16">
        <v>-0.2507220295</v>
      </c>
      <c r="E109" s="16">
        <v>-0.7874901242</v>
      </c>
      <c r="F109" s="16">
        <v>-0.2588343832</v>
      </c>
    </row>
    <row r="110">
      <c r="A110" s="63">
        <v>19.0</v>
      </c>
      <c r="B110" s="23"/>
      <c r="C110" s="23"/>
      <c r="D110" s="23"/>
      <c r="E110" s="23"/>
      <c r="F110" s="23"/>
    </row>
    <row r="111">
      <c r="A111" s="13" t="s">
        <v>31</v>
      </c>
      <c r="B111" s="16">
        <v>-361.9016679876</v>
      </c>
      <c r="C111" s="16">
        <v>-1.0660981558</v>
      </c>
      <c r="D111" s="16">
        <v>-0.3518936886</v>
      </c>
      <c r="E111" s="16">
        <v>-1.14721685</v>
      </c>
      <c r="F111" s="16">
        <v>-0.3643847961</v>
      </c>
    </row>
    <row r="112">
      <c r="A112" s="13" t="s">
        <v>32</v>
      </c>
      <c r="B112" s="16">
        <v>-115.10005582</v>
      </c>
      <c r="C112" s="16">
        <v>-0.330241762</v>
      </c>
      <c r="D112" s="16">
        <v>-0.0983958095</v>
      </c>
      <c r="E112" s="16">
        <v>-0.3572647598</v>
      </c>
      <c r="F112" s="16">
        <v>-0.1026666943</v>
      </c>
    </row>
    <row r="113">
      <c r="A113" s="13" t="s">
        <v>33</v>
      </c>
      <c r="B113" s="16">
        <v>-246.7947202885</v>
      </c>
      <c r="C113" s="16">
        <v>-0.7330518419</v>
      </c>
      <c r="D113" s="16">
        <v>-0.2505338245</v>
      </c>
      <c r="E113" s="16">
        <v>-0.7871924338</v>
      </c>
      <c r="F113" s="16">
        <v>-0.2587640015</v>
      </c>
    </row>
    <row r="114">
      <c r="A114" s="13" t="s">
        <v>40</v>
      </c>
      <c r="B114" s="23"/>
      <c r="C114" s="16">
        <v>-0.3307145195</v>
      </c>
      <c r="D114" s="16">
        <v>-0.0986172897</v>
      </c>
      <c r="E114" s="16">
        <v>-0.3575243205</v>
      </c>
      <c r="F114" s="16">
        <v>-0.1027871824</v>
      </c>
    </row>
    <row r="115">
      <c r="A115" s="13" t="s">
        <v>41</v>
      </c>
      <c r="B115" s="23"/>
      <c r="C115" s="16">
        <v>-0.7336935343</v>
      </c>
      <c r="D115" s="16">
        <v>-0.2507539688</v>
      </c>
      <c r="E115" s="16">
        <v>-0.7875292855</v>
      </c>
      <c r="F115" s="16">
        <v>-0.2588478289</v>
      </c>
    </row>
    <row r="116">
      <c r="A116" s="63">
        <v>20.0</v>
      </c>
      <c r="B116" s="23"/>
      <c r="C116" s="23"/>
      <c r="D116" s="23"/>
      <c r="E116" s="23"/>
      <c r="F116" s="23"/>
    </row>
    <row r="117">
      <c r="A117" s="13" t="s">
        <v>31</v>
      </c>
      <c r="B117" s="16">
        <v>-455.8644214957</v>
      </c>
      <c r="C117" s="16">
        <v>-1.2046302606</v>
      </c>
      <c r="D117" s="16">
        <v>-0.4061963367</v>
      </c>
      <c r="E117" s="16">
        <v>-1.3056822244</v>
      </c>
      <c r="F117" s="16">
        <v>-0.4225766065</v>
      </c>
    </row>
    <row r="118">
      <c r="A118" s="13" t="s">
        <v>32</v>
      </c>
      <c r="B118" s="16">
        <v>-227.9197269662</v>
      </c>
      <c r="C118" s="16">
        <v>-0.601595204</v>
      </c>
      <c r="D118" s="16">
        <v>-0.2008891023</v>
      </c>
      <c r="E118" s="16">
        <v>-0.6521113111</v>
      </c>
      <c r="F118" s="16">
        <v>-0.2090851269</v>
      </c>
    </row>
    <row r="119">
      <c r="A119" s="13" t="s">
        <v>33</v>
      </c>
      <c r="B119" s="16">
        <v>-227.9197178737</v>
      </c>
      <c r="C119" s="16">
        <v>-0.6016024874</v>
      </c>
      <c r="D119" s="16">
        <v>-0.2008915153</v>
      </c>
      <c r="E119" s="16">
        <v>-0.6521183437</v>
      </c>
      <c r="F119" s="16">
        <v>-0.2090875397</v>
      </c>
    </row>
    <row r="120">
      <c r="A120" s="13" t="s">
        <v>40</v>
      </c>
      <c r="B120" s="23"/>
      <c r="C120" s="16">
        <v>-0.6026819286</v>
      </c>
      <c r="D120" s="16">
        <v>-0.2012455288</v>
      </c>
      <c r="E120" s="16">
        <v>-0.6527026962</v>
      </c>
      <c r="F120" s="16">
        <v>-0.2092225795</v>
      </c>
    </row>
    <row r="121">
      <c r="A121" s="13" t="s">
        <v>41</v>
      </c>
      <c r="B121" s="23"/>
      <c r="C121" s="16">
        <v>-0.6026892087</v>
      </c>
      <c r="D121" s="16">
        <v>-0.2012479446</v>
      </c>
      <c r="E121" s="16">
        <v>-0.6527097214</v>
      </c>
      <c r="F121" s="16">
        <v>-0.2092249901</v>
      </c>
    </row>
    <row r="122">
      <c r="A122" s="63">
        <v>21.0</v>
      </c>
      <c r="B122" s="23"/>
      <c r="C122" s="23"/>
      <c r="D122" s="23"/>
      <c r="E122" s="23"/>
      <c r="F122" s="23"/>
    </row>
    <row r="123">
      <c r="A123" s="13" t="s">
        <v>31</v>
      </c>
      <c r="B123" s="16">
        <v>-416.1725952931</v>
      </c>
      <c r="C123" s="16">
        <v>-1.1753295591</v>
      </c>
      <c r="D123" s="16">
        <v>-0.3854444042</v>
      </c>
      <c r="E123" s="16">
        <v>-1.2699542872</v>
      </c>
      <c r="F123" s="16">
        <v>-0.4004975173</v>
      </c>
    </row>
    <row r="124">
      <c r="A124" s="13" t="s">
        <v>32</v>
      </c>
      <c r="B124" s="16">
        <v>-208.0764243143</v>
      </c>
      <c r="C124" s="16">
        <v>-0.5865162164</v>
      </c>
      <c r="D124" s="16">
        <v>-0.1907222035</v>
      </c>
      <c r="E124" s="16">
        <v>-0.6337991157</v>
      </c>
      <c r="F124" s="16">
        <v>-0.198230507</v>
      </c>
    </row>
    <row r="125">
      <c r="A125" s="13" t="s">
        <v>33</v>
      </c>
      <c r="B125" s="16">
        <v>-208.0764304337</v>
      </c>
      <c r="C125" s="16">
        <v>-0.5865142858</v>
      </c>
      <c r="D125" s="16">
        <v>-0.1907211305</v>
      </c>
      <c r="E125" s="16">
        <v>-0.6337971247</v>
      </c>
      <c r="F125" s="16">
        <v>-0.1982293645</v>
      </c>
    </row>
    <row r="126">
      <c r="A126" s="13" t="s">
        <v>40</v>
      </c>
      <c r="B126" s="23"/>
      <c r="C126" s="16">
        <v>-0.5873877285</v>
      </c>
      <c r="D126" s="16">
        <v>-0.1910327954</v>
      </c>
      <c r="E126" s="16">
        <v>-0.6342739641</v>
      </c>
      <c r="F126" s="16">
        <v>-0.1983571561</v>
      </c>
    </row>
    <row r="127">
      <c r="A127" s="13" t="s">
        <v>41</v>
      </c>
      <c r="B127" s="23"/>
      <c r="C127" s="16">
        <v>-0.587385905</v>
      </c>
      <c r="D127" s="16">
        <v>-0.1910317408</v>
      </c>
      <c r="E127" s="16">
        <v>-0.6342720587</v>
      </c>
      <c r="F127" s="16">
        <v>-0.1983560224</v>
      </c>
    </row>
    <row r="128">
      <c r="A128" s="63">
        <v>22.0</v>
      </c>
      <c r="B128" s="23"/>
      <c r="C128" s="23"/>
      <c r="D128" s="23"/>
      <c r="E128" s="23"/>
      <c r="F128" s="23"/>
    </row>
    <row r="129">
      <c r="A129" s="13" t="s">
        <v>31</v>
      </c>
      <c r="B129" s="16">
        <v>-640.5966103626</v>
      </c>
      <c r="C129" s="16">
        <v>-1.6902577324</v>
      </c>
      <c r="D129" s="16">
        <v>-0.592085661</v>
      </c>
      <c r="E129" s="16">
        <v>-1.8303904877</v>
      </c>
      <c r="F129" s="16">
        <v>-0.6151726366</v>
      </c>
    </row>
    <row r="130">
      <c r="A130" s="13" t="s">
        <v>32</v>
      </c>
      <c r="B130" s="16">
        <v>-227.9197421719</v>
      </c>
      <c r="C130" s="16">
        <v>-0.6015241002</v>
      </c>
      <c r="D130" s="16">
        <v>-0.2008349911</v>
      </c>
      <c r="E130" s="16">
        <v>-0.6520420159</v>
      </c>
      <c r="F130" s="16">
        <v>-0.2090319418</v>
      </c>
    </row>
    <row r="131">
      <c r="A131" s="13" t="s">
        <v>33</v>
      </c>
      <c r="B131" s="16">
        <v>-412.6517059129</v>
      </c>
      <c r="C131" s="16">
        <v>-1.0871852305</v>
      </c>
      <c r="D131" s="16">
        <v>-0.3866366538</v>
      </c>
      <c r="E131" s="16">
        <v>-1.1767327864</v>
      </c>
      <c r="F131" s="16">
        <v>-0.4014937112</v>
      </c>
    </row>
    <row r="132">
      <c r="A132" s="13" t="s">
        <v>40</v>
      </c>
      <c r="B132" s="23"/>
      <c r="C132" s="16">
        <v>-0.6025505505</v>
      </c>
      <c r="D132" s="16">
        <v>-0.2011862685</v>
      </c>
      <c r="E132" s="16">
        <v>-0.6525970567</v>
      </c>
      <c r="F132" s="16">
        <v>-0.2091703684</v>
      </c>
    </row>
    <row r="133">
      <c r="A133" s="13" t="s">
        <v>41</v>
      </c>
      <c r="B133" s="23"/>
      <c r="C133" s="16">
        <v>-1.0881590505</v>
      </c>
      <c r="D133" s="16">
        <v>-0.3869415129</v>
      </c>
      <c r="E133" s="16">
        <v>-1.1772843694</v>
      </c>
      <c r="F133" s="16">
        <v>-0.4016140297</v>
      </c>
    </row>
    <row r="134">
      <c r="A134" s="63">
        <v>23.0</v>
      </c>
      <c r="B134" s="23"/>
      <c r="C134" s="23"/>
      <c r="D134" s="23"/>
      <c r="E134" s="23"/>
      <c r="F134" s="23"/>
    </row>
    <row r="135">
      <c r="A135" s="13" t="s">
        <v>31</v>
      </c>
      <c r="B135" s="16">
        <v>-620.7521728432</v>
      </c>
      <c r="C135" s="16">
        <v>-1.6755922169</v>
      </c>
      <c r="D135" s="16">
        <v>-0.5819533878</v>
      </c>
      <c r="E135" s="16">
        <v>-1.8125264309</v>
      </c>
      <c r="F135" s="16">
        <v>-0.6043804101</v>
      </c>
    </row>
    <row r="136">
      <c r="A136" s="13" t="s">
        <v>32</v>
      </c>
      <c r="B136" s="16">
        <v>-208.076301639</v>
      </c>
      <c r="C136" s="16">
        <v>-0.5865230813</v>
      </c>
      <c r="D136" s="16">
        <v>-0.1907597847</v>
      </c>
      <c r="E136" s="16">
        <v>-0.6338157473</v>
      </c>
      <c r="F136" s="16">
        <v>-0.1982719924</v>
      </c>
    </row>
    <row r="137">
      <c r="A137" s="13" t="s">
        <v>33</v>
      </c>
      <c r="B137" s="16">
        <v>-412.6513313571</v>
      </c>
      <c r="C137" s="16">
        <v>-1.0873798253</v>
      </c>
      <c r="D137" s="16">
        <v>-0.386702718</v>
      </c>
      <c r="E137" s="16">
        <v>-1.1769092675</v>
      </c>
      <c r="F137" s="16">
        <v>-0.4015559173</v>
      </c>
    </row>
    <row r="138">
      <c r="A138" s="13" t="s">
        <v>40</v>
      </c>
      <c r="B138" s="23"/>
      <c r="C138" s="16">
        <v>-0.5875368404</v>
      </c>
      <c r="D138" s="16">
        <v>-0.1911042039</v>
      </c>
      <c r="E138" s="16">
        <v>-0.6343852681</v>
      </c>
      <c r="F138" s="16">
        <v>-0.1984134386</v>
      </c>
    </row>
    <row r="139">
      <c r="A139" s="13" t="s">
        <v>41</v>
      </c>
      <c r="B139" s="23"/>
      <c r="C139" s="16">
        <v>-1.0882027483</v>
      </c>
      <c r="D139" s="16">
        <v>-0.3869804755</v>
      </c>
      <c r="E139" s="16">
        <v>-1.1773560298</v>
      </c>
      <c r="F139" s="16">
        <v>-0.401666177</v>
      </c>
    </row>
    <row r="140">
      <c r="A140" s="63">
        <v>24.0</v>
      </c>
      <c r="B140" s="23"/>
      <c r="C140" s="23"/>
      <c r="D140" s="23"/>
      <c r="E140" s="23"/>
      <c r="F140" s="23"/>
    </row>
    <row r="141">
      <c r="A141" s="13" t="s">
        <v>31</v>
      </c>
      <c r="B141" s="16">
        <v>-461.5860848771</v>
      </c>
      <c r="C141" s="16">
        <v>-1.4317663061</v>
      </c>
      <c r="D141" s="16">
        <v>-0.4814052244</v>
      </c>
      <c r="E141" s="16">
        <v>-1.5347661707</v>
      </c>
      <c r="F141" s="16">
        <v>-0.4967753562</v>
      </c>
    </row>
    <row r="142">
      <c r="A142" s="13" t="s">
        <v>32</v>
      </c>
      <c r="B142" s="16">
        <v>-230.7961494329</v>
      </c>
      <c r="C142" s="16">
        <v>-0.7122161194</v>
      </c>
      <c r="D142" s="16">
        <v>-0.2376430261</v>
      </c>
      <c r="E142" s="16">
        <v>-0.7636766525</v>
      </c>
      <c r="F142" s="16">
        <v>-0.2452017585</v>
      </c>
    </row>
    <row r="143">
      <c r="A143" s="13" t="s">
        <v>33</v>
      </c>
      <c r="B143" s="16">
        <v>-230.7961492598</v>
      </c>
      <c r="C143" s="16">
        <v>-0.7122162227</v>
      </c>
      <c r="D143" s="16">
        <v>-0.2376429993</v>
      </c>
      <c r="E143" s="16">
        <v>-0.7636767078</v>
      </c>
      <c r="F143" s="16">
        <v>-0.2452017154</v>
      </c>
    </row>
    <row r="144">
      <c r="A144" s="13" t="s">
        <v>40</v>
      </c>
      <c r="B144" s="23"/>
      <c r="C144" s="16">
        <v>-0.7126555598</v>
      </c>
      <c r="D144" s="16">
        <v>-0.2377954927</v>
      </c>
      <c r="E144" s="16">
        <v>-0.7639053302</v>
      </c>
      <c r="F144" s="16">
        <v>-0.2452698889</v>
      </c>
    </row>
    <row r="145">
      <c r="A145" s="13" t="s">
        <v>41</v>
      </c>
      <c r="B145" s="23"/>
      <c r="C145" s="16">
        <v>-0.7126555767</v>
      </c>
      <c r="D145" s="16">
        <v>-0.23779544</v>
      </c>
      <c r="E145" s="16">
        <v>-0.7639053747</v>
      </c>
      <c r="F145" s="16">
        <v>-0.245269844</v>
      </c>
    </row>
    <row r="146">
      <c r="A146" s="63">
        <v>25.0</v>
      </c>
      <c r="B146" s="23"/>
      <c r="C146" s="23"/>
      <c r="D146" s="23"/>
      <c r="E146" s="23"/>
      <c r="F146" s="23"/>
    </row>
    <row r="147">
      <c r="A147" s="13" t="s">
        <v>31</v>
      </c>
      <c r="B147" s="16">
        <v>-493.5839909721</v>
      </c>
      <c r="C147" s="16">
        <v>-1.4741411989</v>
      </c>
      <c r="D147" s="16">
        <v>-0.5077092955</v>
      </c>
      <c r="E147" s="16">
        <v>-1.5824887497</v>
      </c>
      <c r="F147" s="16">
        <v>-0.5244236597</v>
      </c>
    </row>
    <row r="148">
      <c r="A148" s="13" t="s">
        <v>32</v>
      </c>
      <c r="B148" s="16">
        <v>-246.7946073853</v>
      </c>
      <c r="C148" s="16">
        <v>-0.7331686526</v>
      </c>
      <c r="D148" s="16">
        <v>-0.2505456963</v>
      </c>
      <c r="E148" s="16">
        <v>-0.7872931963</v>
      </c>
      <c r="F148" s="16">
        <v>-0.2587709241</v>
      </c>
    </row>
    <row r="149">
      <c r="A149" s="13" t="s">
        <v>33</v>
      </c>
      <c r="B149" s="16">
        <v>-246.7946102426</v>
      </c>
      <c r="C149" s="16">
        <v>-0.733166499</v>
      </c>
      <c r="D149" s="16">
        <v>-0.2505453322</v>
      </c>
      <c r="E149" s="16">
        <v>-0.7872913213</v>
      </c>
      <c r="F149" s="16">
        <v>-0.2587706428</v>
      </c>
    </row>
    <row r="150">
      <c r="A150" s="13" t="s">
        <v>40</v>
      </c>
      <c r="B150" s="23"/>
      <c r="C150" s="16">
        <v>-0.7336464936</v>
      </c>
      <c r="D150" s="16">
        <v>-0.2506982242</v>
      </c>
      <c r="E150" s="16">
        <v>-0.7875363642</v>
      </c>
      <c r="F150" s="16">
        <v>-0.2588364805</v>
      </c>
    </row>
    <row r="151">
      <c r="A151" s="13" t="s">
        <v>41</v>
      </c>
      <c r="B151" s="23"/>
      <c r="C151" s="16">
        <v>-0.7336448594</v>
      </c>
      <c r="D151" s="16">
        <v>-0.2506980667</v>
      </c>
      <c r="E151" s="16">
        <v>-0.7875347129</v>
      </c>
      <c r="F151" s="16">
        <v>-0.258836253</v>
      </c>
    </row>
    <row r="152">
      <c r="A152" s="63">
        <v>26.0</v>
      </c>
      <c r="B152" s="23"/>
      <c r="C152" s="23"/>
      <c r="D152" s="23"/>
      <c r="E152" s="23"/>
      <c r="F152" s="23"/>
    </row>
    <row r="153">
      <c r="A153" s="13" t="s">
        <v>31</v>
      </c>
      <c r="B153" s="16">
        <v>-825.305466341</v>
      </c>
      <c r="C153" s="16">
        <v>-2.1830109797</v>
      </c>
      <c r="D153" s="16">
        <v>-0.78189366</v>
      </c>
      <c r="E153" s="16">
        <v>-2.3620139611</v>
      </c>
      <c r="F153" s="16">
        <v>-0.8119154558</v>
      </c>
    </row>
    <row r="154">
      <c r="A154" s="13" t="s">
        <v>32</v>
      </c>
      <c r="B154" s="16">
        <v>-412.6529085628</v>
      </c>
      <c r="C154" s="16">
        <v>-1.0868882107</v>
      </c>
      <c r="D154" s="16">
        <v>-0.3864112998</v>
      </c>
      <c r="E154" s="16">
        <v>-1.1764059083</v>
      </c>
      <c r="F154" s="16">
        <v>-0.401248342</v>
      </c>
    </row>
    <row r="155">
      <c r="A155" s="13" t="s">
        <v>33</v>
      </c>
      <c r="B155" s="16">
        <v>-412.6529085628</v>
      </c>
      <c r="C155" s="16">
        <v>-1.0868882107</v>
      </c>
      <c r="D155" s="16">
        <v>-0.3864112998</v>
      </c>
      <c r="E155" s="16">
        <v>-1.1764059083</v>
      </c>
      <c r="F155" s="16">
        <v>-0.401248342</v>
      </c>
    </row>
    <row r="156">
      <c r="A156" s="13" t="s">
        <v>40</v>
      </c>
      <c r="B156" s="23"/>
      <c r="C156" s="16">
        <v>-1.0880446903</v>
      </c>
      <c r="D156" s="16">
        <v>-0.386834237</v>
      </c>
      <c r="E156" s="16">
        <v>-1.1770045404</v>
      </c>
      <c r="F156" s="16">
        <v>-0.4014347171</v>
      </c>
    </row>
    <row r="157">
      <c r="A157" s="13" t="s">
        <v>41</v>
      </c>
      <c r="B157" s="23"/>
      <c r="C157" s="16">
        <v>-1.0880446903</v>
      </c>
      <c r="D157" s="16">
        <v>-0.386834237</v>
      </c>
      <c r="E157" s="16">
        <v>-1.1770045404</v>
      </c>
      <c r="F157" s="16">
        <v>-0.4014347171</v>
      </c>
    </row>
    <row r="158">
      <c r="A158" s="63">
        <v>27.0</v>
      </c>
      <c r="B158" s="23"/>
      <c r="C158" s="23"/>
      <c r="D158" s="23"/>
      <c r="E158" s="23"/>
      <c r="F158" s="23"/>
    </row>
    <row r="159">
      <c r="A159" s="13" t="s">
        <v>31</v>
      </c>
      <c r="B159" s="16">
        <v>-477.5851019884</v>
      </c>
      <c r="C159" s="16">
        <v>-1.4529825487</v>
      </c>
      <c r="D159" s="16">
        <v>-0.4946004762</v>
      </c>
      <c r="E159" s="16">
        <v>-1.558657194</v>
      </c>
      <c r="F159" s="16">
        <v>-0.5106436016</v>
      </c>
    </row>
    <row r="160">
      <c r="A160" s="13" t="s">
        <v>32</v>
      </c>
      <c r="B160" s="16">
        <v>-230.7961162937</v>
      </c>
      <c r="C160" s="16">
        <v>-0.7122432469</v>
      </c>
      <c r="D160" s="16">
        <v>-0.2376455013</v>
      </c>
      <c r="E160" s="16">
        <v>-0.7637001304</v>
      </c>
      <c r="F160" s="16">
        <v>-0.24520352</v>
      </c>
    </row>
    <row r="161">
      <c r="A161" s="13" t="s">
        <v>33</v>
      </c>
      <c r="B161" s="16">
        <v>-246.7946573449</v>
      </c>
      <c r="C161" s="16">
        <v>-0.7331308977</v>
      </c>
      <c r="D161" s="16">
        <v>-0.2505400753</v>
      </c>
      <c r="E161" s="16">
        <v>-0.7872597651</v>
      </c>
      <c r="F161" s="16">
        <v>-0.2587661392</v>
      </c>
    </row>
    <row r="162">
      <c r="A162" s="13" t="s">
        <v>40</v>
      </c>
      <c r="B162" s="23"/>
      <c r="C162" s="16">
        <v>-0.7127374052</v>
      </c>
      <c r="D162" s="16">
        <v>-0.2378116865</v>
      </c>
      <c r="E162" s="16">
        <v>-0.7639447713</v>
      </c>
      <c r="F162" s="16">
        <v>-0.2452746158</v>
      </c>
    </row>
    <row r="163">
      <c r="A163" s="13" t="s">
        <v>41</v>
      </c>
      <c r="B163" s="23"/>
      <c r="C163" s="16">
        <v>-0.7335711355</v>
      </c>
      <c r="D163" s="16">
        <v>-0.2506855911</v>
      </c>
      <c r="E163" s="16">
        <v>-0.7874962827</v>
      </c>
      <c r="F163" s="16">
        <v>-0.258831195</v>
      </c>
    </row>
    <row r="164">
      <c r="A164" s="63">
        <v>28.0</v>
      </c>
      <c r="B164" s="23"/>
      <c r="C164" s="23"/>
      <c r="D164" s="23"/>
      <c r="E164" s="23"/>
      <c r="F164" s="23"/>
    </row>
    <row r="165">
      <c r="A165" s="13" t="s">
        <v>31</v>
      </c>
      <c r="B165" s="16">
        <v>-643.4444617125</v>
      </c>
      <c r="C165" s="16">
        <v>-1.808090456</v>
      </c>
      <c r="D165" s="16">
        <v>-0.6320287242</v>
      </c>
      <c r="E165" s="16">
        <v>-1.9490875484</v>
      </c>
      <c r="F165" s="16">
        <v>-0.6547260077</v>
      </c>
    </row>
    <row r="166">
      <c r="A166" s="13" t="s">
        <v>32</v>
      </c>
      <c r="B166" s="16">
        <v>-230.7960665704</v>
      </c>
      <c r="C166" s="16">
        <v>-0.7122735196</v>
      </c>
      <c r="D166" s="16">
        <v>-0.2376483325</v>
      </c>
      <c r="E166" s="16">
        <v>-0.7637258647</v>
      </c>
      <c r="F166" s="16">
        <v>-0.2452053245</v>
      </c>
    </row>
    <row r="167">
      <c r="A167" s="13" t="s">
        <v>33</v>
      </c>
      <c r="B167" s="16">
        <v>-412.6537157005</v>
      </c>
      <c r="C167" s="16">
        <v>-1.0866088829</v>
      </c>
      <c r="D167" s="16">
        <v>-0.3863320088</v>
      </c>
      <c r="E167" s="16">
        <v>-1.1761261497</v>
      </c>
      <c r="F167" s="16">
        <v>-0.4011647688</v>
      </c>
    </row>
    <row r="168">
      <c r="A168" s="13" t="s">
        <v>40</v>
      </c>
      <c r="B168" s="23"/>
      <c r="C168" s="16">
        <v>-0.7129570017</v>
      </c>
      <c r="D168" s="16">
        <v>-0.2378686203</v>
      </c>
      <c r="E168" s="16">
        <v>-0.7640597169</v>
      </c>
      <c r="F168" s="16">
        <v>-0.2452972503</v>
      </c>
    </row>
    <row r="169">
      <c r="A169" s="13" t="s">
        <v>41</v>
      </c>
      <c r="B169" s="23"/>
      <c r="C169" s="16">
        <v>-1.0875810543</v>
      </c>
      <c r="D169" s="16">
        <v>-0.3867058093</v>
      </c>
      <c r="E169" s="16">
        <v>-1.1766377431</v>
      </c>
      <c r="F169" s="16">
        <v>-0.4013306059</v>
      </c>
    </row>
    <row r="170">
      <c r="A170" s="63">
        <v>29.0</v>
      </c>
      <c r="B170" s="23"/>
      <c r="C170" s="23"/>
      <c r="D170" s="23"/>
      <c r="E170" s="23"/>
      <c r="F170" s="23"/>
    </row>
    <row r="171">
      <c r="A171" s="13" t="s">
        <v>31</v>
      </c>
      <c r="B171" s="16">
        <v>-659.4448883298</v>
      </c>
      <c r="C171" s="16">
        <v>-1.8286885419</v>
      </c>
      <c r="D171" s="16">
        <v>-0.6448419048</v>
      </c>
      <c r="E171" s="16">
        <v>-1.9724142399</v>
      </c>
      <c r="F171" s="16">
        <v>-0.6682366923</v>
      </c>
    </row>
    <row r="172">
      <c r="A172" s="13" t="s">
        <v>32</v>
      </c>
      <c r="B172" s="16">
        <v>-246.7944824747</v>
      </c>
      <c r="C172" s="16">
        <v>-0.7332589564</v>
      </c>
      <c r="D172" s="16">
        <v>-0.2505661097</v>
      </c>
      <c r="E172" s="16">
        <v>-0.787375619</v>
      </c>
      <c r="F172" s="16">
        <v>-0.2587895952</v>
      </c>
    </row>
    <row r="173">
      <c r="A173" s="13" t="s">
        <v>33</v>
      </c>
      <c r="B173" s="16">
        <v>-412.6535568156</v>
      </c>
      <c r="C173" s="16">
        <v>-1.0866626548</v>
      </c>
      <c r="D173" s="16">
        <v>-0.3863876677</v>
      </c>
      <c r="E173" s="16">
        <v>-1.1761863603</v>
      </c>
      <c r="F173" s="16">
        <v>-0.4012230371</v>
      </c>
    </row>
    <row r="174">
      <c r="A174" s="13" t="s">
        <v>40</v>
      </c>
      <c r="B174" s="23"/>
      <c r="C174" s="16">
        <v>-0.7339365618</v>
      </c>
      <c r="D174" s="16">
        <v>-0.2507844277</v>
      </c>
      <c r="E174" s="16">
        <v>-0.7877160175</v>
      </c>
      <c r="F174" s="16">
        <v>-0.2588798966</v>
      </c>
    </row>
    <row r="175">
      <c r="A175" s="13" t="s">
        <v>41</v>
      </c>
      <c r="B175" s="23"/>
      <c r="C175" s="16">
        <v>-1.0876117831</v>
      </c>
      <c r="D175" s="16">
        <v>-0.3867434968</v>
      </c>
      <c r="E175" s="16">
        <v>-1.1766841292</v>
      </c>
      <c r="F175" s="16">
        <v>-0.4013842129</v>
      </c>
    </row>
    <row r="176">
      <c r="A176" s="63">
        <v>30.0</v>
      </c>
      <c r="B176" s="23"/>
      <c r="C176" s="23"/>
      <c r="D176" s="23"/>
      <c r="E176" s="23"/>
      <c r="F176" s="23"/>
    </row>
    <row r="177">
      <c r="A177" s="13" t="s">
        <v>31</v>
      </c>
      <c r="B177" s="16">
        <v>-308.8618070787</v>
      </c>
      <c r="C177" s="16">
        <v>-0.9809036535</v>
      </c>
      <c r="D177" s="16">
        <v>-0.3120697712</v>
      </c>
      <c r="E177" s="16">
        <v>-1.0508121459</v>
      </c>
      <c r="F177" s="16">
        <v>-0.3222003671</v>
      </c>
    </row>
    <row r="178">
      <c r="A178" s="13" t="s">
        <v>32</v>
      </c>
      <c r="B178" s="16">
        <v>-230.7961895105</v>
      </c>
      <c r="C178" s="16">
        <v>-0.7121860481</v>
      </c>
      <c r="D178" s="16">
        <v>-0.2376400073</v>
      </c>
      <c r="E178" s="16">
        <v>-0.7636505605</v>
      </c>
      <c r="F178" s="16">
        <v>-0.2451995203</v>
      </c>
    </row>
    <row r="179">
      <c r="A179" s="13" t="s">
        <v>33</v>
      </c>
      <c r="B179" s="16">
        <v>-78.0701504441</v>
      </c>
      <c r="C179" s="16">
        <v>-0.2644263178</v>
      </c>
      <c r="D179" s="16">
        <v>-0.0709395171</v>
      </c>
      <c r="E179" s="16">
        <v>-0.2827576879</v>
      </c>
      <c r="F179" s="16">
        <v>-0.0733060363</v>
      </c>
    </row>
    <row r="180">
      <c r="A180" s="13" t="s">
        <v>40</v>
      </c>
      <c r="B180" s="23"/>
      <c r="C180" s="16">
        <v>-0.7124740974</v>
      </c>
      <c r="D180" s="16">
        <v>-0.237741689</v>
      </c>
      <c r="E180" s="16">
        <v>-0.7637835442</v>
      </c>
      <c r="F180" s="16">
        <v>-0.2452402243</v>
      </c>
    </row>
    <row r="181">
      <c r="A181" s="13" t="s">
        <v>41</v>
      </c>
      <c r="B181" s="23"/>
      <c r="C181" s="16">
        <v>-0.264595703</v>
      </c>
      <c r="D181" s="16">
        <v>-0.0710100246</v>
      </c>
      <c r="E181" s="16">
        <v>-0.2828562207</v>
      </c>
      <c r="F181" s="16">
        <v>-0.0733353769</v>
      </c>
    </row>
    <row r="182">
      <c r="A182" s="63">
        <v>31.0</v>
      </c>
      <c r="B182" s="23"/>
      <c r="C182" s="23"/>
      <c r="D182" s="23"/>
      <c r="E182" s="23"/>
      <c r="F182" s="23"/>
    </row>
    <row r="183">
      <c r="A183" s="13" t="s">
        <v>31</v>
      </c>
      <c r="B183" s="16">
        <v>-490.7216647635</v>
      </c>
      <c r="C183" s="16">
        <v>-1.3553503116</v>
      </c>
      <c r="D183" s="16">
        <v>-0.461213249</v>
      </c>
      <c r="E183" s="16">
        <v>-1.4633116661</v>
      </c>
      <c r="F183" s="16">
        <v>-0.4786240027</v>
      </c>
    </row>
    <row r="184">
      <c r="A184" s="13" t="s">
        <v>32</v>
      </c>
      <c r="B184" s="16">
        <v>-412.653743386</v>
      </c>
      <c r="C184" s="16">
        <v>-1.0866001669</v>
      </c>
      <c r="D184" s="16">
        <v>-0.3863277367</v>
      </c>
      <c r="E184" s="16">
        <v>-1.1761206333</v>
      </c>
      <c r="F184" s="16">
        <v>-0.4011615675</v>
      </c>
    </row>
    <row r="185">
      <c r="A185" s="13" t="s">
        <v>33</v>
      </c>
      <c r="B185" s="16">
        <v>-78.0700775609</v>
      </c>
      <c r="C185" s="16">
        <v>-0.2644854237</v>
      </c>
      <c r="D185" s="16">
        <v>-0.0709444956</v>
      </c>
      <c r="E185" s="16">
        <v>-0.2828100204</v>
      </c>
      <c r="F185" s="16">
        <v>-0.0733098831</v>
      </c>
    </row>
    <row r="186">
      <c r="A186" s="13" t="s">
        <v>40</v>
      </c>
      <c r="B186" s="23"/>
      <c r="C186" s="16">
        <v>-1.0870975407</v>
      </c>
      <c r="D186" s="16">
        <v>-0.3864983461</v>
      </c>
      <c r="E186" s="16">
        <v>-1.1763913028</v>
      </c>
      <c r="F186" s="16">
        <v>-0.4012446889</v>
      </c>
    </row>
    <row r="187">
      <c r="A187" s="13" t="s">
        <v>41</v>
      </c>
      <c r="B187" s="23"/>
      <c r="C187" s="16">
        <v>-0.264756166</v>
      </c>
      <c r="D187" s="16">
        <v>-0.0710432148</v>
      </c>
      <c r="E187" s="16">
        <v>-0.2829497187</v>
      </c>
      <c r="F187" s="16">
        <v>-0.0733480881</v>
      </c>
    </row>
    <row r="188">
      <c r="A188" s="63">
        <v>32.0</v>
      </c>
      <c r="B188" s="23"/>
      <c r="C188" s="23"/>
      <c r="D188" s="23"/>
      <c r="E188" s="23"/>
      <c r="F188" s="23"/>
    </row>
    <row r="189">
      <c r="A189" s="13" t="s">
        <v>31</v>
      </c>
      <c r="B189" s="16">
        <v>-489.5071390892</v>
      </c>
      <c r="C189" s="16">
        <v>-1.3291057219</v>
      </c>
      <c r="D189" s="16">
        <v>-0.4618373456</v>
      </c>
      <c r="E189" s="16">
        <v>-1.4357243839</v>
      </c>
      <c r="F189" s="16">
        <v>-0.4792321962</v>
      </c>
    </row>
    <row r="190">
      <c r="A190" s="13" t="s">
        <v>32</v>
      </c>
      <c r="B190" s="16">
        <v>-412.6536568461</v>
      </c>
      <c r="C190" s="16">
        <v>-1.0865839956</v>
      </c>
      <c r="D190" s="16">
        <v>-0.386316619</v>
      </c>
      <c r="E190" s="16">
        <v>-1.1761091243</v>
      </c>
      <c r="F190" s="16">
        <v>-0.4011520288</v>
      </c>
    </row>
    <row r="191">
      <c r="A191" s="13" t="s">
        <v>33</v>
      </c>
      <c r="B191" s="16">
        <v>-76.8540326632</v>
      </c>
      <c r="C191" s="16">
        <v>-0.2389356822</v>
      </c>
      <c r="D191" s="16">
        <v>-0.0720167114</v>
      </c>
      <c r="E191" s="16">
        <v>-0.255880059</v>
      </c>
      <c r="F191" s="16">
        <v>-0.0743492251</v>
      </c>
    </row>
    <row r="192">
      <c r="A192" s="13" t="s">
        <v>40</v>
      </c>
      <c r="B192" s="23"/>
      <c r="C192" s="16">
        <v>-1.0870291545</v>
      </c>
      <c r="D192" s="16">
        <v>-0.3864727232</v>
      </c>
      <c r="E192" s="16">
        <v>-1.176342407</v>
      </c>
      <c r="F192" s="16">
        <v>-0.4012246773</v>
      </c>
    </row>
    <row r="193">
      <c r="A193" s="13" t="s">
        <v>41</v>
      </c>
      <c r="B193" s="23"/>
      <c r="C193" s="16">
        <v>-0.2392169247</v>
      </c>
      <c r="D193" s="16">
        <v>-0.0721058899</v>
      </c>
      <c r="E193" s="16">
        <v>-0.2560385711</v>
      </c>
      <c r="F193" s="16">
        <v>-0.0743821463</v>
      </c>
    </row>
    <row r="194">
      <c r="A194" s="63">
        <v>33.0</v>
      </c>
      <c r="B194" s="23"/>
      <c r="C194" s="23"/>
      <c r="D194" s="23"/>
      <c r="E194" s="23"/>
      <c r="F194" s="23"/>
    </row>
    <row r="195">
      <c r="A195" s="13" t="s">
        <v>31</v>
      </c>
      <c r="B195" s="16">
        <v>-324.8606891978</v>
      </c>
      <c r="C195" s="16">
        <v>-1.0019939377</v>
      </c>
      <c r="D195" s="16">
        <v>-0.3251851839</v>
      </c>
      <c r="E195" s="16">
        <v>-1.074582143</v>
      </c>
      <c r="F195" s="16">
        <v>-0.3359844695</v>
      </c>
    </row>
    <row r="196">
      <c r="A196" s="13" t="s">
        <v>32</v>
      </c>
      <c r="B196" s="16">
        <v>-246.7947238554</v>
      </c>
      <c r="C196" s="16">
        <v>-0.7330795558</v>
      </c>
      <c r="D196" s="16">
        <v>-0.2505289326</v>
      </c>
      <c r="E196" s="16">
        <v>-0.7872125139</v>
      </c>
      <c r="F196" s="16">
        <v>-0.2587558893</v>
      </c>
    </row>
    <row r="197">
      <c r="A197" s="13" t="s">
        <v>33</v>
      </c>
      <c r="B197" s="16">
        <v>-78.0701226643</v>
      </c>
      <c r="C197" s="16">
        <v>-0.2644491142</v>
      </c>
      <c r="D197" s="16">
        <v>-0.0709465957</v>
      </c>
      <c r="E197" s="16">
        <v>-0.2827787245</v>
      </c>
      <c r="F197" s="16">
        <v>-0.0733129135</v>
      </c>
    </row>
    <row r="198">
      <c r="A198" s="13" t="s">
        <v>40</v>
      </c>
      <c r="B198" s="23"/>
      <c r="C198" s="16">
        <v>-0.7333532178</v>
      </c>
      <c r="D198" s="16">
        <v>-0.2506180644</v>
      </c>
      <c r="E198" s="16">
        <v>-0.7873461715</v>
      </c>
      <c r="F198" s="16">
        <v>-0.2587913012</v>
      </c>
    </row>
    <row r="199">
      <c r="A199" s="13" t="s">
        <v>41</v>
      </c>
      <c r="B199" s="23"/>
      <c r="C199" s="16">
        <v>-0.2646554355</v>
      </c>
      <c r="D199" s="16">
        <v>-0.0710266502</v>
      </c>
      <c r="E199" s="16">
        <v>-0.2828886639</v>
      </c>
      <c r="F199" s="16">
        <v>-0.0733444824</v>
      </c>
    </row>
    <row r="200">
      <c r="A200" s="63">
        <v>34.0</v>
      </c>
      <c r="B200" s="23"/>
      <c r="C200" s="23"/>
      <c r="D200" s="23"/>
      <c r="E200" s="23"/>
      <c r="F200" s="23"/>
    </row>
    <row r="201">
      <c r="A201" s="13" t="s">
        <v>31</v>
      </c>
      <c r="B201" s="16">
        <v>-392.8305154594</v>
      </c>
      <c r="C201" s="16">
        <v>-1.4058662928</v>
      </c>
      <c r="D201" s="16">
        <v>-0.3903211319</v>
      </c>
      <c r="E201" s="16">
        <v>-1.5017095575</v>
      </c>
      <c r="F201" s="16">
        <v>-0.4031671502</v>
      </c>
    </row>
    <row r="202">
      <c r="A202" s="13" t="s">
        <v>32</v>
      </c>
      <c r="B202" s="16">
        <v>-196.4179279259</v>
      </c>
      <c r="C202" s="16">
        <v>-0.699957567</v>
      </c>
      <c r="D202" s="16">
        <v>-0.1924688299</v>
      </c>
      <c r="E202" s="16">
        <v>-0.7478233563</v>
      </c>
      <c r="F202" s="16">
        <v>-0.1987920172</v>
      </c>
    </row>
    <row r="203">
      <c r="A203" s="13" t="s">
        <v>33</v>
      </c>
      <c r="B203" s="16">
        <v>-196.4179289623</v>
      </c>
      <c r="C203" s="16">
        <v>-0.6999570504</v>
      </c>
      <c r="D203" s="16">
        <v>-0.1924683547</v>
      </c>
      <c r="E203" s="16">
        <v>-0.7478228376</v>
      </c>
      <c r="F203" s="16">
        <v>-0.1987915278</v>
      </c>
    </row>
    <row r="204">
      <c r="A204" s="13" t="s">
        <v>40</v>
      </c>
      <c r="B204" s="23"/>
      <c r="C204" s="16">
        <v>-0.7002842181</v>
      </c>
      <c r="D204" s="16">
        <v>-0.1925495149</v>
      </c>
      <c r="E204" s="16">
        <v>-0.7479900467</v>
      </c>
      <c r="F204" s="16">
        <v>-0.1988236344</v>
      </c>
    </row>
    <row r="205">
      <c r="A205" s="13" t="s">
        <v>41</v>
      </c>
      <c r="B205" s="23"/>
      <c r="C205" s="16">
        <v>-0.7002836721</v>
      </c>
      <c r="D205" s="16">
        <v>-0.1925490413</v>
      </c>
      <c r="E205" s="16">
        <v>-0.7479895255</v>
      </c>
      <c r="F205" s="16">
        <v>-0.1988231473</v>
      </c>
    </row>
    <row r="206">
      <c r="A206" s="63">
        <v>35.0</v>
      </c>
      <c r="B206" s="23"/>
      <c r="C206" s="23"/>
      <c r="D206" s="23"/>
      <c r="E206" s="23"/>
      <c r="F206" s="23"/>
    </row>
    <row r="207">
      <c r="A207" s="13" t="s">
        <v>31</v>
      </c>
      <c r="B207" s="16">
        <v>-392.8323543841</v>
      </c>
      <c r="C207" s="16">
        <v>-1.4076796248</v>
      </c>
      <c r="D207" s="16">
        <v>-0.3923062258</v>
      </c>
      <c r="E207" s="16">
        <v>-1.5034969761</v>
      </c>
      <c r="F207" s="16">
        <v>-0.4051735793</v>
      </c>
    </row>
    <row r="208">
      <c r="A208" s="13" t="s">
        <v>32</v>
      </c>
      <c r="B208" s="16">
        <v>-196.4179280748</v>
      </c>
      <c r="C208" s="16">
        <v>-0.6999579339</v>
      </c>
      <c r="D208" s="16">
        <v>-0.1924670101</v>
      </c>
      <c r="E208" s="16">
        <v>-0.7478234618</v>
      </c>
      <c r="F208" s="16">
        <v>-0.1987901952</v>
      </c>
    </row>
    <row r="209">
      <c r="A209" s="13" t="s">
        <v>33</v>
      </c>
      <c r="B209" s="16">
        <v>-196.418099137</v>
      </c>
      <c r="C209" s="16">
        <v>-0.7036529547</v>
      </c>
      <c r="D209" s="16">
        <v>-0.1961442282</v>
      </c>
      <c r="E209" s="16">
        <v>-0.7515274637</v>
      </c>
      <c r="F209" s="16">
        <v>-0.2025653314</v>
      </c>
    </row>
    <row r="210">
      <c r="A210" s="13" t="s">
        <v>40</v>
      </c>
      <c r="B210" s="23"/>
      <c r="C210" s="16">
        <v>-0.7002272729</v>
      </c>
      <c r="D210" s="16">
        <v>-0.1925350476</v>
      </c>
      <c r="E210" s="16">
        <v>-0.7479538413</v>
      </c>
      <c r="F210" s="16">
        <v>-0.1988167006</v>
      </c>
    </row>
    <row r="211">
      <c r="A211" s="13" t="s">
        <v>41</v>
      </c>
      <c r="B211" s="23"/>
      <c r="C211" s="16">
        <v>-0.7038573225</v>
      </c>
      <c r="D211" s="16">
        <v>-0.1962047206</v>
      </c>
      <c r="E211" s="16">
        <v>-0.7516491786</v>
      </c>
      <c r="F211" s="16">
        <v>-0.2025902731</v>
      </c>
    </row>
    <row r="212">
      <c r="A212" s="63">
        <v>36.0</v>
      </c>
      <c r="B212" s="23"/>
      <c r="C212" s="23"/>
      <c r="D212" s="23"/>
      <c r="E212" s="23"/>
      <c r="F212" s="23"/>
    </row>
    <row r="213">
      <c r="A213" s="13" t="s">
        <v>31</v>
      </c>
      <c r="B213" s="16">
        <v>-392.8335623476</v>
      </c>
      <c r="C213" s="16">
        <v>-1.4100595662</v>
      </c>
      <c r="D213" s="16">
        <v>-0.394777776</v>
      </c>
      <c r="E213" s="16">
        <v>-1.5059006522</v>
      </c>
      <c r="F213" s="16">
        <v>-0.4077050841</v>
      </c>
    </row>
    <row r="214">
      <c r="A214" s="13" t="s">
        <v>32</v>
      </c>
      <c r="B214" s="16">
        <v>-196.4181110688</v>
      </c>
      <c r="C214" s="16">
        <v>-0.7036471884</v>
      </c>
      <c r="D214" s="16">
        <v>-0.1961367799</v>
      </c>
      <c r="E214" s="16">
        <v>-0.7515210682</v>
      </c>
      <c r="F214" s="16">
        <v>-0.2025575824</v>
      </c>
    </row>
    <row r="215">
      <c r="A215" s="13" t="s">
        <v>33</v>
      </c>
      <c r="B215" s="16">
        <v>-196.4181110502</v>
      </c>
      <c r="C215" s="16">
        <v>-0.7036471645</v>
      </c>
      <c r="D215" s="16">
        <v>-0.196136784</v>
      </c>
      <c r="E215" s="16">
        <v>-0.7515210453</v>
      </c>
      <c r="F215" s="16">
        <v>-0.202557584</v>
      </c>
    </row>
    <row r="216">
      <c r="A216" s="13" t="s">
        <v>40</v>
      </c>
      <c r="B216" s="23"/>
      <c r="C216" s="16">
        <v>-0.7037851849</v>
      </c>
      <c r="D216" s="16">
        <v>-0.1961782639</v>
      </c>
      <c r="E216" s="16">
        <v>-0.7516033427</v>
      </c>
      <c r="F216" s="16">
        <v>-0.2025746248</v>
      </c>
    </row>
    <row r="217">
      <c r="A217" s="13" t="s">
        <v>41</v>
      </c>
      <c r="B217" s="23"/>
      <c r="C217" s="16">
        <v>-0.7037851617</v>
      </c>
      <c r="D217" s="16">
        <v>-0.1961782683</v>
      </c>
      <c r="E217" s="16">
        <v>-0.7516033209</v>
      </c>
      <c r="F217" s="16">
        <v>-0.2025746268</v>
      </c>
    </row>
    <row r="218">
      <c r="A218" s="63">
        <v>37.0</v>
      </c>
      <c r="B218" s="23"/>
      <c r="C218" s="23"/>
      <c r="D218" s="23"/>
      <c r="E218" s="23"/>
      <c r="F218" s="23"/>
    </row>
    <row r="219">
      <c r="A219" s="13" t="s">
        <v>31</v>
      </c>
      <c r="B219" s="16">
        <v>-391.6577381644</v>
      </c>
      <c r="C219" s="16">
        <v>-1.3801157886</v>
      </c>
      <c r="D219" s="16">
        <v>-0.394751504</v>
      </c>
      <c r="E219" s="16">
        <v>-1.4745937389</v>
      </c>
      <c r="F219" s="16">
        <v>-0.407606092</v>
      </c>
    </row>
    <row r="220">
      <c r="A220" s="13" t="s">
        <v>32</v>
      </c>
      <c r="B220" s="16">
        <v>-195.2432960669</v>
      </c>
      <c r="C220" s="16">
        <v>-0.672558554</v>
      </c>
      <c r="D220" s="16">
        <v>-0.1950641284</v>
      </c>
      <c r="E220" s="16">
        <v>-0.7190903928</v>
      </c>
      <c r="F220" s="16">
        <v>-0.2013881332</v>
      </c>
    </row>
    <row r="221">
      <c r="A221" s="13" t="s">
        <v>33</v>
      </c>
      <c r="B221" s="16">
        <v>-196.418104225</v>
      </c>
      <c r="C221" s="16">
        <v>-0.7036507593</v>
      </c>
      <c r="D221" s="16">
        <v>-0.1961339005</v>
      </c>
      <c r="E221" s="16">
        <v>-0.7515238406</v>
      </c>
      <c r="F221" s="16">
        <v>-0.2025544791</v>
      </c>
    </row>
    <row r="222">
      <c r="A222" s="13" t="s">
        <v>40</v>
      </c>
      <c r="B222" s="23"/>
      <c r="C222" s="16">
        <v>-0.6727989795</v>
      </c>
      <c r="D222" s="16">
        <v>-0.195121474</v>
      </c>
      <c r="E222" s="16">
        <v>-0.7192078122</v>
      </c>
      <c r="F222" s="16">
        <v>-0.2014087041</v>
      </c>
    </row>
    <row r="223">
      <c r="A223" s="13" t="s">
        <v>41</v>
      </c>
      <c r="B223" s="23"/>
      <c r="C223" s="16">
        <v>-0.7038448937</v>
      </c>
      <c r="D223" s="16">
        <v>-0.1961906564</v>
      </c>
      <c r="E223" s="16">
        <v>-0.751638658</v>
      </c>
      <c r="F223" s="16">
        <v>-0.2025777678</v>
      </c>
    </row>
    <row r="224">
      <c r="A224" s="63">
        <v>38.0</v>
      </c>
      <c r="B224" s="23"/>
      <c r="C224" s="23"/>
      <c r="D224" s="23"/>
      <c r="E224" s="23"/>
      <c r="F224" s="23"/>
    </row>
    <row r="225">
      <c r="A225" s="13" t="s">
        <v>31</v>
      </c>
      <c r="B225" s="16">
        <v>-390.4823304154</v>
      </c>
      <c r="C225" s="16">
        <v>-1.3498448137</v>
      </c>
      <c r="D225" s="16">
        <v>-0.3944792738</v>
      </c>
      <c r="E225" s="16">
        <v>-1.4429965716</v>
      </c>
      <c r="F225" s="16">
        <v>-0.4072688191</v>
      </c>
    </row>
    <row r="226">
      <c r="A226" s="13" t="s">
        <v>32</v>
      </c>
      <c r="B226" s="16">
        <v>-195.2432124135</v>
      </c>
      <c r="C226" s="16">
        <v>-0.6726139647</v>
      </c>
      <c r="D226" s="16">
        <v>-0.195119747</v>
      </c>
      <c r="E226" s="16">
        <v>-0.7191422471</v>
      </c>
      <c r="F226" s="16">
        <v>-0.2014447917</v>
      </c>
    </row>
    <row r="227">
      <c r="A227" s="13" t="s">
        <v>33</v>
      </c>
      <c r="B227" s="16">
        <v>-195.2432177512</v>
      </c>
      <c r="C227" s="16">
        <v>-0.6726109802</v>
      </c>
      <c r="D227" s="16">
        <v>-0.1951167435</v>
      </c>
      <c r="E227" s="16">
        <v>-0.7191395144</v>
      </c>
      <c r="F227" s="16">
        <v>-0.2014417513</v>
      </c>
    </row>
    <row r="228">
      <c r="A228" s="13" t="s">
        <v>40</v>
      </c>
      <c r="B228" s="23"/>
      <c r="C228" s="16">
        <v>-0.6728608275</v>
      </c>
      <c r="D228" s="16">
        <v>-0.1951844078</v>
      </c>
      <c r="E228" s="16">
        <v>-0.7192722668</v>
      </c>
      <c r="F228" s="16">
        <v>-0.2014691534</v>
      </c>
    </row>
    <row r="229">
      <c r="A229" s="13" t="s">
        <v>41</v>
      </c>
      <c r="B229" s="23"/>
      <c r="C229" s="16">
        <v>-0.672857853</v>
      </c>
      <c r="D229" s="16">
        <v>-0.1951813932</v>
      </c>
      <c r="E229" s="16">
        <v>-0.7192695172</v>
      </c>
      <c r="F229" s="16">
        <v>-0.2014661046</v>
      </c>
    </row>
    <row r="230">
      <c r="A230" s="63">
        <v>39.0</v>
      </c>
      <c r="B230" s="23"/>
      <c r="C230" s="23"/>
      <c r="D230" s="23"/>
      <c r="E230" s="23"/>
      <c r="F230" s="23"/>
    </row>
    <row r="231">
      <c r="A231" s="13" t="s">
        <v>31</v>
      </c>
      <c r="B231" s="16">
        <v>-426.0348087102</v>
      </c>
      <c r="C231" s="16">
        <v>-1.391158861</v>
      </c>
      <c r="D231" s="16">
        <v>-0.4382953856</v>
      </c>
      <c r="E231" s="16">
        <v>-1.4891490059</v>
      </c>
      <c r="F231" s="16">
        <v>-0.452322019</v>
      </c>
    </row>
    <row r="232">
      <c r="A232" s="13" t="s">
        <v>32</v>
      </c>
      <c r="B232" s="16">
        <v>-230.7961219192</v>
      </c>
      <c r="C232" s="16">
        <v>-0.7122471961</v>
      </c>
      <c r="D232" s="16">
        <v>-0.2376452744</v>
      </c>
      <c r="E232" s="16">
        <v>-0.7637030556</v>
      </c>
      <c r="F232" s="16">
        <v>-0.2452030239</v>
      </c>
    </row>
    <row r="233">
      <c r="A233" s="13" t="s">
        <v>33</v>
      </c>
      <c r="B233" s="16">
        <v>-195.2431686362</v>
      </c>
      <c r="C233" s="16">
        <v>-0.6726340305</v>
      </c>
      <c r="D233" s="16">
        <v>-0.1951299658</v>
      </c>
      <c r="E233" s="16">
        <v>-0.7191639552</v>
      </c>
      <c r="F233" s="16">
        <v>-0.2014561236</v>
      </c>
    </row>
    <row r="234">
      <c r="A234" s="13" t="s">
        <v>40</v>
      </c>
      <c r="B234" s="23"/>
      <c r="C234" s="16">
        <v>-0.7128893074</v>
      </c>
      <c r="D234" s="16">
        <v>-0.2378645348</v>
      </c>
      <c r="E234" s="16">
        <v>-0.7640352915</v>
      </c>
      <c r="F234" s="16">
        <v>-0.245293762</v>
      </c>
    </row>
    <row r="235">
      <c r="A235" s="13" t="s">
        <v>41</v>
      </c>
      <c r="B235" s="23"/>
      <c r="C235" s="16">
        <v>-0.6728836123</v>
      </c>
      <c r="D235" s="16">
        <v>-0.1951953728</v>
      </c>
      <c r="E235" s="16">
        <v>-0.7192809504</v>
      </c>
      <c r="F235" s="16">
        <v>-0.2014783803</v>
      </c>
    </row>
    <row r="236">
      <c r="A236" s="63">
        <v>40.0</v>
      </c>
      <c r="B236" s="23"/>
      <c r="C236" s="23"/>
      <c r="D236" s="23"/>
      <c r="E236" s="23"/>
      <c r="F236" s="23"/>
    </row>
    <row r="237">
      <c r="A237" s="13" t="s">
        <v>31</v>
      </c>
      <c r="B237" s="16">
        <v>-427.2108587383</v>
      </c>
      <c r="C237" s="16">
        <v>-1.4207541302</v>
      </c>
      <c r="D237" s="16">
        <v>-0.43806325</v>
      </c>
      <c r="E237" s="16">
        <v>-1.5200880495</v>
      </c>
      <c r="F237" s="16">
        <v>-0.4521445364</v>
      </c>
    </row>
    <row r="238">
      <c r="A238" s="13" t="s">
        <v>32</v>
      </c>
      <c r="B238" s="16">
        <v>-230.7961333189</v>
      </c>
      <c r="C238" s="16">
        <v>-0.7122378909</v>
      </c>
      <c r="D238" s="16">
        <v>-0.237644086</v>
      </c>
      <c r="E238" s="16">
        <v>-0.7636947109</v>
      </c>
      <c r="F238" s="16">
        <v>-0.2452019667</v>
      </c>
    </row>
    <row r="239">
      <c r="A239" s="13" t="s">
        <v>33</v>
      </c>
      <c r="B239" s="16">
        <v>-196.4180461357</v>
      </c>
      <c r="C239" s="16">
        <v>-0.7036832168</v>
      </c>
      <c r="D239" s="16">
        <v>-0.1961554013</v>
      </c>
      <c r="E239" s="16">
        <v>-0.7515565629</v>
      </c>
      <c r="F239" s="16">
        <v>-0.2025767827</v>
      </c>
    </row>
    <row r="240">
      <c r="A240" s="13" t="s">
        <v>40</v>
      </c>
      <c r="B240" s="23"/>
      <c r="C240" s="16">
        <v>-0.7127988459</v>
      </c>
      <c r="D240" s="16">
        <v>-0.2378310011</v>
      </c>
      <c r="E240" s="16">
        <v>-0.7639685394</v>
      </c>
      <c r="F240" s="16">
        <v>-0.2452764052</v>
      </c>
    </row>
    <row r="241">
      <c r="A241" s="13" t="s">
        <v>41</v>
      </c>
      <c r="B241" s="23"/>
      <c r="C241" s="16">
        <v>-0.7038476399</v>
      </c>
      <c r="D241" s="16">
        <v>-0.1962056026</v>
      </c>
      <c r="E241" s="16">
        <v>-0.7516494645</v>
      </c>
      <c r="F241" s="16">
        <v>-0.2025968479</v>
      </c>
    </row>
    <row r="242">
      <c r="A242" s="63">
        <v>41.0</v>
      </c>
      <c r="B242" s="23"/>
      <c r="C242" s="23"/>
      <c r="D242" s="23"/>
      <c r="E242" s="23"/>
      <c r="F242" s="23"/>
    </row>
    <row r="243">
      <c r="A243" s="13" t="s">
        <v>31</v>
      </c>
      <c r="B243" s="16">
        <v>-609.0662176447</v>
      </c>
      <c r="C243" s="16">
        <v>-1.7943086674</v>
      </c>
      <c r="D243" s="16">
        <v>-0.5855727731</v>
      </c>
      <c r="E243" s="16">
        <v>-1.9315892761</v>
      </c>
      <c r="F243" s="16">
        <v>-0.6068702466</v>
      </c>
    </row>
    <row r="244">
      <c r="A244" s="13" t="s">
        <v>32</v>
      </c>
      <c r="B244" s="16">
        <v>-412.6537340212</v>
      </c>
      <c r="C244" s="16">
        <v>-1.0866616978</v>
      </c>
      <c r="D244" s="16">
        <v>-0.3863201547</v>
      </c>
      <c r="E244" s="16">
        <v>-1.1761718821</v>
      </c>
      <c r="F244" s="16">
        <v>-0.4011514071</v>
      </c>
    </row>
    <row r="245">
      <c r="A245" s="13" t="s">
        <v>33</v>
      </c>
      <c r="B245" s="16">
        <v>-196.4178428049</v>
      </c>
      <c r="C245" s="16">
        <v>-0.6999871463</v>
      </c>
      <c r="D245" s="16">
        <v>-0.1924690869</v>
      </c>
      <c r="E245" s="16">
        <v>-0.7478492036</v>
      </c>
      <c r="F245" s="16">
        <v>-0.1987915947</v>
      </c>
    </row>
    <row r="246">
      <c r="A246" s="13" t="s">
        <v>40</v>
      </c>
      <c r="B246" s="23"/>
      <c r="C246" s="16">
        <v>-1.0878226431</v>
      </c>
      <c r="D246" s="16">
        <v>-0.3867734709</v>
      </c>
      <c r="E246" s="16">
        <v>-1.1768105165</v>
      </c>
      <c r="F246" s="16">
        <v>-0.4013514145</v>
      </c>
    </row>
    <row r="247">
      <c r="A247" s="13" t="s">
        <v>41</v>
      </c>
      <c r="B247" s="23"/>
      <c r="C247" s="16">
        <v>-0.7003345024</v>
      </c>
      <c r="D247" s="16">
        <v>-0.1925616485</v>
      </c>
      <c r="E247" s="16">
        <v>-0.7480076848</v>
      </c>
      <c r="F247" s="16">
        <v>-0.1988236967</v>
      </c>
    </row>
    <row r="248">
      <c r="A248" s="63">
        <v>42.0</v>
      </c>
      <c r="B248" s="23"/>
      <c r="C248" s="23"/>
      <c r="D248" s="23"/>
      <c r="E248" s="23"/>
      <c r="F248" s="23"/>
    </row>
    <row r="249">
      <c r="A249" s="13" t="s">
        <v>31</v>
      </c>
      <c r="B249" s="16">
        <v>-607.8920113637</v>
      </c>
      <c r="C249" s="16">
        <v>-1.7660834218</v>
      </c>
      <c r="D249" s="16">
        <v>-0.587367965</v>
      </c>
      <c r="E249" s="16">
        <v>-1.9020457426</v>
      </c>
      <c r="F249" s="16">
        <v>-0.6086626066</v>
      </c>
    </row>
    <row r="250">
      <c r="A250" s="13" t="s">
        <v>32</v>
      </c>
      <c r="B250" s="16">
        <v>-412.6537478282</v>
      </c>
      <c r="C250" s="16">
        <v>-1.086664596</v>
      </c>
      <c r="D250" s="16">
        <v>-0.3863126698</v>
      </c>
      <c r="E250" s="16">
        <v>-1.1761727657</v>
      </c>
      <c r="F250" s="16">
        <v>-0.4011430585</v>
      </c>
    </row>
    <row r="251">
      <c r="A251" s="13" t="s">
        <v>33</v>
      </c>
      <c r="B251" s="16">
        <v>-195.243199554</v>
      </c>
      <c r="C251" s="16">
        <v>-0.6726126855</v>
      </c>
      <c r="D251" s="16">
        <v>-0.1951024871</v>
      </c>
      <c r="E251" s="16">
        <v>-0.7191408039</v>
      </c>
      <c r="F251" s="16">
        <v>-0.201427326</v>
      </c>
    </row>
    <row r="252">
      <c r="A252" s="13" t="s">
        <v>40</v>
      </c>
      <c r="B252" s="23"/>
      <c r="C252" s="16">
        <v>-1.0876752532</v>
      </c>
      <c r="D252" s="16">
        <v>-0.3867011283</v>
      </c>
      <c r="E252" s="16">
        <v>-1.1767303194</v>
      </c>
      <c r="F252" s="16">
        <v>-0.401319093</v>
      </c>
    </row>
    <row r="253">
      <c r="A253" s="13" t="s">
        <v>41</v>
      </c>
      <c r="B253" s="23"/>
      <c r="C253" s="16">
        <v>-0.6729034984</v>
      </c>
      <c r="D253" s="16">
        <v>-0.1951781243</v>
      </c>
      <c r="E253" s="16">
        <v>-0.7192763214</v>
      </c>
      <c r="F253" s="16">
        <v>-0.2014530471</v>
      </c>
    </row>
    <row r="254">
      <c r="A254" s="63">
        <v>43.0</v>
      </c>
      <c r="B254" s="23"/>
      <c r="C254" s="23"/>
      <c r="D254" s="23"/>
      <c r="E254" s="23"/>
      <c r="F254" s="23"/>
    </row>
    <row r="255">
      <c r="A255" s="13" t="s">
        <v>31</v>
      </c>
      <c r="B255" s="16">
        <v>-609.0685312266</v>
      </c>
      <c r="C255" s="16">
        <v>-1.7955583434</v>
      </c>
      <c r="D255" s="16">
        <v>-0.5871379994</v>
      </c>
      <c r="E255" s="16">
        <v>-1.9329080184</v>
      </c>
      <c r="F255" s="16">
        <v>-0.6085175217</v>
      </c>
    </row>
    <row r="256">
      <c r="A256" s="13" t="s">
        <v>32</v>
      </c>
      <c r="B256" s="16">
        <v>-412.6537103042</v>
      </c>
      <c r="C256" s="16">
        <v>-1.0866359427</v>
      </c>
      <c r="D256" s="16">
        <v>-0.3863203805</v>
      </c>
      <c r="E256" s="16">
        <v>-1.1761503094</v>
      </c>
      <c r="F256" s="16">
        <v>-0.4011526638</v>
      </c>
    </row>
    <row r="257">
      <c r="A257" s="13" t="s">
        <v>33</v>
      </c>
      <c r="B257" s="16">
        <v>-196.4180165979</v>
      </c>
      <c r="C257" s="16">
        <v>-0.7036950503</v>
      </c>
      <c r="D257" s="16">
        <v>-0.1961545192</v>
      </c>
      <c r="E257" s="16">
        <v>-0.7515671949</v>
      </c>
      <c r="F257" s="16">
        <v>-0.2025756857</v>
      </c>
    </row>
    <row r="258">
      <c r="A258" s="13" t="s">
        <v>40</v>
      </c>
      <c r="B258" s="23"/>
      <c r="C258" s="16">
        <v>-1.087457839</v>
      </c>
      <c r="D258" s="16">
        <v>-0.3866316318</v>
      </c>
      <c r="E258" s="16">
        <v>-1.1766037976</v>
      </c>
      <c r="F258" s="16">
        <v>-0.4012963793</v>
      </c>
    </row>
    <row r="259">
      <c r="A259" s="13" t="s">
        <v>41</v>
      </c>
      <c r="B259" s="23"/>
      <c r="C259" s="16">
        <v>-0.7039289748</v>
      </c>
      <c r="D259" s="16">
        <v>-0.1962214687</v>
      </c>
      <c r="E259" s="16">
        <v>-0.7516834339</v>
      </c>
      <c r="F259" s="16">
        <v>-0.2026004695</v>
      </c>
    </row>
    <row r="260">
      <c r="A260" s="63">
        <v>44.0</v>
      </c>
      <c r="B260" s="23"/>
      <c r="C260" s="23"/>
      <c r="D260" s="23"/>
      <c r="E260" s="23"/>
      <c r="F260" s="23"/>
    </row>
    <row r="261">
      <c r="A261" s="13" t="s">
        <v>31</v>
      </c>
      <c r="B261" s="16">
        <v>-274.4851833137</v>
      </c>
      <c r="C261" s="16">
        <v>-0.9675477091</v>
      </c>
      <c r="D261" s="16">
        <v>-0.2662750856</v>
      </c>
      <c r="E261" s="16">
        <v>-1.0338596067</v>
      </c>
      <c r="F261" s="16">
        <v>-0.2750999766</v>
      </c>
    </row>
    <row r="262">
      <c r="A262" s="13" t="s">
        <v>32</v>
      </c>
      <c r="B262" s="16">
        <v>-78.0701422616</v>
      </c>
      <c r="C262" s="16">
        <v>-0.264436794</v>
      </c>
      <c r="D262" s="16">
        <v>-0.0709408415</v>
      </c>
      <c r="E262" s="16">
        <v>-0.2827670995</v>
      </c>
      <c r="F262" s="16">
        <v>-0.0733072314</v>
      </c>
    </row>
    <row r="263">
      <c r="A263" s="13" t="s">
        <v>33</v>
      </c>
      <c r="B263" s="16">
        <v>-196.4179172458</v>
      </c>
      <c r="C263" s="16">
        <v>-0.6999594682</v>
      </c>
      <c r="D263" s="16">
        <v>-0.1924739414</v>
      </c>
      <c r="E263" s="16">
        <v>-0.7478257454</v>
      </c>
      <c r="F263" s="16">
        <v>-0.1987973708</v>
      </c>
    </row>
    <row r="264">
      <c r="A264" s="13" t="s">
        <v>40</v>
      </c>
      <c r="B264" s="23"/>
      <c r="C264" s="16">
        <v>-0.2646471763</v>
      </c>
      <c r="D264" s="16">
        <v>-0.0710258528</v>
      </c>
      <c r="E264" s="16">
        <v>-0.2828838868</v>
      </c>
      <c r="F264" s="16">
        <v>-0.0733401154</v>
      </c>
    </row>
    <row r="265">
      <c r="A265" s="13" t="s">
        <v>41</v>
      </c>
      <c r="B265" s="23"/>
      <c r="C265" s="16">
        <v>-0.7001225488</v>
      </c>
      <c r="D265" s="16">
        <v>-0.1925125987</v>
      </c>
      <c r="E265" s="16">
        <v>-0.7479063425</v>
      </c>
      <c r="F265" s="16">
        <v>-0.1988131805</v>
      </c>
    </row>
    <row r="266">
      <c r="A266" s="63">
        <v>45.0</v>
      </c>
      <c r="B266" s="23"/>
      <c r="C266" s="23"/>
      <c r="D266" s="23"/>
      <c r="E266" s="23"/>
      <c r="F266" s="23"/>
    </row>
    <row r="267">
      <c r="A267" s="13" t="s">
        <v>31</v>
      </c>
      <c r="B267" s="16">
        <v>-273.2696885683</v>
      </c>
      <c r="C267" s="16">
        <v>-0.9416476852</v>
      </c>
      <c r="D267" s="16">
        <v>-0.2669643772</v>
      </c>
      <c r="E267" s="16">
        <v>-1.0065940023</v>
      </c>
      <c r="F267" s="16">
        <v>-0.2757683605</v>
      </c>
    </row>
    <row r="268">
      <c r="A268" s="13" t="s">
        <v>32</v>
      </c>
      <c r="B268" s="16">
        <v>-76.8541770579</v>
      </c>
      <c r="C268" s="16">
        <v>-0.2388500027</v>
      </c>
      <c r="D268" s="16">
        <v>-0.0719868376</v>
      </c>
      <c r="E268" s="16">
        <v>-0.2557991162</v>
      </c>
      <c r="F268" s="16">
        <v>-0.0743199441</v>
      </c>
    </row>
    <row r="269">
      <c r="A269" s="13" t="s">
        <v>33</v>
      </c>
      <c r="B269" s="16">
        <v>-196.4178368114</v>
      </c>
      <c r="C269" s="16">
        <v>-0.699976411</v>
      </c>
      <c r="D269" s="16">
        <v>-0.1924987866</v>
      </c>
      <c r="E269" s="16">
        <v>-0.7478457465</v>
      </c>
      <c r="F269" s="16">
        <v>-0.1988230136</v>
      </c>
    </row>
    <row r="270">
      <c r="A270" s="13" t="s">
        <v>40</v>
      </c>
      <c r="B270" s="23"/>
      <c r="C270" s="16">
        <v>-0.2390818976</v>
      </c>
      <c r="D270" s="16">
        <v>-0.0720722452</v>
      </c>
      <c r="E270" s="16">
        <v>-0.2559369882</v>
      </c>
      <c r="F270" s="16">
        <v>-0.0743516018</v>
      </c>
    </row>
    <row r="271">
      <c r="A271" s="13" t="s">
        <v>41</v>
      </c>
      <c r="B271" s="23"/>
      <c r="C271" s="16">
        <v>-0.7000929974</v>
      </c>
      <c r="D271" s="16">
        <v>-0.1925257759</v>
      </c>
      <c r="E271" s="16">
        <v>-0.7478945297</v>
      </c>
      <c r="F271" s="16">
        <v>-0.1988325465</v>
      </c>
    </row>
    <row r="272">
      <c r="A272" s="63">
        <v>46.0</v>
      </c>
      <c r="B272" s="23"/>
      <c r="C272" s="23"/>
      <c r="D272" s="23"/>
      <c r="E272" s="23"/>
      <c r="F272" s="23"/>
    </row>
    <row r="273">
      <c r="A273" s="13" t="s">
        <v>31</v>
      </c>
      <c r="B273" s="16">
        <v>-443.5339205539</v>
      </c>
      <c r="C273" s="16">
        <v>-1.4271876256</v>
      </c>
      <c r="D273" s="16">
        <v>-0.4272563672</v>
      </c>
      <c r="E273" s="16">
        <v>-1.5314651931</v>
      </c>
      <c r="F273" s="16">
        <v>-0.4425265894</v>
      </c>
    </row>
    <row r="274">
      <c r="A274" s="13" t="s">
        <v>32</v>
      </c>
      <c r="B274" s="16">
        <v>-247.1204564031</v>
      </c>
      <c r="C274" s="16">
        <v>-0.7210877572</v>
      </c>
      <c r="D274" s="16">
        <v>-0.229238264</v>
      </c>
      <c r="E274" s="16">
        <v>-0.7774832037</v>
      </c>
      <c r="F274" s="16">
        <v>-0.2380206393</v>
      </c>
    </row>
    <row r="275">
      <c r="A275" s="13" t="s">
        <v>33</v>
      </c>
      <c r="B275" s="16">
        <v>-196.4178329087</v>
      </c>
      <c r="C275" s="16">
        <v>-0.6999934833</v>
      </c>
      <c r="D275" s="16">
        <v>-0.1924867217</v>
      </c>
      <c r="E275" s="16">
        <v>-0.747858429</v>
      </c>
      <c r="F275" s="16">
        <v>-0.1988101446</v>
      </c>
    </row>
    <row r="276">
      <c r="A276" s="13" t="s">
        <v>40</v>
      </c>
      <c r="B276" s="23"/>
      <c r="C276" s="16">
        <v>-0.7218723078</v>
      </c>
      <c r="D276" s="16">
        <v>-0.2295634812</v>
      </c>
      <c r="E276" s="16">
        <v>-0.7779058615</v>
      </c>
      <c r="F276" s="16">
        <v>-0.2381673092</v>
      </c>
    </row>
    <row r="277">
      <c r="A277" s="13" t="s">
        <v>41</v>
      </c>
      <c r="B277" s="23"/>
      <c r="C277" s="16">
        <v>-0.7003087642</v>
      </c>
      <c r="D277" s="16">
        <v>-0.1925646582</v>
      </c>
      <c r="E277" s="16">
        <v>-0.7480111271</v>
      </c>
      <c r="F277" s="16">
        <v>-0.1988398657</v>
      </c>
    </row>
    <row r="278">
      <c r="A278" s="63">
        <v>47.0</v>
      </c>
      <c r="B278" s="23"/>
      <c r="C278" s="23"/>
      <c r="D278" s="23"/>
      <c r="E278" s="23"/>
      <c r="F278" s="23"/>
    </row>
    <row r="279">
      <c r="A279" s="13" t="s">
        <v>31</v>
      </c>
      <c r="B279" s="16">
        <v>-461.5900081504</v>
      </c>
      <c r="C279" s="16">
        <v>-1.4287671363</v>
      </c>
      <c r="D279" s="16">
        <v>-0.4791769151</v>
      </c>
      <c r="E279" s="16">
        <v>-1.5317154107</v>
      </c>
      <c r="F279" s="16">
        <v>-0.4944131791</v>
      </c>
    </row>
    <row r="280">
      <c r="A280" s="13" t="s">
        <v>32</v>
      </c>
      <c r="B280" s="16">
        <v>-230.7961160348</v>
      </c>
      <c r="C280" s="16">
        <v>-0.7122519426</v>
      </c>
      <c r="D280" s="16">
        <v>-0.2376450652</v>
      </c>
      <c r="E280" s="16">
        <v>-0.7637065137</v>
      </c>
      <c r="F280" s="16">
        <v>-0.2452024335</v>
      </c>
    </row>
    <row r="281">
      <c r="A281" s="13" t="s">
        <v>33</v>
      </c>
      <c r="B281" s="16">
        <v>-230.7961113265</v>
      </c>
      <c r="C281" s="16">
        <v>-0.7122491812</v>
      </c>
      <c r="D281" s="16">
        <v>-0.2376459333</v>
      </c>
      <c r="E281" s="16">
        <v>-0.7637050479</v>
      </c>
      <c r="F281" s="16">
        <v>-0.2452037178</v>
      </c>
    </row>
    <row r="282">
      <c r="A282" s="13" t="s">
        <v>40</v>
      </c>
      <c r="B282" s="23"/>
      <c r="C282" s="16">
        <v>-0.7127389826</v>
      </c>
      <c r="D282" s="16">
        <v>-0.2378020403</v>
      </c>
      <c r="E282" s="16">
        <v>-0.763937811</v>
      </c>
      <c r="F282" s="16">
        <v>-0.2452647049</v>
      </c>
    </row>
    <row r="283">
      <c r="A283" s="13" t="s">
        <v>41</v>
      </c>
      <c r="B283" s="23"/>
      <c r="C283" s="16">
        <v>-0.7124612214</v>
      </c>
      <c r="D283" s="16">
        <v>-0.2377256417</v>
      </c>
      <c r="E283" s="16">
        <v>-0.7638309439</v>
      </c>
      <c r="F283" s="16">
        <v>-0.2452419674</v>
      </c>
    </row>
    <row r="284">
      <c r="A284" s="63">
        <v>48.0</v>
      </c>
      <c r="B284" s="23"/>
      <c r="C284" s="23"/>
      <c r="D284" s="23"/>
      <c r="E284" s="23"/>
      <c r="F284" s="23"/>
    </row>
    <row r="285">
      <c r="A285" s="13" t="s">
        <v>31</v>
      </c>
      <c r="B285" s="16">
        <v>-493.5878612086</v>
      </c>
      <c r="C285" s="16">
        <v>-1.4706138191</v>
      </c>
      <c r="D285" s="16">
        <v>-0.5050701486</v>
      </c>
      <c r="E285" s="16">
        <v>-1.5789288681</v>
      </c>
      <c r="F285" s="16">
        <v>-0.5216492771</v>
      </c>
    </row>
    <row r="286">
      <c r="A286" s="13" t="s">
        <v>32</v>
      </c>
      <c r="B286" s="16">
        <v>-246.7945960813</v>
      </c>
      <c r="C286" s="16">
        <v>-0.7331872486</v>
      </c>
      <c r="D286" s="16">
        <v>-0.2505498835</v>
      </c>
      <c r="E286" s="16">
        <v>-0.7873098453</v>
      </c>
      <c r="F286" s="16">
        <v>-0.2587750448</v>
      </c>
    </row>
    <row r="287">
      <c r="A287" s="13" t="s">
        <v>33</v>
      </c>
      <c r="B287" s="16">
        <v>-246.7945688487</v>
      </c>
      <c r="C287" s="16">
        <v>-0.7331975627</v>
      </c>
      <c r="D287" s="16">
        <v>-0.250549304</v>
      </c>
      <c r="E287" s="16">
        <v>-0.7873189329</v>
      </c>
      <c r="F287" s="16">
        <v>-0.2587739258</v>
      </c>
    </row>
    <row r="288">
      <c r="A288" s="13" t="s">
        <v>40</v>
      </c>
      <c r="B288" s="23"/>
      <c r="C288" s="16">
        <v>-0.7337106362</v>
      </c>
      <c r="D288" s="16">
        <v>-0.2507266503</v>
      </c>
      <c r="E288" s="16">
        <v>-0.7875795781</v>
      </c>
      <c r="F288" s="16">
        <v>-0.2588454324</v>
      </c>
    </row>
    <row r="289">
      <c r="A289" s="13" t="s">
        <v>41</v>
      </c>
      <c r="B289" s="23"/>
      <c r="C289" s="16">
        <v>-0.7334228522</v>
      </c>
      <c r="D289" s="16">
        <v>-0.2506246135</v>
      </c>
      <c r="E289" s="16">
        <v>-0.7874433898</v>
      </c>
      <c r="F289" s="16">
        <v>-0.2588082859</v>
      </c>
    </row>
    <row r="290">
      <c r="A290" s="63">
        <v>49.0</v>
      </c>
      <c r="B290" s="23"/>
      <c r="C290" s="23"/>
      <c r="D290" s="23"/>
      <c r="E290" s="23"/>
      <c r="F290" s="23"/>
    </row>
    <row r="291">
      <c r="A291" s="13" t="s">
        <v>31</v>
      </c>
      <c r="B291" s="16">
        <v>-477.5892703093</v>
      </c>
      <c r="C291" s="16">
        <v>-1.4495994124</v>
      </c>
      <c r="D291" s="16">
        <v>-0.4920756729</v>
      </c>
      <c r="E291" s="16">
        <v>-1.5552165938</v>
      </c>
      <c r="F291" s="16">
        <v>-0.5079768708</v>
      </c>
    </row>
    <row r="292">
      <c r="A292" s="13" t="s">
        <v>32</v>
      </c>
      <c r="B292" s="16">
        <v>-230.7960946369</v>
      </c>
      <c r="C292" s="16">
        <v>-0.7122702411</v>
      </c>
      <c r="D292" s="16">
        <v>-0.2376467879</v>
      </c>
      <c r="E292" s="16">
        <v>-0.7637223445</v>
      </c>
      <c r="F292" s="16">
        <v>-0.2452036736</v>
      </c>
    </row>
    <row r="293">
      <c r="A293" s="13" t="s">
        <v>33</v>
      </c>
      <c r="B293" s="16">
        <v>-246.7945884773</v>
      </c>
      <c r="C293" s="16">
        <v>-0.7331808143</v>
      </c>
      <c r="D293" s="16">
        <v>-0.2505540905</v>
      </c>
      <c r="E293" s="16">
        <v>-0.7873063765</v>
      </c>
      <c r="F293" s="16">
        <v>-0.2587799786</v>
      </c>
    </row>
    <row r="294">
      <c r="A294" s="13" t="s">
        <v>40</v>
      </c>
      <c r="B294" s="23"/>
      <c r="C294" s="16">
        <v>-0.7127806644</v>
      </c>
      <c r="D294" s="16">
        <v>-0.2378096067</v>
      </c>
      <c r="E294" s="16">
        <v>-0.7639658608</v>
      </c>
      <c r="F294" s="16">
        <v>-0.2452681105</v>
      </c>
    </row>
    <row r="295">
      <c r="A295" s="13" t="s">
        <v>41</v>
      </c>
      <c r="B295" s="23"/>
      <c r="C295" s="16">
        <v>-0.7333976573</v>
      </c>
      <c r="D295" s="16">
        <v>-0.2506280587</v>
      </c>
      <c r="E295" s="16">
        <v>-0.7874307619</v>
      </c>
      <c r="F295" s="16">
        <v>-0.2588150176</v>
      </c>
    </row>
    <row r="296">
      <c r="A296" s="63">
        <v>50.0</v>
      </c>
      <c r="B296" s="23"/>
      <c r="C296" s="23"/>
      <c r="D296" s="23"/>
      <c r="E296" s="23"/>
      <c r="F296" s="23"/>
    </row>
    <row r="297">
      <c r="A297" s="13" t="s">
        <v>31</v>
      </c>
      <c r="B297" s="16">
        <v>-307.6506223865</v>
      </c>
      <c r="C297" s="16">
        <v>-0.9536369393</v>
      </c>
      <c r="D297" s="16">
        <v>-0.3121970269</v>
      </c>
      <c r="E297" s="16">
        <v>-1.0220877021</v>
      </c>
      <c r="F297" s="16">
        <v>-0.3221795109</v>
      </c>
    </row>
    <row r="298">
      <c r="A298" s="13" t="s">
        <v>32</v>
      </c>
      <c r="B298" s="16">
        <v>-230.7961006743</v>
      </c>
      <c r="C298" s="16">
        <v>-0.7122643144</v>
      </c>
      <c r="D298" s="16">
        <v>-0.2376452019</v>
      </c>
      <c r="E298" s="16">
        <v>-0.7637162365</v>
      </c>
      <c r="F298" s="16">
        <v>-0.2452018555</v>
      </c>
    </row>
    <row r="299">
      <c r="A299" s="13" t="s">
        <v>33</v>
      </c>
      <c r="B299" s="16">
        <v>-76.8540816216</v>
      </c>
      <c r="C299" s="16">
        <v>-0.2389152538</v>
      </c>
      <c r="D299" s="16">
        <v>-0.0720083516</v>
      </c>
      <c r="E299" s="16">
        <v>-0.2558605489</v>
      </c>
      <c r="F299" s="16">
        <v>-0.07434111</v>
      </c>
    </row>
    <row r="300">
      <c r="A300" s="13" t="s">
        <v>40</v>
      </c>
      <c r="B300" s="23"/>
      <c r="C300" s="16">
        <v>-0.7127006839</v>
      </c>
      <c r="D300" s="16">
        <v>-0.2377726237</v>
      </c>
      <c r="E300" s="16">
        <v>-0.7639139315</v>
      </c>
      <c r="F300" s="16">
        <v>-0.2452492339</v>
      </c>
    </row>
    <row r="301">
      <c r="A301" s="13" t="s">
        <v>41</v>
      </c>
      <c r="B301" s="23"/>
      <c r="C301" s="16">
        <v>-0.2390582067</v>
      </c>
      <c r="D301" s="16">
        <v>-0.0720483476</v>
      </c>
      <c r="E301" s="16">
        <v>-0.2559659937</v>
      </c>
      <c r="F301" s="16">
        <v>-0.0743618193</v>
      </c>
    </row>
    <row r="302">
      <c r="A302" s="63">
        <v>51.0</v>
      </c>
      <c r="B302" s="23"/>
      <c r="C302" s="23"/>
      <c r="D302" s="23"/>
      <c r="E302" s="23"/>
      <c r="F302" s="23"/>
    </row>
    <row r="303">
      <c r="A303" s="13" t="s">
        <v>31</v>
      </c>
      <c r="B303" s="16">
        <v>-153.7091752511</v>
      </c>
      <c r="C303" s="16">
        <v>-0.4784310195</v>
      </c>
      <c r="D303" s="16">
        <v>-0.1448871427</v>
      </c>
      <c r="E303" s="16">
        <v>-0.5124128786</v>
      </c>
      <c r="F303" s="16">
        <v>-0.1496093595</v>
      </c>
    </row>
    <row r="304">
      <c r="A304" s="13" t="s">
        <v>32</v>
      </c>
      <c r="B304" s="16">
        <v>-76.8541984249</v>
      </c>
      <c r="C304" s="16">
        <v>-0.238835073</v>
      </c>
      <c r="D304" s="16">
        <v>-0.0719804308</v>
      </c>
      <c r="E304" s="16">
        <v>-0.2557851283</v>
      </c>
      <c r="F304" s="16">
        <v>-0.0743137231</v>
      </c>
    </row>
    <row r="305">
      <c r="A305" s="13" t="s">
        <v>33</v>
      </c>
      <c r="B305" s="16">
        <v>-76.8541500655</v>
      </c>
      <c r="C305" s="16">
        <v>-0.2388685584</v>
      </c>
      <c r="D305" s="16">
        <v>-0.0719909865</v>
      </c>
      <c r="E305" s="16">
        <v>-0.2558166632</v>
      </c>
      <c r="F305" s="16">
        <v>-0.0743241325</v>
      </c>
    </row>
    <row r="306">
      <c r="A306" s="13" t="s">
        <v>40</v>
      </c>
      <c r="B306" s="23"/>
      <c r="C306" s="16">
        <v>-0.2389856086</v>
      </c>
      <c r="D306" s="16">
        <v>-0.0720268844</v>
      </c>
      <c r="E306" s="16">
        <v>-0.2558795556</v>
      </c>
      <c r="F306" s="16">
        <v>-0.0743317451</v>
      </c>
    </row>
    <row r="307">
      <c r="A307" s="13" t="s">
        <v>41</v>
      </c>
      <c r="B307" s="23"/>
      <c r="C307" s="16">
        <v>-0.2389289252</v>
      </c>
      <c r="D307" s="16">
        <v>-0.0720058468</v>
      </c>
      <c r="E307" s="16">
        <v>-0.2558582299</v>
      </c>
      <c r="F307" s="16">
        <v>-0.0743320846</v>
      </c>
    </row>
    <row r="308">
      <c r="A308" s="63">
        <v>52.0</v>
      </c>
      <c r="B308" s="23"/>
      <c r="C308" s="23"/>
      <c r="D308" s="23"/>
      <c r="E308" s="23"/>
      <c r="F308" s="23"/>
    </row>
    <row r="309">
      <c r="A309" s="13" t="s">
        <v>31</v>
      </c>
      <c r="B309" s="16">
        <v>-458.7195767051</v>
      </c>
      <c r="C309" s="16">
        <v>-1.3171284579</v>
      </c>
      <c r="D309" s="16">
        <v>-0.4418249479</v>
      </c>
      <c r="E309" s="16">
        <v>-1.4191395497</v>
      </c>
      <c r="F309" s="16">
        <v>-0.4576701576</v>
      </c>
    </row>
    <row r="310">
      <c r="A310" s="13" t="s">
        <v>32</v>
      </c>
      <c r="B310" s="16">
        <v>-230.7960257979</v>
      </c>
      <c r="C310" s="16">
        <v>-0.7123068488</v>
      </c>
      <c r="D310" s="16">
        <v>-0.237649111</v>
      </c>
      <c r="E310" s="16">
        <v>-0.7637524801</v>
      </c>
      <c r="F310" s="16">
        <v>-0.2452043509</v>
      </c>
    </row>
    <row r="311">
      <c r="A311" s="13" t="s">
        <v>33</v>
      </c>
      <c r="B311" s="16">
        <v>-227.9223323912</v>
      </c>
      <c r="C311" s="16">
        <v>-0.6012256215</v>
      </c>
      <c r="D311" s="16">
        <v>-0.2006217323</v>
      </c>
      <c r="E311" s="16">
        <v>-0.6517295134</v>
      </c>
      <c r="F311" s="16">
        <v>-0.2087965255</v>
      </c>
    </row>
    <row r="312">
      <c r="A312" s="13" t="s">
        <v>40</v>
      </c>
      <c r="B312" s="23"/>
      <c r="C312" s="16">
        <v>-0.7127771546</v>
      </c>
      <c r="D312" s="16">
        <v>-0.2377900772</v>
      </c>
      <c r="E312" s="16">
        <v>-0.7639853324</v>
      </c>
      <c r="F312" s="16">
        <v>-0.2452615338</v>
      </c>
    </row>
    <row r="313">
      <c r="A313" s="13" t="s">
        <v>41</v>
      </c>
      <c r="B313" s="23"/>
      <c r="C313" s="16">
        <v>-0.6017298144</v>
      </c>
      <c r="D313" s="16">
        <v>-0.2008490987</v>
      </c>
      <c r="E313" s="16">
        <v>-0.652002181</v>
      </c>
      <c r="F313" s="16">
        <v>-0.2089041161</v>
      </c>
    </row>
    <row r="314">
      <c r="A314" s="63">
        <v>53.0</v>
      </c>
      <c r="B314" s="23"/>
      <c r="C314" s="23"/>
      <c r="D314" s="23"/>
      <c r="E314" s="23"/>
      <c r="F314" s="23"/>
    </row>
    <row r="315">
      <c r="A315" s="13" t="s">
        <v>31</v>
      </c>
      <c r="B315" s="16">
        <v>-438.8755391201</v>
      </c>
      <c r="C315" s="16">
        <v>-1.3013731462</v>
      </c>
      <c r="D315" s="16">
        <v>-0.4312239849</v>
      </c>
      <c r="E315" s="16">
        <v>-1.4001189611</v>
      </c>
      <c r="F315" s="16">
        <v>-0.4463482663</v>
      </c>
    </row>
    <row r="316">
      <c r="A316" s="13" t="s">
        <v>32</v>
      </c>
      <c r="B316" s="16">
        <v>-230.7959934835</v>
      </c>
      <c r="C316" s="16">
        <v>-0.7123120595</v>
      </c>
      <c r="D316" s="16">
        <v>-0.237652975</v>
      </c>
      <c r="E316" s="16">
        <v>-0.7637593304</v>
      </c>
      <c r="F316" s="16">
        <v>-0.2452089414</v>
      </c>
    </row>
    <row r="317">
      <c r="A317" s="13" t="s">
        <v>33</v>
      </c>
      <c r="B317" s="16">
        <v>-208.0780686384</v>
      </c>
      <c r="C317" s="16">
        <v>-0.5860464424</v>
      </c>
      <c r="D317" s="16">
        <v>-0.1904624671</v>
      </c>
      <c r="E317" s="16">
        <v>-0.6333156872</v>
      </c>
      <c r="F317" s="16">
        <v>-0.1979541489</v>
      </c>
    </row>
    <row r="318">
      <c r="A318" s="13" t="s">
        <v>40</v>
      </c>
      <c r="B318" s="23"/>
      <c r="C318" s="16">
        <v>-0.7126646339</v>
      </c>
      <c r="D318" s="16">
        <v>-0.2377689046</v>
      </c>
      <c r="E318" s="16">
        <v>-0.7639421333</v>
      </c>
      <c r="F318" s="16">
        <v>-0.2452573164</v>
      </c>
    </row>
    <row r="319">
      <c r="A319" s="13" t="s">
        <v>41</v>
      </c>
      <c r="B319" s="23"/>
      <c r="C319" s="16">
        <v>-0.5865827319</v>
      </c>
      <c r="D319" s="16">
        <v>-0.1907199377</v>
      </c>
      <c r="E319" s="16">
        <v>-0.6335869977</v>
      </c>
      <c r="F319" s="16">
        <v>-0.1980665762</v>
      </c>
    </row>
    <row r="320">
      <c r="A320" s="63">
        <v>54.0</v>
      </c>
      <c r="B320" s="23"/>
      <c r="C320" s="23"/>
      <c r="D320" s="23"/>
      <c r="E320" s="23"/>
      <c r="F320" s="23"/>
    </row>
    <row r="321">
      <c r="A321" s="13" t="s">
        <v>31</v>
      </c>
      <c r="B321" s="16">
        <v>-306.8639033075</v>
      </c>
      <c r="C321" s="16">
        <v>-0.9127676593</v>
      </c>
      <c r="D321" s="16">
        <v>-0.3035409148</v>
      </c>
      <c r="E321" s="16">
        <v>-0.9825262024</v>
      </c>
      <c r="F321" s="16">
        <v>-0.3142833536</v>
      </c>
    </row>
    <row r="322">
      <c r="A322" s="13" t="s">
        <v>32</v>
      </c>
      <c r="B322" s="16">
        <v>-230.7960819067</v>
      </c>
      <c r="C322" s="16">
        <v>-0.7122812725</v>
      </c>
      <c r="D322" s="16">
        <v>-0.2376467376</v>
      </c>
      <c r="E322" s="16">
        <v>-0.76373086</v>
      </c>
      <c r="F322" s="16">
        <v>-0.2452029283</v>
      </c>
    </row>
    <row r="323">
      <c r="A323" s="13" t="s">
        <v>33</v>
      </c>
      <c r="B323" s="16">
        <v>-76.0663525205</v>
      </c>
      <c r="C323" s="16">
        <v>-0.1982121598</v>
      </c>
      <c r="D323" s="16">
        <v>-0.0636244847</v>
      </c>
      <c r="E323" s="16">
        <v>-0.2164423277</v>
      </c>
      <c r="F323" s="16">
        <v>-0.0667181462</v>
      </c>
    </row>
    <row r="324">
      <c r="A324" s="13" t="s">
        <v>40</v>
      </c>
      <c r="B324" s="23"/>
      <c r="C324" s="16">
        <v>-0.7125906181</v>
      </c>
      <c r="D324" s="16">
        <v>-0.2377421214</v>
      </c>
      <c r="E324" s="16">
        <v>-0.7638842681</v>
      </c>
      <c r="F324" s="16">
        <v>-0.2452412242</v>
      </c>
    </row>
    <row r="325">
      <c r="A325" s="13" t="s">
        <v>41</v>
      </c>
      <c r="B325" s="23"/>
      <c r="C325" s="16">
        <v>-0.1987090893</v>
      </c>
      <c r="D325" s="16">
        <v>-0.0638806279</v>
      </c>
      <c r="E325" s="16">
        <v>-0.2167927523</v>
      </c>
      <c r="F325" s="16">
        <v>-0.0669037842</v>
      </c>
    </row>
    <row r="326">
      <c r="A326" s="63">
        <v>55.0</v>
      </c>
      <c r="B326" s="23"/>
      <c r="C326" s="23"/>
      <c r="D326" s="23"/>
      <c r="E326" s="23"/>
      <c r="F326" s="23"/>
    </row>
    <row r="327">
      <c r="A327" s="13" t="s">
        <v>31</v>
      </c>
      <c r="B327" s="16">
        <v>-345.8967502312</v>
      </c>
      <c r="C327" s="16">
        <v>-1.0462664144</v>
      </c>
      <c r="D327" s="16">
        <v>-0.3396875159</v>
      </c>
      <c r="E327" s="16">
        <v>-1.1248049893</v>
      </c>
      <c r="F327" s="16">
        <v>-0.3516307439</v>
      </c>
    </row>
    <row r="328">
      <c r="A328" s="13" t="s">
        <v>32</v>
      </c>
      <c r="B328" s="16">
        <v>-230.7960656139</v>
      </c>
      <c r="C328" s="16">
        <v>-0.7122929461</v>
      </c>
      <c r="D328" s="16">
        <v>-0.2376477537</v>
      </c>
      <c r="E328" s="16">
        <v>-0.7637408407</v>
      </c>
      <c r="F328" s="16">
        <v>-0.2452035828</v>
      </c>
    </row>
    <row r="329">
      <c r="A329" s="13" t="s">
        <v>33</v>
      </c>
      <c r="B329" s="16">
        <v>-115.100731853</v>
      </c>
      <c r="C329" s="16">
        <v>-0.3299563623</v>
      </c>
      <c r="D329" s="16">
        <v>-0.0982725164</v>
      </c>
      <c r="E329" s="16">
        <v>-0.3570033436</v>
      </c>
      <c r="F329" s="16">
        <v>-0.1025468918</v>
      </c>
    </row>
    <row r="330">
      <c r="A330" s="13" t="s">
        <v>40</v>
      </c>
      <c r="B330" s="23"/>
      <c r="C330" s="16">
        <v>-0.7127600418</v>
      </c>
      <c r="D330" s="16">
        <v>-0.2377977371</v>
      </c>
      <c r="E330" s="16">
        <v>-0.7639719719</v>
      </c>
      <c r="F330" s="16">
        <v>-0.2452638977</v>
      </c>
    </row>
    <row r="331">
      <c r="A331" s="13" t="s">
        <v>41</v>
      </c>
      <c r="B331" s="23"/>
      <c r="C331" s="16">
        <v>-0.3304081267</v>
      </c>
      <c r="D331" s="16">
        <v>-0.098486629</v>
      </c>
      <c r="E331" s="16">
        <v>-0.3572626878</v>
      </c>
      <c r="F331" s="16">
        <v>-0.1026707638</v>
      </c>
    </row>
    <row r="332">
      <c r="A332" s="63">
        <v>56.0</v>
      </c>
      <c r="B332" s="23"/>
      <c r="C332" s="23"/>
      <c r="D332" s="23"/>
      <c r="E332" s="23"/>
      <c r="F332" s="23"/>
    </row>
    <row r="333">
      <c r="A333" s="13" t="s">
        <v>31</v>
      </c>
      <c r="B333" s="16">
        <v>-326.0566078314</v>
      </c>
      <c r="C333" s="16">
        <v>-1.0323091291</v>
      </c>
      <c r="D333" s="16">
        <v>-0.3298076053</v>
      </c>
      <c r="E333" s="16">
        <v>-1.1071873929</v>
      </c>
      <c r="F333" s="16">
        <v>-0.3409015261</v>
      </c>
    </row>
    <row r="334">
      <c r="A334" s="13" t="s">
        <v>32</v>
      </c>
      <c r="B334" s="16">
        <v>-230.796107657</v>
      </c>
      <c r="C334" s="16">
        <v>-0.7122595913</v>
      </c>
      <c r="D334" s="16">
        <v>-0.2376451897</v>
      </c>
      <c r="E334" s="16">
        <v>-0.7637125832</v>
      </c>
      <c r="F334" s="16">
        <v>-0.2452021419</v>
      </c>
    </row>
    <row r="335">
      <c r="A335" s="13" t="s">
        <v>33</v>
      </c>
      <c r="B335" s="16">
        <v>-95.2621219319</v>
      </c>
      <c r="C335" s="16">
        <v>-0.3159940827</v>
      </c>
      <c r="D335" s="16">
        <v>-0.0884828003</v>
      </c>
      <c r="E335" s="16">
        <v>-0.3393715526</v>
      </c>
      <c r="F335" s="16">
        <v>-0.0918899599</v>
      </c>
    </row>
    <row r="336">
      <c r="A336" s="13" t="s">
        <v>40</v>
      </c>
      <c r="B336" s="23"/>
      <c r="C336" s="16">
        <v>-0.712712989</v>
      </c>
      <c r="D336" s="16">
        <v>-0.2377926</v>
      </c>
      <c r="E336" s="16">
        <v>-0.7639299003</v>
      </c>
      <c r="F336" s="16">
        <v>-0.2452601309</v>
      </c>
    </row>
    <row r="337">
      <c r="A337" s="13" t="s">
        <v>41</v>
      </c>
      <c r="B337" s="23"/>
      <c r="C337" s="16">
        <v>-0.3163083207</v>
      </c>
      <c r="D337" s="16">
        <v>-0.0886234731</v>
      </c>
      <c r="E337" s="16">
        <v>-0.3395560439</v>
      </c>
      <c r="F337" s="16">
        <v>-0.0919724311</v>
      </c>
    </row>
    <row r="338">
      <c r="A338" s="63">
        <v>57.0</v>
      </c>
      <c r="B338" s="23"/>
      <c r="C338" s="23"/>
      <c r="D338" s="23"/>
      <c r="E338" s="23"/>
      <c r="F338" s="23"/>
    </row>
    <row r="339">
      <c r="A339" s="13" t="s">
        <v>31</v>
      </c>
      <c r="B339" s="16">
        <v>-477.9157273024</v>
      </c>
      <c r="C339" s="16">
        <v>-1.4389348341</v>
      </c>
      <c r="D339" s="16">
        <v>-0.4720138859</v>
      </c>
      <c r="E339" s="16">
        <v>-1.5468428374</v>
      </c>
      <c r="F339" s="16">
        <v>-0.4884904757</v>
      </c>
    </row>
    <row r="340">
      <c r="A340" s="13" t="s">
        <v>32</v>
      </c>
      <c r="B340" s="16">
        <v>-230.7960395122</v>
      </c>
      <c r="C340" s="16">
        <v>-0.7123161545</v>
      </c>
      <c r="D340" s="16">
        <v>-0.2376505388</v>
      </c>
      <c r="E340" s="16">
        <v>-0.7637615191</v>
      </c>
      <c r="F340" s="16">
        <v>-0.2452059961</v>
      </c>
    </row>
    <row r="341">
      <c r="A341" s="13" t="s">
        <v>33</v>
      </c>
      <c r="B341" s="16">
        <v>-247.1203740816</v>
      </c>
      <c r="C341" s="16">
        <v>-0.7211362962</v>
      </c>
      <c r="D341" s="16">
        <v>-0.2292629493</v>
      </c>
      <c r="E341" s="16">
        <v>-0.7775338588</v>
      </c>
      <c r="F341" s="16">
        <v>-0.2380476504</v>
      </c>
    </row>
    <row r="342">
      <c r="A342" s="13" t="s">
        <v>40</v>
      </c>
      <c r="B342" s="23"/>
      <c r="C342" s="16">
        <v>-0.7129328218</v>
      </c>
      <c r="D342" s="16">
        <v>-0.2378538627</v>
      </c>
      <c r="E342" s="16">
        <v>-0.7640647156</v>
      </c>
      <c r="F342" s="16">
        <v>-0.2452875874</v>
      </c>
    </row>
    <row r="343">
      <c r="A343" s="13" t="s">
        <v>41</v>
      </c>
      <c r="B343" s="23"/>
      <c r="C343" s="16">
        <v>-0.7214977799</v>
      </c>
      <c r="D343" s="16">
        <v>-0.2294119326</v>
      </c>
      <c r="E343" s="16">
        <v>-0.7777452247</v>
      </c>
      <c r="F343" s="16">
        <v>-0.2381254506</v>
      </c>
    </row>
    <row r="344">
      <c r="A344" s="63">
        <v>58.0</v>
      </c>
      <c r="B344" s="23"/>
      <c r="C344" s="23"/>
      <c r="D344" s="23"/>
      <c r="E344" s="23"/>
      <c r="F344" s="23"/>
    </row>
    <row r="345">
      <c r="A345" s="13" t="s">
        <v>31</v>
      </c>
      <c r="B345" s="16">
        <v>-493.5908828623</v>
      </c>
      <c r="C345" s="16">
        <v>-1.4691492472</v>
      </c>
      <c r="D345" s="16">
        <v>-0.5038012908</v>
      </c>
      <c r="E345" s="16">
        <v>-1.5773390269</v>
      </c>
      <c r="F345" s="16">
        <v>-0.5202406482</v>
      </c>
    </row>
    <row r="346">
      <c r="A346" s="13" t="s">
        <v>32</v>
      </c>
      <c r="B346" s="16">
        <v>-246.7944828397</v>
      </c>
      <c r="C346" s="16">
        <v>-0.733248336</v>
      </c>
      <c r="D346" s="16">
        <v>-0.2505747663</v>
      </c>
      <c r="E346" s="16">
        <v>-0.7873713266</v>
      </c>
      <c r="F346" s="16">
        <v>-0.2588012511</v>
      </c>
    </row>
    <row r="347">
      <c r="A347" s="13" t="s">
        <v>33</v>
      </c>
      <c r="B347" s="16">
        <v>-246.7944828255</v>
      </c>
      <c r="C347" s="16">
        <v>-0.7332483575</v>
      </c>
      <c r="D347" s="16">
        <v>-0.2505747592</v>
      </c>
      <c r="E347" s="16">
        <v>-0.7873713424</v>
      </c>
      <c r="F347" s="16">
        <v>-0.2588012419</v>
      </c>
    </row>
    <row r="348">
      <c r="A348" s="13" t="s">
        <v>40</v>
      </c>
      <c r="B348" s="23"/>
      <c r="C348" s="16">
        <v>-0.7336476225</v>
      </c>
      <c r="D348" s="16">
        <v>-0.2507347096</v>
      </c>
      <c r="E348" s="16">
        <v>-0.7875730292</v>
      </c>
      <c r="F348" s="16">
        <v>-0.2588638504</v>
      </c>
    </row>
    <row r="349">
      <c r="A349" s="13" t="s">
        <v>41</v>
      </c>
      <c r="B349" s="23"/>
      <c r="C349" s="16">
        <v>-0.7336477593</v>
      </c>
      <c r="D349" s="16">
        <v>-0.2507347413</v>
      </c>
      <c r="E349" s="16">
        <v>-0.7875730901</v>
      </c>
      <c r="F349" s="16">
        <v>-0.2588638502</v>
      </c>
    </row>
    <row r="350">
      <c r="A350" s="63">
        <v>59.0</v>
      </c>
      <c r="B350" s="23"/>
      <c r="C350" s="23"/>
      <c r="D350" s="23"/>
      <c r="E350" s="23"/>
      <c r="F350" s="23"/>
    </row>
    <row r="351">
      <c r="A351" s="13" t="s">
        <v>31</v>
      </c>
      <c r="B351" s="16">
        <v>-152.9242607743</v>
      </c>
      <c r="C351" s="16">
        <v>-0.4376202261</v>
      </c>
      <c r="D351" s="16">
        <v>-0.1365796921</v>
      </c>
      <c r="E351" s="16">
        <v>-0.4726347468</v>
      </c>
      <c r="F351" s="16">
        <v>-0.141934666</v>
      </c>
    </row>
    <row r="352">
      <c r="A352" s="13" t="s">
        <v>32</v>
      </c>
      <c r="B352" s="16">
        <v>-76.8540264302</v>
      </c>
      <c r="C352" s="16">
        <v>-0.2389475427</v>
      </c>
      <c r="D352" s="16">
        <v>-0.0720165004</v>
      </c>
      <c r="E352" s="16">
        <v>-0.2558910816</v>
      </c>
      <c r="F352" s="16">
        <v>-0.0743492661</v>
      </c>
    </row>
    <row r="353">
      <c r="A353" s="13" t="s">
        <v>33</v>
      </c>
      <c r="B353" s="16">
        <v>-76.0665852178</v>
      </c>
      <c r="C353" s="16">
        <v>-0.1980650296</v>
      </c>
      <c r="D353" s="16">
        <v>-0.063574211</v>
      </c>
      <c r="E353" s="16">
        <v>-0.2163064506</v>
      </c>
      <c r="F353" s="16">
        <v>-0.06666989</v>
      </c>
    </row>
    <row r="354">
      <c r="A354" s="13" t="s">
        <v>40</v>
      </c>
      <c r="B354" s="23"/>
      <c r="C354" s="16">
        <v>-0.2390055576</v>
      </c>
      <c r="D354" s="16">
        <v>-0.0720266554</v>
      </c>
      <c r="E354" s="16">
        <v>-0.2559298631</v>
      </c>
      <c r="F354" s="16">
        <v>-0.0743548505</v>
      </c>
    </row>
    <row r="355">
      <c r="A355" s="13" t="s">
        <v>41</v>
      </c>
      <c r="B355" s="23"/>
      <c r="C355" s="16">
        <v>-0.1986355564</v>
      </c>
      <c r="D355" s="16">
        <v>-0.0638303586</v>
      </c>
      <c r="E355" s="16">
        <v>-0.2165920641</v>
      </c>
      <c r="F355" s="16">
        <v>-0.0667894603</v>
      </c>
    </row>
    <row r="356">
      <c r="A356" s="63">
        <v>60.0</v>
      </c>
      <c r="B356" s="23"/>
      <c r="C356" s="23"/>
      <c r="D356" s="23"/>
      <c r="E356" s="23"/>
      <c r="F356" s="23"/>
    </row>
    <row r="357">
      <c r="A357" s="13" t="s">
        <v>31</v>
      </c>
      <c r="B357" s="16">
        <v>-304.7804014422</v>
      </c>
      <c r="C357" s="16">
        <v>-0.8416048973</v>
      </c>
      <c r="D357" s="16">
        <v>-0.2747790216</v>
      </c>
      <c r="E357" s="16">
        <v>-0.9092063741</v>
      </c>
      <c r="F357" s="16">
        <v>-0.2853912603</v>
      </c>
    </row>
    <row r="358">
      <c r="A358" s="13" t="s">
        <v>32</v>
      </c>
      <c r="B358" s="16">
        <v>-76.8539215807</v>
      </c>
      <c r="C358" s="16">
        <v>-0.2389937317</v>
      </c>
      <c r="D358" s="16">
        <v>-0.0720349928</v>
      </c>
      <c r="E358" s="16">
        <v>-0.2559353242</v>
      </c>
      <c r="F358" s="16">
        <v>-0.0743670279</v>
      </c>
    </row>
    <row r="359">
      <c r="A359" s="13" t="s">
        <v>33</v>
      </c>
      <c r="B359" s="16">
        <v>-227.9222937543</v>
      </c>
      <c r="C359" s="16">
        <v>-0.6012224033</v>
      </c>
      <c r="D359" s="16">
        <v>-0.2006243571</v>
      </c>
      <c r="E359" s="16">
        <v>-0.651729954</v>
      </c>
      <c r="F359" s="16">
        <v>-0.2088013702</v>
      </c>
    </row>
    <row r="360">
      <c r="A360" s="13" t="s">
        <v>40</v>
      </c>
      <c r="B360" s="23"/>
      <c r="C360" s="16">
        <v>-0.2392648418</v>
      </c>
      <c r="D360" s="16">
        <v>-0.0721050278</v>
      </c>
      <c r="E360" s="16">
        <v>-0.256102592</v>
      </c>
      <c r="F360" s="16">
        <v>-0.0743942175</v>
      </c>
    </row>
    <row r="361">
      <c r="A361" s="13" t="s">
        <v>41</v>
      </c>
      <c r="B361" s="23"/>
      <c r="C361" s="16">
        <v>-0.6016346514</v>
      </c>
      <c r="D361" s="16">
        <v>-0.2008076029</v>
      </c>
      <c r="E361" s="16">
        <v>-0.651935584</v>
      </c>
      <c r="F361" s="16">
        <v>-0.2088764716</v>
      </c>
    </row>
    <row r="362">
      <c r="A362" s="63">
        <v>61.0</v>
      </c>
      <c r="B362" s="23"/>
      <c r="C362" s="23"/>
      <c r="D362" s="23"/>
      <c r="E362" s="23"/>
      <c r="F362" s="23"/>
    </row>
    <row r="363">
      <c r="A363" s="13" t="s">
        <v>31</v>
      </c>
      <c r="B363" s="16">
        <v>-424.3370542516</v>
      </c>
      <c r="C363" s="16">
        <v>-1.3054969247</v>
      </c>
      <c r="D363" s="16">
        <v>-0.3969537239</v>
      </c>
      <c r="E363" s="16">
        <v>-1.4038533007</v>
      </c>
      <c r="F363" s="16">
        <v>-0.4115627358</v>
      </c>
    </row>
    <row r="364">
      <c r="A364" s="13" t="s">
        <v>32</v>
      </c>
      <c r="B364" s="16">
        <v>-196.4178754322</v>
      </c>
      <c r="C364" s="16">
        <v>-0.699968115</v>
      </c>
      <c r="D364" s="16">
        <v>-0.1924630396</v>
      </c>
      <c r="E364" s="16">
        <v>-0.7478318308</v>
      </c>
      <c r="F364" s="16">
        <v>-0.1987852703</v>
      </c>
    </row>
    <row r="365">
      <c r="A365" s="13" t="s">
        <v>33</v>
      </c>
      <c r="B365" s="16">
        <v>-227.9224363056</v>
      </c>
      <c r="C365" s="16">
        <v>-0.6012115041</v>
      </c>
      <c r="D365" s="16">
        <v>-0.2006202209</v>
      </c>
      <c r="E365" s="16">
        <v>-0.6517182428</v>
      </c>
      <c r="F365" s="16">
        <v>-0.2087931708</v>
      </c>
    </row>
    <row r="366">
      <c r="A366" s="13" t="s">
        <v>40</v>
      </c>
      <c r="B366" s="23"/>
      <c r="C366" s="16">
        <v>-0.7001811752</v>
      </c>
      <c r="D366" s="16">
        <v>-0.192516821</v>
      </c>
      <c r="E366" s="16">
        <v>-0.7479277781</v>
      </c>
      <c r="F366" s="16">
        <v>-0.1988042712</v>
      </c>
    </row>
    <row r="367">
      <c r="A367" s="13" t="s">
        <v>41</v>
      </c>
      <c r="B367" s="23"/>
      <c r="C367" s="16">
        <v>-0.6018820309</v>
      </c>
      <c r="D367" s="16">
        <v>-0.2008984324</v>
      </c>
      <c r="E367" s="16">
        <v>-0.652080984</v>
      </c>
      <c r="F367" s="16">
        <v>-0.2089183159</v>
      </c>
    </row>
    <row r="368">
      <c r="A368" s="63">
        <v>62.0</v>
      </c>
      <c r="B368" s="23"/>
      <c r="C368" s="23"/>
      <c r="D368" s="23"/>
      <c r="E368" s="23"/>
      <c r="F368" s="23"/>
    </row>
    <row r="369">
      <c r="A369" s="13" t="s">
        <v>31</v>
      </c>
      <c r="B369" s="16">
        <v>-404.492745141</v>
      </c>
      <c r="C369" s="16">
        <v>-1.2908697944</v>
      </c>
      <c r="D369" s="16">
        <v>-0.3873701314</v>
      </c>
      <c r="E369" s="16">
        <v>-1.3859803618</v>
      </c>
      <c r="F369" s="16">
        <v>-0.4012936487</v>
      </c>
    </row>
    <row r="370">
      <c r="A370" s="13" t="s">
        <v>32</v>
      </c>
      <c r="B370" s="16">
        <v>-196.4178389076</v>
      </c>
      <c r="C370" s="16">
        <v>-0.6999888922</v>
      </c>
      <c r="D370" s="16">
        <v>-0.1924786745</v>
      </c>
      <c r="E370" s="16">
        <v>-0.7478526979</v>
      </c>
      <c r="F370" s="16">
        <v>-0.1988016876</v>
      </c>
    </row>
    <row r="371">
      <c r="A371" s="13" t="s">
        <v>33</v>
      </c>
      <c r="B371" s="16">
        <v>-208.0782408571</v>
      </c>
      <c r="C371" s="16">
        <v>-0.5859692305</v>
      </c>
      <c r="D371" s="16">
        <v>-0.1904104342</v>
      </c>
      <c r="E371" s="16">
        <v>-0.6332362914</v>
      </c>
      <c r="F371" s="16">
        <v>-0.1978994499</v>
      </c>
    </row>
    <row r="372">
      <c r="A372" s="13" t="s">
        <v>40</v>
      </c>
      <c r="B372" s="23"/>
      <c r="C372" s="16">
        <v>-0.7002191198</v>
      </c>
      <c r="D372" s="16">
        <v>-0.1925364896</v>
      </c>
      <c r="E372" s="16">
        <v>-0.7479593959</v>
      </c>
      <c r="F372" s="16">
        <v>-0.1988227201</v>
      </c>
    </row>
    <row r="373">
      <c r="A373" s="13" t="s">
        <v>41</v>
      </c>
      <c r="B373" s="23"/>
      <c r="C373" s="16">
        <v>-0.5868010609</v>
      </c>
      <c r="D373" s="16">
        <v>-0.1907868462</v>
      </c>
      <c r="E373" s="16">
        <v>-0.6336876777</v>
      </c>
      <c r="F373" s="16">
        <v>-0.1980735779</v>
      </c>
    </row>
    <row r="374">
      <c r="A374" s="63">
        <v>63.0</v>
      </c>
      <c r="B374" s="23"/>
      <c r="C374" s="23"/>
      <c r="D374" s="23"/>
      <c r="E374" s="23"/>
      <c r="F374" s="23"/>
    </row>
    <row r="375">
      <c r="A375" s="13" t="s">
        <v>31</v>
      </c>
      <c r="B375" s="16">
        <v>-458.7164629218</v>
      </c>
      <c r="C375" s="16">
        <v>-1.3182314263</v>
      </c>
      <c r="D375" s="16">
        <v>-0.4426465316</v>
      </c>
      <c r="E375" s="16">
        <v>-1.4202469979</v>
      </c>
      <c r="F375" s="16">
        <v>-0.4585573928</v>
      </c>
    </row>
    <row r="376">
      <c r="A376" s="13" t="s">
        <v>32</v>
      </c>
      <c r="B376" s="16">
        <v>-230.7961009545</v>
      </c>
      <c r="C376" s="16">
        <v>-0.712258939</v>
      </c>
      <c r="D376" s="16">
        <v>-0.2376455932</v>
      </c>
      <c r="E376" s="16">
        <v>-0.763712299</v>
      </c>
      <c r="F376" s="16">
        <v>-0.2452026479</v>
      </c>
    </row>
    <row r="377">
      <c r="A377" s="13" t="s">
        <v>33</v>
      </c>
      <c r="B377" s="16">
        <v>-227.9222606115</v>
      </c>
      <c r="C377" s="16">
        <v>-0.601303598</v>
      </c>
      <c r="D377" s="16">
        <v>-0.2006646912</v>
      </c>
      <c r="E377" s="16">
        <v>-0.6518107271</v>
      </c>
      <c r="F377" s="16">
        <v>-0.2088382386</v>
      </c>
    </row>
    <row r="378">
      <c r="A378" s="13" t="s">
        <v>40</v>
      </c>
      <c r="B378" s="23"/>
      <c r="C378" s="16">
        <v>-0.7127537731</v>
      </c>
      <c r="D378" s="16">
        <v>-0.2378011813</v>
      </c>
      <c r="E378" s="16">
        <v>-0.7639481048</v>
      </c>
      <c r="F378" s="16">
        <v>-0.2452646205</v>
      </c>
    </row>
    <row r="379">
      <c r="A379" s="13" t="s">
        <v>41</v>
      </c>
      <c r="B379" s="23"/>
      <c r="C379" s="16">
        <v>-0.6017509795</v>
      </c>
      <c r="D379" s="16">
        <v>-0.2008275787</v>
      </c>
      <c r="E379" s="16">
        <v>-0.6520488056</v>
      </c>
      <c r="F379" s="16">
        <v>-0.2089147958</v>
      </c>
    </row>
    <row r="380">
      <c r="A380" s="63">
        <v>64.0</v>
      </c>
      <c r="B380" s="23"/>
      <c r="C380" s="23"/>
      <c r="D380" s="23"/>
      <c r="E380" s="23"/>
      <c r="F380" s="23"/>
    </row>
    <row r="381">
      <c r="A381" s="13" t="s">
        <v>31</v>
      </c>
      <c r="B381" s="16">
        <v>-325.1897772617</v>
      </c>
      <c r="C381" s="16">
        <v>-0.9883770927</v>
      </c>
      <c r="D381" s="16">
        <v>-0.3030467654</v>
      </c>
      <c r="E381" s="16">
        <v>-1.0631999297</v>
      </c>
      <c r="F381" s="16">
        <v>-0.3143156748</v>
      </c>
    </row>
    <row r="382">
      <c r="A382" s="13" t="s">
        <v>32</v>
      </c>
      <c r="B382" s="16">
        <v>-247.1205357101</v>
      </c>
      <c r="C382" s="16">
        <v>-0.7210574226</v>
      </c>
      <c r="D382" s="16">
        <v>-0.229206682</v>
      </c>
      <c r="E382" s="16">
        <v>-0.7774526866</v>
      </c>
      <c r="F382" s="16">
        <v>-0.2379898998</v>
      </c>
    </row>
    <row r="383">
      <c r="A383" s="13" t="s">
        <v>33</v>
      </c>
      <c r="B383" s="16">
        <v>-78.070055445</v>
      </c>
      <c r="C383" s="16">
        <v>-0.2644803655</v>
      </c>
      <c r="D383" s="16">
        <v>-0.0709604057</v>
      </c>
      <c r="E383" s="16">
        <v>-0.2828090492</v>
      </c>
      <c r="F383" s="16">
        <v>-0.0733269877</v>
      </c>
    </row>
    <row r="384">
      <c r="A384" s="13" t="s">
        <v>40</v>
      </c>
      <c r="B384" s="23"/>
      <c r="C384" s="16">
        <v>-0.7214992725</v>
      </c>
      <c r="D384" s="16">
        <v>-0.2294080366</v>
      </c>
      <c r="E384" s="16">
        <v>-0.7777035472</v>
      </c>
      <c r="F384" s="16">
        <v>-0.2380871473</v>
      </c>
    </row>
    <row r="385">
      <c r="A385" s="13" t="s">
        <v>41</v>
      </c>
      <c r="B385" s="23"/>
      <c r="C385" s="16">
        <v>-0.2646697813</v>
      </c>
      <c r="D385" s="16">
        <v>-0.0710350971</v>
      </c>
      <c r="E385" s="16">
        <v>-0.2829007386</v>
      </c>
      <c r="F385" s="16">
        <v>-0.0733538074</v>
      </c>
    </row>
    <row r="386">
      <c r="A386" s="63">
        <v>65.0</v>
      </c>
      <c r="B386" s="23"/>
      <c r="C386" s="23"/>
      <c r="D386" s="23"/>
      <c r="E386" s="23"/>
      <c r="F386" s="23"/>
    </row>
    <row r="387">
      <c r="A387" s="13" t="s">
        <v>31</v>
      </c>
      <c r="B387" s="16">
        <v>-323.6525833397</v>
      </c>
      <c r="C387" s="16">
        <v>-0.9733959932</v>
      </c>
      <c r="D387" s="16">
        <v>-0.3242059133</v>
      </c>
      <c r="E387" s="16">
        <v>-1.0444045673</v>
      </c>
      <c r="F387" s="16">
        <v>-0.3347481276</v>
      </c>
    </row>
    <row r="388">
      <c r="A388" s="13" t="s">
        <v>32</v>
      </c>
      <c r="B388" s="16">
        <v>-246.7947035408</v>
      </c>
      <c r="C388" s="16">
        <v>-0.7330931987</v>
      </c>
      <c r="D388" s="16">
        <v>-0.2505366813</v>
      </c>
      <c r="E388" s="16">
        <v>-0.7872272352</v>
      </c>
      <c r="F388" s="16">
        <v>-0.2587646389</v>
      </c>
    </row>
    <row r="389">
      <c r="A389" s="13" t="s">
        <v>33</v>
      </c>
      <c r="B389" s="16">
        <v>-76.8538152911</v>
      </c>
      <c r="C389" s="16">
        <v>-0.2390664124</v>
      </c>
      <c r="D389" s="16">
        <v>-0.0720536522</v>
      </c>
      <c r="E389" s="16">
        <v>-0.2560032435</v>
      </c>
      <c r="F389" s="16">
        <v>-0.0743859494</v>
      </c>
    </row>
    <row r="390">
      <c r="A390" s="13" t="s">
        <v>40</v>
      </c>
      <c r="B390" s="23"/>
      <c r="C390" s="16">
        <v>-0.7335665881</v>
      </c>
      <c r="D390" s="16">
        <v>-0.2507161085</v>
      </c>
      <c r="E390" s="16">
        <v>-0.7874569188</v>
      </c>
      <c r="F390" s="16">
        <v>-0.2588317669</v>
      </c>
    </row>
    <row r="391">
      <c r="A391" s="13" t="s">
        <v>41</v>
      </c>
      <c r="B391" s="23"/>
      <c r="C391" s="16">
        <v>-0.2391694204</v>
      </c>
      <c r="D391" s="16">
        <v>-0.0720767728</v>
      </c>
      <c r="E391" s="16">
        <v>-0.2560705391</v>
      </c>
      <c r="F391" s="16">
        <v>-0.0743978337</v>
      </c>
    </row>
    <row r="392">
      <c r="A392" s="63">
        <v>66.0</v>
      </c>
      <c r="B392" s="23"/>
      <c r="C392" s="23"/>
      <c r="D392" s="23"/>
      <c r="E392" s="23"/>
      <c r="F392" s="23"/>
    </row>
    <row r="393">
      <c r="A393" s="13" t="s">
        <v>31</v>
      </c>
      <c r="B393" s="16">
        <v>-342.0560760166</v>
      </c>
      <c r="C393" s="16">
        <v>-1.0532063295</v>
      </c>
      <c r="D393" s="16">
        <v>-0.3427665842</v>
      </c>
      <c r="E393" s="16">
        <v>-1.1307876672</v>
      </c>
      <c r="F393" s="16">
        <v>-0.3545302472</v>
      </c>
    </row>
    <row r="394">
      <c r="A394" s="13" t="s">
        <v>32</v>
      </c>
      <c r="B394" s="16">
        <v>-95.2621095332</v>
      </c>
      <c r="C394" s="16">
        <v>-0.3159981718</v>
      </c>
      <c r="D394" s="16">
        <v>-0.0884820019</v>
      </c>
      <c r="E394" s="16">
        <v>-0.3393759732</v>
      </c>
      <c r="F394" s="16">
        <v>-0.0918892961</v>
      </c>
    </row>
    <row r="395">
      <c r="A395" s="13" t="s">
        <v>33</v>
      </c>
      <c r="B395" s="16">
        <v>-246.7946288199</v>
      </c>
      <c r="C395" s="16">
        <v>-0.7331468497</v>
      </c>
      <c r="D395" s="16">
        <v>-0.250547054</v>
      </c>
      <c r="E395" s="16">
        <v>-0.7872757048</v>
      </c>
      <c r="F395" s="16">
        <v>-0.258773692</v>
      </c>
    </row>
    <row r="396">
      <c r="A396" s="13" t="s">
        <v>40</v>
      </c>
      <c r="B396" s="68"/>
      <c r="C396" s="16">
        <v>-0.316284693</v>
      </c>
      <c r="D396" s="16">
        <v>-0.0886065391</v>
      </c>
      <c r="E396" s="16">
        <v>-0.3395272277</v>
      </c>
      <c r="F396" s="16">
        <v>-0.0919499353</v>
      </c>
    </row>
    <row r="397">
      <c r="A397" s="13" t="s">
        <v>41</v>
      </c>
      <c r="B397" s="68"/>
      <c r="C397" s="16">
        <v>-0.7336370854</v>
      </c>
      <c r="D397" s="16">
        <v>-0.2507138669</v>
      </c>
      <c r="E397" s="16">
        <v>-0.7875323997</v>
      </c>
      <c r="F397" s="16">
        <v>-0.2588392138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7" max="17" width="22.29"/>
  </cols>
  <sheetData>
    <row r="1">
      <c r="A1" s="1" t="s">
        <v>0</v>
      </c>
      <c r="B1" s="2"/>
      <c r="C1" s="3"/>
      <c r="D1" s="3"/>
      <c r="R1" s="4" t="s">
        <v>1</v>
      </c>
      <c r="S1" s="4" t="s">
        <v>2</v>
      </c>
      <c r="T1" s="4" t="s">
        <v>3</v>
      </c>
      <c r="U1" s="4" t="s">
        <v>4</v>
      </c>
    </row>
    <row r="2">
      <c r="A2" s="5" t="s">
        <v>5</v>
      </c>
      <c r="B2" s="4" t="s">
        <v>6</v>
      </c>
      <c r="C2" s="6" t="s">
        <v>7</v>
      </c>
      <c r="D2" s="6" t="s">
        <v>8</v>
      </c>
      <c r="F2" s="5" t="s">
        <v>5</v>
      </c>
      <c r="G2" s="7" t="s">
        <v>9</v>
      </c>
      <c r="H2" s="7" t="s">
        <v>10</v>
      </c>
      <c r="I2" s="6" t="s">
        <v>11</v>
      </c>
      <c r="J2" s="6" t="s">
        <v>12</v>
      </c>
      <c r="K2" s="6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Q2" s="5" t="s">
        <v>5</v>
      </c>
      <c r="R2" s="4" t="s">
        <v>18</v>
      </c>
      <c r="S2" s="4" t="s">
        <v>19</v>
      </c>
      <c r="T2" s="4" t="s">
        <v>20</v>
      </c>
      <c r="U2" s="4" t="s">
        <v>21</v>
      </c>
      <c r="W2" s="8" t="s">
        <v>22</v>
      </c>
      <c r="AA2" s="5" t="s">
        <v>5</v>
      </c>
      <c r="AB2" s="9" t="s">
        <v>23</v>
      </c>
      <c r="AC2" s="9" t="s">
        <v>24</v>
      </c>
      <c r="AD2" s="9" t="s">
        <v>25</v>
      </c>
      <c r="AE2" s="9"/>
      <c r="AF2" s="9" t="s">
        <v>26</v>
      </c>
      <c r="AG2" s="9" t="s">
        <v>27</v>
      </c>
      <c r="AH2" s="9"/>
      <c r="AI2" s="9" t="s">
        <v>28</v>
      </c>
    </row>
    <row r="3">
      <c r="A3" s="5">
        <v>1.0</v>
      </c>
      <c r="B3" s="3"/>
      <c r="C3" s="3"/>
      <c r="D3" s="3"/>
      <c r="F3" s="11">
        <v>1.0</v>
      </c>
      <c r="G3" s="12">
        <f t="shared" ref="G3:H3" si="1">C5+C6-C7-C8</f>
        <v>0.0017640435</v>
      </c>
      <c r="H3" s="12">
        <f t="shared" si="1"/>
        <v>0.0010865618</v>
      </c>
      <c r="I3" s="12">
        <f>$B4-$B5-$B6</f>
        <v>-0.0046623849</v>
      </c>
      <c r="J3" s="12">
        <f>$C4-$C5-$C6</f>
        <v>-0.0027189494</v>
      </c>
      <c r="K3" s="12">
        <f>$D4-$D5-$D6</f>
        <v>-0.0026492138</v>
      </c>
      <c r="L3" s="13">
        <f t="shared" ref="L3:M3" si="2">627.509*($B4-$B5-$B6+C4-C5-C6)</f>
        <v>-4.631853705</v>
      </c>
      <c r="M3" s="13">
        <f t="shared" si="2"/>
        <v>-4.588093989</v>
      </c>
      <c r="N3" s="13">
        <f>627.509*($B4-$B5-B6+(($D4-$D5-$D6)*4^3-($C4-$C5-$C6)*3^3)/(4^3-3^3))</f>
        <v>-4.556161222</v>
      </c>
      <c r="O3" s="13">
        <f>627.509*($B4-$B5-$B6+(($D4-$D5-$D6+(D5+D6-D7-D8)*0.5)*4^3-($C4-$C5-$C6+(C5+C6-C7-C8)*0.5)*3^3)/(4^3-3^3))</f>
        <v>-4.370361059</v>
      </c>
      <c r="Q3" s="11">
        <v>1.0</v>
      </c>
      <c r="R3" s="13">
        <f t="shared" ref="R3:R68" si="6">L3-W3</f>
        <v>0.3791462947</v>
      </c>
      <c r="S3" s="13">
        <f t="shared" ref="S3:S68" si="7">M3-W3</f>
        <v>0.4229060114</v>
      </c>
      <c r="T3" s="13">
        <f t="shared" ref="T3:T38" si="8">N3-W3</f>
        <v>0.4548387775</v>
      </c>
      <c r="U3" s="13">
        <f t="shared" ref="U3:U38" si="9">O3-W3</f>
        <v>0.6406389409</v>
      </c>
      <c r="V3" s="14">
        <f t="shared" ref="V3:V68" si="10">ABS(U3/W3)*100</f>
        <v>12.78465258</v>
      </c>
      <c r="W3" s="15">
        <v>-5.011</v>
      </c>
      <c r="AA3" s="11">
        <v>1.0</v>
      </c>
      <c r="AB3">
        <f t="shared" ref="AB3:AB68" si="11">627.509*I3</f>
        <v>-2.925688486</v>
      </c>
      <c r="AC3">
        <f t="shared" ref="AC3:AC68" si="12">K3*627.509</f>
        <v>-1.662405502</v>
      </c>
      <c r="AD3">
        <f t="shared" ref="AD3:AD68" si="13">627.509*(K3*4^3-J3*3^3)/(4^3-3^3)</f>
        <v>-1.630472736</v>
      </c>
      <c r="AF3">
        <f t="shared" ref="AF3:AG3" si="3">(AC3-$AI3)/$AI3*100</f>
        <v>-20.28023193</v>
      </c>
      <c r="AG3">
        <f t="shared" si="3"/>
        <v>-21.81155067</v>
      </c>
      <c r="AI3">
        <f t="shared" ref="AI3:AI68" si="15">W3-AB3</f>
        <v>-2.085311514</v>
      </c>
    </row>
    <row r="4">
      <c r="A4" s="13" t="s">
        <v>31</v>
      </c>
      <c r="B4" s="16">
        <v>-152.1231595618</v>
      </c>
      <c r="C4" s="16">
        <v>-0.7955667022</v>
      </c>
      <c r="D4" s="16">
        <v>-0.8699959836</v>
      </c>
      <c r="F4" s="11">
        <v>2.0</v>
      </c>
      <c r="G4" s="12">
        <f t="shared" ref="G4:G68" si="16">OFFSET($C$5,F3*6,0)+OFFSET($C$6,F3*6,0)-OFFSET($C$7,F3*6,0)-OFFSET($C$8,F3*6,0)</f>
        <v>0.001949751</v>
      </c>
      <c r="H4" s="12">
        <f t="shared" ref="H4:H68" si="17">OFFSET($D$5,F3*6,0)+OFFSET($D$6,F3*6,0)-OFFSET($D$7,F3*6,0)-OFFSET($D$8,F3*6,0)</f>
        <v>0.0011545929</v>
      </c>
      <c r="I4" s="12">
        <f t="shared" ref="I4:K4" si="4">OFFSET(B$4,6*$F3,0)-OFFSET(B$5,6*$F3,0)-OFFSET(B$6,6*$F3,0)</f>
        <v>-0.0046282818</v>
      </c>
      <c r="J4" s="12">
        <f t="shared" si="4"/>
        <v>-0.00355718</v>
      </c>
      <c r="K4" s="12">
        <f t="shared" si="4"/>
        <v>-0.0035674894</v>
      </c>
      <c r="L4" s="13">
        <f t="shared" ref="L4:M4" si="5">627.509*(OFFSET($B$4,6*$F3,0)-OFFSET($B$5,6*$F3,0)-OFFSET($B$6,6*$F3,0)+OFFSET(C$4,6*$F3,0)-OFFSET(C$5,6*$F3,0)-OFFSET(C$6,6*$F3,0))</f>
        <v>-5.136450949</v>
      </c>
      <c r="M4" s="13">
        <f t="shared" si="5"/>
        <v>-5.14292019</v>
      </c>
      <c r="N4" s="17">
        <f t="shared" ref="N4:N68" si="20">627.509*(OFFSET($B$4,6*$F3,0)-OFFSET($B$5,6*$F3,0)-OFFSET($B$6,6*$F3,0)+((OFFSET(D$4,6*$F3,0)-OFFSET(D$5,6*$F3,0)-OFFSET(D$6,6*$F3,0))*4^3-(OFFSET(C$4,6*$F3,0)-OFFSET(C$5,6*$F3,0)-OFFSET(C$6,6*$F3,0))*3^3)/(4^3-3^3))</f>
        <v>-5.147640988</v>
      </c>
      <c r="O4" s="13">
        <f t="shared" ref="O4:O68" si="21">627.509*(OFFSET($B$4,6*$F3,0)-OFFSET($B$5,6*$F3,0)-OFFSET($B$6,6*$F3,0)+((OFFSET($D$4,6*$F3,0)-OFFSET($D$5,6*$F3,0)-OFFSET($D$6,6*$F3,0)+(OFFSET($D$5,6*$F3,0)+OFFSET($D$6,6*$F3,0)-OFFSET($D$7,6*$F3,0)-OFFSET($D$8,6*$F3,0))*0.5)*4^3-(OFFSET($C$4,6*$F3,0)-OFFSET($C$5,6*$F3,0)-OFFSET($C$6,6*$F3,0)+(OFFSET($C$5,6*$F3,0)+OFFSET($C$6,6*$F3,0)-OFFSET($C$7,6*$F3,0)-OFFSET($C$8,6*$F3,0))*0.5)*3^3)/(4^3-3^3))</f>
        <v>-4.967438477</v>
      </c>
      <c r="Q4" s="11">
        <v>2.0</v>
      </c>
      <c r="R4" s="13">
        <f t="shared" si="6"/>
        <v>0.5645490514</v>
      </c>
      <c r="S4" s="13">
        <f t="shared" si="7"/>
        <v>0.5580798101</v>
      </c>
      <c r="T4" s="13">
        <f t="shared" si="8"/>
        <v>0.5533590124</v>
      </c>
      <c r="U4" s="13">
        <f t="shared" si="9"/>
        <v>0.7335615232</v>
      </c>
      <c r="V4" s="14">
        <f t="shared" si="10"/>
        <v>12.867243</v>
      </c>
      <c r="W4" s="15">
        <v>-5.701</v>
      </c>
      <c r="AA4" s="11">
        <v>2.0</v>
      </c>
      <c r="AB4">
        <f t="shared" si="11"/>
        <v>-2.904288484</v>
      </c>
      <c r="AC4">
        <f t="shared" si="12"/>
        <v>-2.238631706</v>
      </c>
      <c r="AD4">
        <f t="shared" si="13"/>
        <v>-2.243352504</v>
      </c>
      <c r="AF4">
        <f t="shared" ref="AF4:AG4" si="14">(AC4-$AI4)/$AI4*100</f>
        <v>-19.95485794</v>
      </c>
      <c r="AG4">
        <f t="shared" si="14"/>
        <v>-19.78605978</v>
      </c>
      <c r="AI4">
        <f t="shared" si="15"/>
        <v>-2.796711516</v>
      </c>
    </row>
    <row r="5">
      <c r="A5" s="13" t="s">
        <v>32</v>
      </c>
      <c r="B5" s="16">
        <v>-76.0591405195</v>
      </c>
      <c r="C5" s="16">
        <v>-0.3965332009</v>
      </c>
      <c r="D5" s="16">
        <v>-0.4337756587</v>
      </c>
      <c r="F5" s="11">
        <v>3.0</v>
      </c>
      <c r="G5" s="12">
        <f t="shared" si="16"/>
        <v>0.001885956</v>
      </c>
      <c r="H5" s="12">
        <f t="shared" si="17"/>
        <v>0.0011628861</v>
      </c>
      <c r="I5" s="12">
        <f t="shared" ref="I5:K5" si="18">OFFSET(B$4,6*$F4,0)-OFFSET(B$5,6*$F4,0)-OFFSET(B$6,6*$F4,0)</f>
        <v>-0.0057619374</v>
      </c>
      <c r="J5" s="12">
        <f t="shared" si="18"/>
        <v>-0.0040893083</v>
      </c>
      <c r="K5" s="12">
        <f t="shared" si="18"/>
        <v>-0.004285365</v>
      </c>
      <c r="L5" s="13">
        <f t="shared" ref="L5:M5" si="19">627.509*(OFFSET($B$4,6*$F4,0)-OFFSET($B$5,6*$F4,0)-OFFSET($B$6,6*$F4,0)+OFFSET(C$4,6*$F4,0)-OFFSET(C$5,6*$F4,0)-OFFSET(C$6,6*$F4,0))</f>
        <v>-6.181745338</v>
      </c>
      <c r="M5" s="13">
        <f t="shared" si="19"/>
        <v>-6.304772682</v>
      </c>
      <c r="N5" s="17">
        <f t="shared" si="20"/>
        <v>-6.394549392</v>
      </c>
      <c r="O5" s="13">
        <f t="shared" si="21"/>
        <v>-6.195239827</v>
      </c>
      <c r="Q5" s="11">
        <v>3.0</v>
      </c>
      <c r="R5" s="13">
        <f t="shared" si="6"/>
        <v>0.854254662</v>
      </c>
      <c r="S5" s="13">
        <f t="shared" si="7"/>
        <v>0.7312273183</v>
      </c>
      <c r="T5" s="13">
        <f t="shared" si="8"/>
        <v>0.641450608</v>
      </c>
      <c r="U5" s="13">
        <f t="shared" si="9"/>
        <v>0.8407601726</v>
      </c>
      <c r="V5" s="14">
        <f t="shared" si="10"/>
        <v>11.94940552</v>
      </c>
      <c r="W5" s="15">
        <v>-7.036</v>
      </c>
      <c r="AA5" s="11">
        <v>3.0</v>
      </c>
      <c r="AB5">
        <f t="shared" si="11"/>
        <v>-3.615667576</v>
      </c>
      <c r="AC5">
        <f t="shared" si="12"/>
        <v>-2.689105106</v>
      </c>
      <c r="AD5">
        <f t="shared" si="13"/>
        <v>-2.778881816</v>
      </c>
      <c r="AF5">
        <f t="shared" ref="AF5:AG5" si="22">(AC5-$AI5)/$AI5*100</f>
        <v>-21.37883772</v>
      </c>
      <c r="AG5">
        <f t="shared" si="22"/>
        <v>-18.75404284</v>
      </c>
      <c r="AI5">
        <f t="shared" si="15"/>
        <v>-3.420332424</v>
      </c>
    </row>
    <row r="6">
      <c r="A6" s="13" t="s">
        <v>33</v>
      </c>
      <c r="B6" s="16">
        <v>-76.0593566574</v>
      </c>
      <c r="C6" s="16">
        <v>-0.3963145519</v>
      </c>
      <c r="D6" s="16">
        <v>-0.4335711111</v>
      </c>
      <c r="F6" s="11">
        <v>4.0</v>
      </c>
      <c r="G6" s="12">
        <f t="shared" si="16"/>
        <v>0.0022661681</v>
      </c>
      <c r="H6" s="12">
        <f t="shared" si="17"/>
        <v>0.0013501603</v>
      </c>
      <c r="I6" s="12">
        <f t="shared" ref="I6:K6" si="23">OFFSET(B$4,6*$F5,0)-OFFSET(B$5,6*$F5,0)-OFFSET(B$6,6*$F5,0)</f>
        <v>-0.0075593094</v>
      </c>
      <c r="J6" s="12">
        <f t="shared" si="23"/>
        <v>-0.0039336752</v>
      </c>
      <c r="K6" s="12">
        <f t="shared" si="23"/>
        <v>-0.0042235608</v>
      </c>
      <c r="L6" s="13">
        <f t="shared" ref="L6:M6" si="24">627.509*(OFFSET($B$4,6*$F5,0)-OFFSET($B$5,6*$F5,0)-OFFSET($B$6,6*$F5,0)+OFFSET(C$4,6*$F5,0)-OFFSET(C$5,6*$F5,0)-OFFSET(C$6,6*$F5,0))</f>
        <v>-7.211951273</v>
      </c>
      <c r="M6" s="13">
        <f t="shared" si="24"/>
        <v>-7.393857096</v>
      </c>
      <c r="N6" s="17">
        <f t="shared" si="20"/>
        <v>-7.526599183</v>
      </c>
      <c r="O6" s="13">
        <f t="shared" si="21"/>
        <v>-7.312705783</v>
      </c>
      <c r="Q6" s="11">
        <v>4.0</v>
      </c>
      <c r="R6" s="13">
        <f t="shared" si="6"/>
        <v>1.008048727</v>
      </c>
      <c r="S6" s="13">
        <f t="shared" si="7"/>
        <v>0.8261429037</v>
      </c>
      <c r="T6" s="13">
        <f t="shared" si="8"/>
        <v>0.6934008166</v>
      </c>
      <c r="U6" s="13">
        <f t="shared" si="9"/>
        <v>0.907294217</v>
      </c>
      <c r="V6" s="14">
        <f t="shared" si="10"/>
        <v>11.03764254</v>
      </c>
      <c r="W6" s="15">
        <v>-8.22</v>
      </c>
      <c r="AA6" s="11">
        <v>4.0</v>
      </c>
      <c r="AB6">
        <f t="shared" si="11"/>
        <v>-4.743534682</v>
      </c>
      <c r="AC6">
        <f t="shared" si="12"/>
        <v>-2.650322414</v>
      </c>
      <c r="AD6">
        <f t="shared" si="13"/>
        <v>-2.783064501</v>
      </c>
      <c r="AF6">
        <f t="shared" ref="AF6:AG6" si="25">(AC6-$AI6)/$AI6*100</f>
        <v>-23.7638759</v>
      </c>
      <c r="AG6">
        <f t="shared" si="25"/>
        <v>-19.9455698</v>
      </c>
      <c r="AI6">
        <f t="shared" si="15"/>
        <v>-3.476465318</v>
      </c>
    </row>
    <row r="7">
      <c r="A7" s="13" t="s">
        <v>40</v>
      </c>
      <c r="B7" s="23"/>
      <c r="C7" s="16">
        <v>-0.3969256267</v>
      </c>
      <c r="D7" s="16">
        <v>-0.434044022</v>
      </c>
      <c r="F7" s="11">
        <v>5.0</v>
      </c>
      <c r="G7" s="12">
        <f t="shared" si="16"/>
        <v>0.0021405837</v>
      </c>
      <c r="H7" s="12">
        <f t="shared" si="17"/>
        <v>0.0012356675</v>
      </c>
      <c r="I7" s="12">
        <f t="shared" ref="I7:K7" si="26">OFFSET(B$4,6*$F6,0)-OFFSET(B$5,6*$F6,0)-OFFSET(B$6,6*$F6,0)</f>
        <v>-0.0043138059</v>
      </c>
      <c r="J7" s="12">
        <f t="shared" si="26"/>
        <v>-0.0044481553</v>
      </c>
      <c r="K7" s="12">
        <f t="shared" si="26"/>
        <v>-0.0042940576</v>
      </c>
      <c r="L7" s="13">
        <f t="shared" ref="L7:M7" si="27">627.509*(OFFSET($B$4,6*$F6,0)-OFFSET($B$5,6*$F6,0)-OFFSET($B$6,6*$F6,0)+OFFSET(C$4,6*$F6,0)-OFFSET(C$5,6*$F6,0)-OFFSET(C$6,6*$F6,0))</f>
        <v>-5.498209511</v>
      </c>
      <c r="M7" s="13">
        <f t="shared" si="27"/>
        <v>-5.401511817</v>
      </c>
      <c r="N7" s="17">
        <f t="shared" si="20"/>
        <v>-5.330948635</v>
      </c>
      <c r="O7" s="13">
        <f t="shared" si="21"/>
        <v>-5.150438378</v>
      </c>
      <c r="Q7" s="11">
        <v>5.0</v>
      </c>
      <c r="R7" s="13">
        <f t="shared" si="6"/>
        <v>0.3527904894</v>
      </c>
      <c r="S7" s="13">
        <f t="shared" si="7"/>
        <v>0.449488183</v>
      </c>
      <c r="T7" s="13">
        <f t="shared" si="8"/>
        <v>0.5200513648</v>
      </c>
      <c r="U7" s="13">
        <f t="shared" si="9"/>
        <v>0.7005616222</v>
      </c>
      <c r="V7" s="14">
        <f t="shared" si="10"/>
        <v>11.97336562</v>
      </c>
      <c r="W7" s="15">
        <v>-5.851</v>
      </c>
      <c r="AA7" s="11">
        <v>5.0</v>
      </c>
      <c r="AB7">
        <f t="shared" si="11"/>
        <v>-2.706952027</v>
      </c>
      <c r="AC7">
        <f t="shared" si="12"/>
        <v>-2.694559791</v>
      </c>
      <c r="AD7">
        <f t="shared" si="13"/>
        <v>-2.623996609</v>
      </c>
      <c r="AF7">
        <f t="shared" ref="AF7:AG7" si="28">(AC7-$AI7)/$AI7*100</f>
        <v>-14.29647979</v>
      </c>
      <c r="AG7">
        <f t="shared" si="28"/>
        <v>-16.54082155</v>
      </c>
      <c r="AI7">
        <f t="shared" si="15"/>
        <v>-3.144047973</v>
      </c>
    </row>
    <row r="8">
      <c r="A8" s="13" t="s">
        <v>41</v>
      </c>
      <c r="B8" s="23"/>
      <c r="C8" s="16">
        <v>-0.3976861696</v>
      </c>
      <c r="D8" s="16">
        <v>-0.4343893096</v>
      </c>
      <c r="F8" s="11">
        <v>6.0</v>
      </c>
      <c r="G8" s="12">
        <f t="shared" si="16"/>
        <v>0.0021345469</v>
      </c>
      <c r="H8" s="12">
        <f t="shared" si="17"/>
        <v>0.0011820541</v>
      </c>
      <c r="I8" s="12">
        <f t="shared" ref="I8:K8" si="29">OFFSET(B$4,6*$F7,0)-OFFSET(B$5,6*$F7,0)-OFFSET(B$6,6*$F7,0)</f>
        <v>-0.0050524095</v>
      </c>
      <c r="J8" s="12">
        <f t="shared" si="29"/>
        <v>-0.0060212047</v>
      </c>
      <c r="K8" s="12">
        <f t="shared" si="29"/>
        <v>-0.0059912191</v>
      </c>
      <c r="L8" s="13">
        <f t="shared" ref="L8:M8" si="30">627.509*(OFFSET($B$4,6*$F7,0)-OFFSET($B$5,6*$F7,0)-OFFSET($B$6,6*$F7,0)+OFFSET(C$4,6*$F7,0)-OFFSET(C$5,6*$F7,0)-OFFSET(C$6,6*$F7,0))</f>
        <v>-6.948792573</v>
      </c>
      <c r="M8" s="13">
        <f t="shared" si="30"/>
        <v>-6.929976339</v>
      </c>
      <c r="N8" s="17">
        <f t="shared" si="20"/>
        <v>-6.916245574</v>
      </c>
      <c r="O8" s="13">
        <f t="shared" si="21"/>
        <v>-6.763449709</v>
      </c>
      <c r="Q8" s="11">
        <v>6.0</v>
      </c>
      <c r="R8" s="13">
        <f t="shared" si="6"/>
        <v>0.717207427</v>
      </c>
      <c r="S8" s="13">
        <f t="shared" si="7"/>
        <v>0.7360236608</v>
      </c>
      <c r="T8" s="13">
        <f t="shared" si="8"/>
        <v>0.7497544261</v>
      </c>
      <c r="U8" s="13">
        <f t="shared" si="9"/>
        <v>0.9025502906</v>
      </c>
      <c r="V8" s="14">
        <f t="shared" si="10"/>
        <v>11.77341887</v>
      </c>
      <c r="W8" s="15">
        <v>-7.666</v>
      </c>
      <c r="AA8" s="11">
        <v>6.0</v>
      </c>
      <c r="AB8">
        <f t="shared" si="11"/>
        <v>-3.170432433</v>
      </c>
      <c r="AC8">
        <f t="shared" si="12"/>
        <v>-3.759543906</v>
      </c>
      <c r="AD8">
        <f t="shared" si="13"/>
        <v>-3.745813141</v>
      </c>
      <c r="AF8">
        <f t="shared" ref="AF8:AG8" si="31">(AC8-$AI8)/$AI8*100</f>
        <v>-16.37220773</v>
      </c>
      <c r="AG8">
        <f t="shared" si="31"/>
        <v>-16.67763669</v>
      </c>
      <c r="AI8">
        <f t="shared" si="15"/>
        <v>-4.495567567</v>
      </c>
    </row>
    <row r="9">
      <c r="A9" s="26">
        <v>2.0</v>
      </c>
      <c r="B9" s="23"/>
      <c r="C9" s="23"/>
      <c r="D9" s="23"/>
      <c r="F9" s="11">
        <v>7.0</v>
      </c>
      <c r="G9" s="12">
        <f t="shared" si="16"/>
        <v>0.0028297114</v>
      </c>
      <c r="H9" s="12">
        <f t="shared" si="17"/>
        <v>0.001605758</v>
      </c>
      <c r="I9" s="12">
        <f t="shared" ref="I9:K9" si="32">OFFSET(B$4,6*$F8,0)-OFFSET(B$5,6*$F8,0)-OFFSET(B$6,6*$F8,0)</f>
        <v>-0.0063941112</v>
      </c>
      <c r="J9" s="12">
        <f t="shared" si="32"/>
        <v>-0.0059949792</v>
      </c>
      <c r="K9" s="12">
        <f t="shared" si="32"/>
        <v>-0.0058989338</v>
      </c>
      <c r="L9" s="13">
        <f t="shared" ref="L9:M9" si="33">627.509*(OFFSET($B$4,6*$F8,0)-OFFSET($B$5,6*$F8,0)-OFFSET($B$6,6*$F8,0)+OFFSET(C$4,6*$F8,0)-OFFSET(C$5,6*$F8,0)-OFFSET(C$6,6*$F8,0))</f>
        <v>-7.774265728</v>
      </c>
      <c r="M9" s="13">
        <f t="shared" si="33"/>
        <v>-7.713996375</v>
      </c>
      <c r="N9" s="17">
        <f t="shared" si="20"/>
        <v>-7.670016036</v>
      </c>
      <c r="O9" s="13">
        <f t="shared" si="21"/>
        <v>-7.446433696</v>
      </c>
      <c r="Q9" s="11">
        <v>7.0</v>
      </c>
      <c r="R9" s="13">
        <f t="shared" si="6"/>
        <v>0.5627342722</v>
      </c>
      <c r="S9" s="13">
        <f t="shared" si="7"/>
        <v>0.6230036251</v>
      </c>
      <c r="T9" s="13">
        <f t="shared" si="8"/>
        <v>0.6669839637</v>
      </c>
      <c r="U9" s="13">
        <f t="shared" si="9"/>
        <v>0.890566304</v>
      </c>
      <c r="V9" s="14">
        <f t="shared" si="10"/>
        <v>10.68209553</v>
      </c>
      <c r="W9" s="15">
        <v>-8.337</v>
      </c>
      <c r="AA9" s="11">
        <v>7.0</v>
      </c>
      <c r="AB9">
        <f t="shared" si="11"/>
        <v>-4.012362325</v>
      </c>
      <c r="AC9">
        <f t="shared" si="12"/>
        <v>-3.70163405</v>
      </c>
      <c r="AD9">
        <f t="shared" si="13"/>
        <v>-3.657653711</v>
      </c>
      <c r="AF9">
        <f t="shared" ref="AF9:AG9" si="34">(AC9-$AI9)/$AI9*100</f>
        <v>-14.40591494</v>
      </c>
      <c r="AG9">
        <f t="shared" si="34"/>
        <v>-15.42288658</v>
      </c>
      <c r="AI9">
        <f t="shared" si="15"/>
        <v>-4.324637675</v>
      </c>
    </row>
    <row r="10">
      <c r="A10" s="13" t="s">
        <v>31</v>
      </c>
      <c r="B10" s="16">
        <v>-191.1490404174</v>
      </c>
      <c r="C10" s="16">
        <v>-1.0784480063</v>
      </c>
      <c r="D10" s="16">
        <v>-1.1714822871</v>
      </c>
      <c r="F10" s="11">
        <v>8.0</v>
      </c>
      <c r="G10" s="12">
        <f t="shared" si="16"/>
        <v>0.0018668148</v>
      </c>
      <c r="H10" s="12">
        <f t="shared" si="17"/>
        <v>0.0011258618</v>
      </c>
      <c r="I10" s="12">
        <f t="shared" ref="I10:K10" si="35">OFFSET(B$4,6*$F9,0)-OFFSET(B$5,6*$F9,0)-OFFSET(B$6,6*$F9,0)</f>
        <v>-0.0043711229</v>
      </c>
      <c r="J10" s="12">
        <f t="shared" si="35"/>
        <v>-0.0033929047</v>
      </c>
      <c r="K10" s="12">
        <f t="shared" si="35"/>
        <v>-0.0031976149</v>
      </c>
      <c r="L10" s="13">
        <f t="shared" ref="L10:M10" si="36">627.509*(OFFSET($B$4,6*$F9,0)-OFFSET($B$5,6*$F9,0)-OFFSET($B$6,6*$F9,0)+OFFSET(C$4,6*$F9,0)-OFFSET(C$5,6*$F9,0)-OFFSET(C$6,6*$F9,0))</f>
        <v>-4.871997195</v>
      </c>
      <c r="M10" s="13">
        <f t="shared" si="36"/>
        <v>-4.749451088</v>
      </c>
      <c r="N10" s="17">
        <f t="shared" si="20"/>
        <v>-4.660025551</v>
      </c>
      <c r="O10" s="13">
        <f t="shared" si="21"/>
        <v>-4.476426969</v>
      </c>
      <c r="Q10" s="11">
        <v>8.0</v>
      </c>
      <c r="R10" s="13">
        <f t="shared" si="6"/>
        <v>0.2150028048</v>
      </c>
      <c r="S10" s="13">
        <f t="shared" si="7"/>
        <v>0.3375489119</v>
      </c>
      <c r="T10" s="13">
        <f t="shared" si="8"/>
        <v>0.4269744495</v>
      </c>
      <c r="U10" s="13">
        <f t="shared" si="9"/>
        <v>0.6105730306</v>
      </c>
      <c r="V10" s="14">
        <f t="shared" si="10"/>
        <v>12.00261511</v>
      </c>
      <c r="W10" s="15">
        <v>-5.087</v>
      </c>
      <c r="AA10" s="11">
        <v>8.0</v>
      </c>
      <c r="AB10">
        <f t="shared" si="11"/>
        <v>-2.74291896</v>
      </c>
      <c r="AC10">
        <f t="shared" si="12"/>
        <v>-2.006532128</v>
      </c>
      <c r="AD10">
        <f t="shared" si="13"/>
        <v>-1.917106591</v>
      </c>
      <c r="AF10">
        <f t="shared" ref="AF10:AG10" si="37">(AC10-$AI10)/$AI10*100</f>
        <v>-14.40005299</v>
      </c>
      <c r="AG10">
        <f t="shared" si="37"/>
        <v>-18.21500375</v>
      </c>
      <c r="AI10">
        <f t="shared" si="15"/>
        <v>-2.34408104</v>
      </c>
    </row>
    <row r="11">
      <c r="A11" s="13" t="s">
        <v>32</v>
      </c>
      <c r="B11" s="16">
        <v>-76.0590725513</v>
      </c>
      <c r="C11" s="16">
        <v>-0.3965917552</v>
      </c>
      <c r="D11" s="16">
        <v>-0.4338329947</v>
      </c>
      <c r="F11" s="11">
        <v>9.0</v>
      </c>
      <c r="G11" s="12">
        <f t="shared" si="16"/>
        <v>0.0013757975</v>
      </c>
      <c r="H11" s="12">
        <f t="shared" si="17"/>
        <v>0.0007717591</v>
      </c>
      <c r="I11" s="12">
        <f t="shared" ref="I11:K11" si="38">OFFSET(B$4,6*$F10,0)-OFFSET(B$5,6*$F10,0)-OFFSET(B$6,6*$F10,0)</f>
        <v>-0.0006916618</v>
      </c>
      <c r="J11" s="12">
        <f t="shared" si="38"/>
        <v>-0.0038421601</v>
      </c>
      <c r="K11" s="12">
        <f t="shared" si="38"/>
        <v>-0.0037533068</v>
      </c>
      <c r="L11" s="13">
        <f t="shared" ref="L11:M11" si="39">627.509*(OFFSET($B$4,6*$F10,0)-OFFSET($B$5,6*$F10,0)-OFFSET($B$6,6*$F10,0)+OFFSET(C$4,6*$F10,0)-OFFSET(C$5,6*$F10,0)-OFFSET(C$6,6*$F10,0))</f>
        <v>-2.845014047</v>
      </c>
      <c r="M11" s="13">
        <f t="shared" si="39"/>
        <v>-2.789257801</v>
      </c>
      <c r="N11" s="17">
        <f t="shared" si="20"/>
        <v>-2.748570811</v>
      </c>
      <c r="O11" s="13">
        <f t="shared" si="21"/>
        <v>-2.644726129</v>
      </c>
      <c r="Q11" s="11">
        <v>9.0</v>
      </c>
      <c r="R11" s="13">
        <f t="shared" si="6"/>
        <v>0.2679859533</v>
      </c>
      <c r="S11" s="13">
        <f t="shared" si="7"/>
        <v>0.3237421988</v>
      </c>
      <c r="T11" s="13">
        <f t="shared" si="8"/>
        <v>0.3644291887</v>
      </c>
      <c r="U11" s="13">
        <f t="shared" si="9"/>
        <v>0.4682738715</v>
      </c>
      <c r="V11" s="14">
        <f t="shared" si="10"/>
        <v>15.04252719</v>
      </c>
      <c r="W11" s="15">
        <v>-3.113</v>
      </c>
      <c r="AA11" s="11">
        <v>9.0</v>
      </c>
      <c r="AB11">
        <f t="shared" si="11"/>
        <v>-0.4340240045</v>
      </c>
      <c r="AC11">
        <f t="shared" si="12"/>
        <v>-2.355233797</v>
      </c>
      <c r="AD11">
        <f t="shared" si="13"/>
        <v>-2.314546807</v>
      </c>
      <c r="AF11">
        <f t="shared" ref="AF11:AG11" si="40">(AC11-$AI11)/$AI11*100</f>
        <v>-12.08455019</v>
      </c>
      <c r="AG11">
        <f t="shared" si="40"/>
        <v>-13.60330176</v>
      </c>
      <c r="AI11">
        <f t="shared" si="15"/>
        <v>-2.678975996</v>
      </c>
    </row>
    <row r="12">
      <c r="A12" s="13" t="s">
        <v>33</v>
      </c>
      <c r="B12" s="16">
        <v>-115.0853395843</v>
      </c>
      <c r="C12" s="16">
        <v>-0.6782990711</v>
      </c>
      <c r="D12" s="16">
        <v>-0.734081803</v>
      </c>
      <c r="F12" s="11">
        <v>10.0</v>
      </c>
      <c r="G12" s="12">
        <f t="shared" si="16"/>
        <v>0.0015030272</v>
      </c>
      <c r="H12" s="12">
        <f t="shared" si="17"/>
        <v>0.0008241558</v>
      </c>
      <c r="I12" s="12">
        <f t="shared" ref="I12:K12" si="41">OFFSET(B$4,6*$F11,0)-OFFSET(B$5,6*$F11,0)-OFFSET(B$6,6*$F11,0)</f>
        <v>-0.0004261816</v>
      </c>
      <c r="J12" s="12">
        <f t="shared" si="41"/>
        <v>-0.0054862063</v>
      </c>
      <c r="K12" s="12">
        <f t="shared" si="41"/>
        <v>-0.0054902181</v>
      </c>
      <c r="L12" s="13">
        <f t="shared" ref="L12:M12" si="42">627.509*(OFFSET($B$4,6*$F11,0)-OFFSET($B$5,6*$F11,0)-OFFSET($B$6,6*$F11,0)+OFFSET(C$4,6*$F11,0)-OFFSET(C$5,6*$F11,0)-OFFSET(C$6,6*$F11,0))</f>
        <v>-3.710076619</v>
      </c>
      <c r="M12" s="13">
        <f t="shared" si="42"/>
        <v>-3.712594059</v>
      </c>
      <c r="N12" s="17">
        <f t="shared" si="20"/>
        <v>-3.714431111</v>
      </c>
      <c r="O12" s="13">
        <f t="shared" si="21"/>
        <v>-3.611280191</v>
      </c>
      <c r="Q12" s="11">
        <v>10.0</v>
      </c>
      <c r="R12" s="13">
        <f t="shared" si="6"/>
        <v>0.5129233813</v>
      </c>
      <c r="S12" s="13">
        <f t="shared" si="7"/>
        <v>0.5104059406</v>
      </c>
      <c r="T12" s="13">
        <f t="shared" si="8"/>
        <v>0.5085688894</v>
      </c>
      <c r="U12" s="13">
        <f t="shared" si="9"/>
        <v>0.6117198093</v>
      </c>
      <c r="V12" s="14">
        <f t="shared" si="10"/>
        <v>14.48543238</v>
      </c>
      <c r="W12" s="15">
        <v>-4.223</v>
      </c>
      <c r="AA12" s="11">
        <v>10.0</v>
      </c>
      <c r="AB12">
        <f t="shared" si="11"/>
        <v>-0.2674327896</v>
      </c>
      <c r="AC12">
        <f t="shared" si="12"/>
        <v>-3.44516127</v>
      </c>
      <c r="AD12">
        <f t="shared" si="13"/>
        <v>-3.446998321</v>
      </c>
      <c r="AF12">
        <f t="shared" ref="AF12:AG12" si="43">(AC12-$AI12)/$AI12*100</f>
        <v>-12.90348295</v>
      </c>
      <c r="AG12">
        <f t="shared" si="43"/>
        <v>-12.85704078</v>
      </c>
      <c r="AI12">
        <f t="shared" si="15"/>
        <v>-3.95556721</v>
      </c>
    </row>
    <row r="13">
      <c r="A13" s="13" t="s">
        <v>40</v>
      </c>
      <c r="B13" s="23"/>
      <c r="C13" s="16">
        <v>-0.3972474769</v>
      </c>
      <c r="D13" s="16">
        <v>-0.4342815151</v>
      </c>
      <c r="F13" s="11">
        <v>11.0</v>
      </c>
      <c r="G13" s="12">
        <f t="shared" si="16"/>
        <v>0.0019477088</v>
      </c>
      <c r="H13" s="12">
        <f t="shared" si="17"/>
        <v>0.0010960921</v>
      </c>
      <c r="I13" s="12">
        <f t="shared" ref="I13:K13" si="44">OFFSET(B$4,6*$F12,0)-OFFSET(B$5,6*$F12,0)-OFFSET(B$6,6*$F12,0)</f>
        <v>-0.0012857946</v>
      </c>
      <c r="J13" s="31">
        <f t="shared" si="44"/>
        <v>-0.0063889336</v>
      </c>
      <c r="K13" s="31">
        <f t="shared" si="44"/>
        <v>-0.0064785422</v>
      </c>
      <c r="L13" s="13">
        <f t="shared" ref="L13:M13" si="45">627.509*(OFFSET($B$4,6*$F12,0)-OFFSET($B$5,6*$F12,0)-OFFSET($B$6,6*$F12,0)+OFFSET(C$4,6*$F12,0)-OFFSET(C$5,6*$F12,0)-OFFSET(C$6,6*$F12,0))</f>
        <v>-4.815961018</v>
      </c>
      <c r="M13" s="13">
        <f t="shared" si="45"/>
        <v>-4.872191221</v>
      </c>
      <c r="N13" s="17">
        <f t="shared" si="20"/>
        <v>-4.913224072</v>
      </c>
      <c r="O13" s="13">
        <f t="shared" si="21"/>
        <v>-4.764302985</v>
      </c>
      <c r="Q13" s="11">
        <v>11.0</v>
      </c>
      <c r="R13" s="13">
        <f t="shared" si="6"/>
        <v>0.6640389819</v>
      </c>
      <c r="S13" s="13">
        <f t="shared" si="7"/>
        <v>0.607808779</v>
      </c>
      <c r="T13" s="13">
        <f t="shared" si="8"/>
        <v>0.5667759281</v>
      </c>
      <c r="U13" s="13">
        <f t="shared" si="9"/>
        <v>0.7156970153</v>
      </c>
      <c r="V13" s="14">
        <f t="shared" si="10"/>
        <v>13.06016451</v>
      </c>
      <c r="W13" s="15">
        <v>-5.48</v>
      </c>
      <c r="AA13" s="11">
        <v>11.0</v>
      </c>
      <c r="AB13">
        <f t="shared" si="11"/>
        <v>-0.8068476837</v>
      </c>
      <c r="AC13">
        <f t="shared" si="12"/>
        <v>-4.065343537</v>
      </c>
      <c r="AD13">
        <f t="shared" si="13"/>
        <v>-4.106376388</v>
      </c>
      <c r="AF13">
        <f t="shared" ref="AF13:AG13" si="46">(AC13-$AI13)/$AI13*100</f>
        <v>-13.00639778</v>
      </c>
      <c r="AG13">
        <f t="shared" si="46"/>
        <v>-12.12834271</v>
      </c>
      <c r="AI13">
        <f t="shared" si="15"/>
        <v>-4.673152316</v>
      </c>
    </row>
    <row r="14">
      <c r="A14" s="13" t="s">
        <v>41</v>
      </c>
      <c r="B14" s="23"/>
      <c r="C14" s="16">
        <v>-0.6795931004</v>
      </c>
      <c r="D14" s="16">
        <v>-0.7347878755</v>
      </c>
      <c r="F14" s="11">
        <v>12.0</v>
      </c>
      <c r="G14" s="12">
        <f t="shared" si="16"/>
        <v>0.001983981</v>
      </c>
      <c r="H14" s="12">
        <f t="shared" si="17"/>
        <v>0.0011536236</v>
      </c>
      <c r="I14" s="12">
        <f t="shared" ref="I14:K14" si="47">OFFSET(B$4,6*$F13,0)-OFFSET(B$5,6*$F13,0)-OFFSET(B$6,6*$F13,0)</f>
        <v>-0.0056171517</v>
      </c>
      <c r="J14" s="31">
        <f t="shared" si="47"/>
        <v>-0.0046843552</v>
      </c>
      <c r="K14" s="31">
        <f t="shared" si="47"/>
        <v>-0.0048509144</v>
      </c>
      <c r="L14" s="13">
        <f t="shared" ref="L14:M14" si="48">627.509*(OFFSET($B$4,6*$F13,0)-OFFSET($B$5,6*$F13,0)-OFFSET($B$6,6*$F13,0)+OFFSET(C$4,6*$F13,0)-OFFSET(C$5,6*$F13,0)-OFFSET(C$6,6*$F13,0))</f>
        <v>-6.464288293</v>
      </c>
      <c r="M14" s="13">
        <f t="shared" si="48"/>
        <v>-6.56880569</v>
      </c>
      <c r="N14" s="17">
        <f t="shared" si="20"/>
        <v>-6.645075142</v>
      </c>
      <c r="O14" s="13">
        <f t="shared" si="21"/>
        <v>-6.473235844</v>
      </c>
      <c r="Q14" s="11">
        <v>12.0</v>
      </c>
      <c r="R14" s="13">
        <f t="shared" si="6"/>
        <v>0.9377117067</v>
      </c>
      <c r="S14" s="13">
        <f t="shared" si="7"/>
        <v>0.8331943096</v>
      </c>
      <c r="T14" s="13">
        <f t="shared" si="8"/>
        <v>0.7569248578</v>
      </c>
      <c r="U14" s="13">
        <f t="shared" si="9"/>
        <v>0.9287641559</v>
      </c>
      <c r="V14" s="14">
        <f t="shared" si="10"/>
        <v>12.54747576</v>
      </c>
      <c r="W14" s="15">
        <v>-7.402</v>
      </c>
      <c r="AA14" s="11">
        <v>12.0</v>
      </c>
      <c r="AB14">
        <f t="shared" si="11"/>
        <v>-3.524813246</v>
      </c>
      <c r="AC14">
        <f t="shared" si="12"/>
        <v>-3.043992444</v>
      </c>
      <c r="AD14">
        <f t="shared" si="13"/>
        <v>-3.120261896</v>
      </c>
      <c r="AF14">
        <f t="shared" ref="AF14:AG14" si="49">(AC14-$AI14)/$AI14*100</f>
        <v>-21.48966151</v>
      </c>
      <c r="AG14">
        <f t="shared" si="49"/>
        <v>-19.52252769</v>
      </c>
      <c r="AI14">
        <f t="shared" si="15"/>
        <v>-3.877186754</v>
      </c>
    </row>
    <row r="15">
      <c r="A15" s="26">
        <v>3.0</v>
      </c>
      <c r="B15" s="23"/>
      <c r="C15" s="23"/>
      <c r="D15" s="23"/>
      <c r="F15" s="11">
        <v>13.0</v>
      </c>
      <c r="G15" s="12">
        <f t="shared" si="16"/>
        <v>0.0019132648</v>
      </c>
      <c r="H15" s="12">
        <f t="shared" si="17"/>
        <v>0.0011126146</v>
      </c>
      <c r="I15" s="12">
        <f t="shared" ref="I15:K15" si="50">OFFSET(B$4,6*$F14,0)-OFFSET(B$5,6*$F14,0)-OFFSET(B$6,6*$F14,0)</f>
        <v>-0.0042930182</v>
      </c>
      <c r="J15" s="12">
        <f t="shared" si="50"/>
        <v>-0.0050525464</v>
      </c>
      <c r="K15" s="12">
        <f t="shared" si="50"/>
        <v>-0.0050652293</v>
      </c>
      <c r="L15" s="13">
        <f t="shared" ref="L15:M15" si="51">627.509*(OFFSET($B$4,6*$F14,0)-OFFSET($B$5,6*$F14,0)-OFFSET($B$6,6*$F14,0)+OFFSET(C$4,6*$F14,0)-OFFSET(C$5,6*$F14,0)-OFFSET(C$6,6*$F14,0))</f>
        <v>-5.864425897</v>
      </c>
      <c r="M15" s="13">
        <f t="shared" si="51"/>
        <v>-5.87238453</v>
      </c>
      <c r="N15" s="17">
        <f t="shared" si="20"/>
        <v>-5.878192182</v>
      </c>
      <c r="O15" s="13">
        <f t="shared" si="21"/>
        <v>-5.712418001</v>
      </c>
      <c r="Q15" s="11">
        <v>13.0</v>
      </c>
      <c r="R15" s="13">
        <f t="shared" si="6"/>
        <v>0.4175741034</v>
      </c>
      <c r="S15" s="13">
        <f t="shared" si="7"/>
        <v>0.4096154695</v>
      </c>
      <c r="T15" s="13">
        <f t="shared" si="8"/>
        <v>0.4038078178</v>
      </c>
      <c r="U15" s="13">
        <f t="shared" si="9"/>
        <v>0.5695819989</v>
      </c>
      <c r="V15" s="14">
        <f t="shared" si="10"/>
        <v>9.066889508</v>
      </c>
      <c r="W15" s="15">
        <v>-6.282</v>
      </c>
      <c r="AA15" s="11">
        <v>13.0</v>
      </c>
      <c r="AB15">
        <f t="shared" si="11"/>
        <v>-2.693907558</v>
      </c>
      <c r="AC15">
        <f t="shared" si="12"/>
        <v>-3.178476973</v>
      </c>
      <c r="AD15">
        <f t="shared" si="13"/>
        <v>-3.184284625</v>
      </c>
      <c r="AF15">
        <f t="shared" ref="AF15:AG15" si="52">(AC15-$AI15)/$AI15*100</f>
        <v>-11.41596757</v>
      </c>
      <c r="AG15">
        <f t="shared" si="52"/>
        <v>-11.25410853</v>
      </c>
      <c r="AI15">
        <f t="shared" si="15"/>
        <v>-3.588092442</v>
      </c>
    </row>
    <row r="16">
      <c r="A16" s="13" t="s">
        <v>31</v>
      </c>
      <c r="B16" s="16">
        <v>-171.3132779276</v>
      </c>
      <c r="C16" s="16">
        <v>-1.0605478015</v>
      </c>
      <c r="D16" s="16">
        <v>-1.1465431276</v>
      </c>
      <c r="F16" s="11">
        <v>14.0</v>
      </c>
      <c r="G16" s="12">
        <f t="shared" si="16"/>
        <v>0.001947176</v>
      </c>
      <c r="H16" s="12">
        <f t="shared" si="17"/>
        <v>0.0010734143</v>
      </c>
      <c r="I16" s="12">
        <f t="shared" ref="I16:K16" si="53">OFFSET(B$4,6*$F15,0)-OFFSET(B$5,6*$F15,0)-OFFSET(B$6,6*$F15,0)</f>
        <v>-0.0043351723</v>
      </c>
      <c r="J16" s="12">
        <f t="shared" si="53"/>
        <v>-0.0069173257</v>
      </c>
      <c r="K16" s="12">
        <f t="shared" si="53"/>
        <v>-0.0068792162</v>
      </c>
      <c r="L16" s="13">
        <f t="shared" ref="L16:M16" si="54">627.509*(OFFSET($B$4,6*$F15,0)-OFFSET($B$5,6*$F15,0)-OFFSET($B$6,6*$F15,0)+OFFSET(C$4,6*$F15,0)-OFFSET(C$5,6*$F15,0)-OFFSET(C$6,6*$F15,0))</f>
        <v>-7.061043767</v>
      </c>
      <c r="M16" s="13">
        <f t="shared" si="54"/>
        <v>-7.037129713</v>
      </c>
      <c r="N16" s="17">
        <f t="shared" si="20"/>
        <v>-7.019678917</v>
      </c>
      <c r="O16" s="13">
        <f t="shared" si="21"/>
        <v>-6.882943322</v>
      </c>
      <c r="Q16" s="11">
        <v>14.0</v>
      </c>
      <c r="R16" s="13">
        <f t="shared" si="6"/>
        <v>0.4999562325</v>
      </c>
      <c r="S16" s="13">
        <f t="shared" si="7"/>
        <v>0.5238702868</v>
      </c>
      <c r="T16" s="13">
        <f t="shared" si="8"/>
        <v>0.5413210831</v>
      </c>
      <c r="U16" s="13">
        <f t="shared" si="9"/>
        <v>0.6780566781</v>
      </c>
      <c r="V16" s="14">
        <f t="shared" si="10"/>
        <v>8.967817459</v>
      </c>
      <c r="W16" s="15">
        <v>-7.561</v>
      </c>
      <c r="AA16" s="11">
        <v>14.0</v>
      </c>
      <c r="AB16">
        <f t="shared" si="11"/>
        <v>-2.720359635</v>
      </c>
      <c r="AC16">
        <f t="shared" si="12"/>
        <v>-4.316770078</v>
      </c>
      <c r="AD16">
        <f t="shared" si="13"/>
        <v>-4.299319282</v>
      </c>
      <c r="AF16">
        <f t="shared" ref="AF16:AG16" si="55">(AC16-$AI16)/$AI16*100</f>
        <v>-10.82233439</v>
      </c>
      <c r="AG16">
        <f t="shared" si="55"/>
        <v>-11.18284033</v>
      </c>
      <c r="AI16">
        <f t="shared" si="15"/>
        <v>-4.840640365</v>
      </c>
    </row>
    <row r="17">
      <c r="A17" s="13" t="s">
        <v>32</v>
      </c>
      <c r="B17" s="16">
        <v>-76.0587519805</v>
      </c>
      <c r="C17" s="16">
        <v>-0.396851568</v>
      </c>
      <c r="D17" s="16">
        <v>-0.4340809535</v>
      </c>
      <c r="F17" s="11">
        <v>15.0</v>
      </c>
      <c r="G17" s="12">
        <f t="shared" si="16"/>
        <v>0.0022870291</v>
      </c>
      <c r="H17" s="12">
        <f t="shared" si="17"/>
        <v>0.0013105911</v>
      </c>
      <c r="I17" s="12">
        <f t="shared" ref="I17:K17" si="56">OFFSET(B$4,6*$F16,0)-OFFSET(B$5,6*$F16,0)-OFFSET(B$6,6*$F16,0)</f>
        <v>-0.0061122922</v>
      </c>
      <c r="J17" s="31">
        <f t="shared" si="56"/>
        <v>-0.0067621781</v>
      </c>
      <c r="K17" s="31">
        <f t="shared" si="56"/>
        <v>-0.0068939587</v>
      </c>
      <c r="L17" s="13">
        <f t="shared" ref="L17:M17" si="57">627.509*(OFFSET($B$4,6*$F16,0)-OFFSET($B$5,6*$F16,0)-OFFSET($B$6,6*$F16,0)+OFFSET(C$4,6*$F16,0)-OFFSET(C$5,6*$F16,0)-OFFSET(C$6,6*$F16,0))</f>
        <v>-8.078845983</v>
      </c>
      <c r="M17" s="13">
        <f t="shared" si="57"/>
        <v>-8.161539496</v>
      </c>
      <c r="N17" s="17">
        <f t="shared" si="20"/>
        <v>-8.221883411</v>
      </c>
      <c r="O17" s="13">
        <f t="shared" si="21"/>
        <v>-8.034240881</v>
      </c>
      <c r="Q17" s="11">
        <v>15.0</v>
      </c>
      <c r="R17" s="13">
        <f t="shared" si="6"/>
        <v>0.6421540165</v>
      </c>
      <c r="S17" s="13">
        <f t="shared" si="7"/>
        <v>0.559460504</v>
      </c>
      <c r="T17" s="13">
        <f t="shared" si="8"/>
        <v>0.4991165894</v>
      </c>
      <c r="U17" s="13">
        <f t="shared" si="9"/>
        <v>0.6867591192</v>
      </c>
      <c r="V17" s="14">
        <f t="shared" si="10"/>
        <v>7.874774902</v>
      </c>
      <c r="W17" s="15">
        <v>-8.721</v>
      </c>
      <c r="AA17" s="11">
        <v>15.0</v>
      </c>
      <c r="AB17">
        <f t="shared" si="11"/>
        <v>-3.835518366</v>
      </c>
      <c r="AC17">
        <f t="shared" si="12"/>
        <v>-4.32602113</v>
      </c>
      <c r="AD17">
        <f t="shared" si="13"/>
        <v>-4.386365044</v>
      </c>
      <c r="AF17">
        <f t="shared" ref="AF17:AG17" si="58">(AC17-$AI17)/$AI17*100</f>
        <v>-11.45149129</v>
      </c>
      <c r="AG17">
        <f t="shared" si="58"/>
        <v>-10.21632311</v>
      </c>
      <c r="AI17">
        <f t="shared" si="15"/>
        <v>-4.885481634</v>
      </c>
    </row>
    <row r="18">
      <c r="A18" s="13" t="s">
        <v>33</v>
      </c>
      <c r="B18" s="16">
        <v>-95.2487640097</v>
      </c>
      <c r="C18" s="16">
        <v>-0.6596069252</v>
      </c>
      <c r="D18" s="16">
        <v>-0.7081768091</v>
      </c>
      <c r="F18" s="11">
        <v>16.0</v>
      </c>
      <c r="G18" s="12">
        <f t="shared" si="16"/>
        <v>0.001699498</v>
      </c>
      <c r="H18" s="12">
        <f t="shared" si="17"/>
        <v>0.0010568818</v>
      </c>
      <c r="I18" s="12">
        <f t="shared" ref="I18:K18" si="59">OFFSET(B$4,6*$F17,0)-OFFSET(B$5,6*$F17,0)-OFFSET(B$6,6*$F17,0)</f>
        <v>-0.0048342333</v>
      </c>
      <c r="J18" s="12">
        <f t="shared" si="59"/>
        <v>-0.0032825933</v>
      </c>
      <c r="K18" s="12">
        <f t="shared" si="59"/>
        <v>-0.0031711448</v>
      </c>
      <c r="L18" s="13">
        <f t="shared" ref="L18:M18" si="60">627.509*(OFFSET($B$4,6*$F17,0)-OFFSET($B$5,6*$F17,0)-OFFSET($B$6,6*$F17,0)+OFFSET(C$4,6*$F17,0)-OFFSET(C$5,6*$F17,0)-OFFSET(C$6,6*$F17,0))</f>
        <v>-5.093381743</v>
      </c>
      <c r="M18" s="13">
        <f t="shared" si="60"/>
        <v>-5.023446806</v>
      </c>
      <c r="N18" s="17">
        <f t="shared" si="20"/>
        <v>-4.972413204</v>
      </c>
      <c r="O18" s="13">
        <f t="shared" si="21"/>
        <v>-4.787942609</v>
      </c>
      <c r="Q18" s="11">
        <v>16.0</v>
      </c>
      <c r="R18" s="13">
        <f t="shared" si="6"/>
        <v>0.1056182571</v>
      </c>
      <c r="S18" s="13">
        <f t="shared" si="7"/>
        <v>0.1755531939</v>
      </c>
      <c r="T18" s="13">
        <f t="shared" si="8"/>
        <v>0.2265867964</v>
      </c>
      <c r="U18" s="13">
        <f t="shared" si="9"/>
        <v>0.4110573911</v>
      </c>
      <c r="V18" s="14">
        <f t="shared" si="10"/>
        <v>7.906470304</v>
      </c>
      <c r="W18" s="15">
        <v>-5.199</v>
      </c>
      <c r="AA18" s="11">
        <v>16.0</v>
      </c>
      <c r="AB18">
        <f t="shared" si="11"/>
        <v>-3.033524904</v>
      </c>
      <c r="AC18">
        <f t="shared" si="12"/>
        <v>-1.989921902</v>
      </c>
      <c r="AD18">
        <f t="shared" si="13"/>
        <v>-1.9388883</v>
      </c>
      <c r="AF18">
        <f t="shared" ref="AF18:AG18" si="61">(AC18-$AI18)/$AI18*100</f>
        <v>-8.106913544</v>
      </c>
      <c r="AG18">
        <f t="shared" si="61"/>
        <v>-10.46360666</v>
      </c>
      <c r="AI18">
        <f t="shared" si="15"/>
        <v>-2.165475096</v>
      </c>
    </row>
    <row r="19">
      <c r="A19" s="13" t="s">
        <v>40</v>
      </c>
      <c r="B19" s="23"/>
      <c r="C19" s="16">
        <v>-0.3975347233</v>
      </c>
      <c r="D19" s="16">
        <v>-0.4345806642</v>
      </c>
      <c r="F19" s="11">
        <v>17.0</v>
      </c>
      <c r="G19" s="12">
        <f t="shared" si="16"/>
        <v>0.003888717</v>
      </c>
      <c r="H19" s="12">
        <f t="shared" si="17"/>
        <v>0.0023354497</v>
      </c>
      <c r="I19" s="12">
        <f t="shared" ref="I19:K19" si="62">OFFSET(B$4,6*$F18,0)-OFFSET(B$5,6*$F18,0)-OFFSET(B$6,6*$F18,0)</f>
        <v>-0.0178454533</v>
      </c>
      <c r="J19" s="12">
        <f t="shared" si="62"/>
        <v>-0.0084217363</v>
      </c>
      <c r="K19" s="12">
        <f t="shared" si="62"/>
        <v>-0.0086123065</v>
      </c>
      <c r="L19" s="13">
        <f t="shared" ref="L19:M19" si="63">627.509*(OFFSET($B$4,6*$F18,0)-OFFSET($B$5,6*$F18,0)-OFFSET($B$6,6*$F18,0)+OFFSET(C$4,6*$F18,0)-OFFSET(C$5,6*$F18,0)-OFFSET(C$6,6*$F18,0))</f>
        <v>-16.48289788</v>
      </c>
      <c r="M19" s="13">
        <f t="shared" si="63"/>
        <v>-16.60248239</v>
      </c>
      <c r="N19" s="17">
        <f t="shared" si="20"/>
        <v>-16.68974677</v>
      </c>
      <c r="O19" s="13">
        <f t="shared" si="21"/>
        <v>-16.31261876</v>
      </c>
      <c r="Q19" s="11">
        <v>17.0</v>
      </c>
      <c r="R19" s="13">
        <f t="shared" si="6"/>
        <v>0.9651021213</v>
      </c>
      <c r="S19" s="13">
        <f t="shared" si="7"/>
        <v>0.8455176057</v>
      </c>
      <c r="T19" s="13">
        <f t="shared" si="8"/>
        <v>0.7582532294</v>
      </c>
      <c r="U19" s="13">
        <f t="shared" si="9"/>
        <v>1.135381235</v>
      </c>
      <c r="V19" s="14">
        <f t="shared" si="10"/>
        <v>6.507228538</v>
      </c>
      <c r="W19" s="15">
        <v>-17.448</v>
      </c>
      <c r="AA19" s="11">
        <v>17.0</v>
      </c>
      <c r="AB19">
        <f t="shared" si="11"/>
        <v>-11.19818255</v>
      </c>
      <c r="AC19">
        <f t="shared" si="12"/>
        <v>-5.40429984</v>
      </c>
      <c r="AD19">
        <f t="shared" si="13"/>
        <v>-5.491564216</v>
      </c>
      <c r="AF19">
        <f t="shared" ref="AF19:AG19" si="64">(AC19-$AI19)/$AI19*100</f>
        <v>-13.52867685</v>
      </c>
      <c r="AG19">
        <f t="shared" si="64"/>
        <v>-12.13240604</v>
      </c>
      <c r="AI19">
        <f t="shared" si="15"/>
        <v>-6.249817445</v>
      </c>
    </row>
    <row r="20">
      <c r="A20" s="13" t="s">
        <v>41</v>
      </c>
      <c r="B20" s="23"/>
      <c r="C20" s="16">
        <v>-0.6608097259</v>
      </c>
      <c r="D20" s="16">
        <v>-0.7088399845</v>
      </c>
      <c r="F20" s="11">
        <v>18.0</v>
      </c>
      <c r="G20" s="12">
        <f t="shared" si="16"/>
        <v>0.0019626848</v>
      </c>
      <c r="H20" s="12">
        <f t="shared" si="17"/>
        <v>0.0012818385</v>
      </c>
      <c r="I20" s="12">
        <f t="shared" ref="I20:K20" si="65">OFFSET(B$4,6*$F19,0)-OFFSET(B$5,6*$F19,0)-OFFSET(B$6,6*$F19,0)</f>
        <v>-0.0055148842</v>
      </c>
      <c r="J20" s="12">
        <f t="shared" si="65"/>
        <v>-0.0043217812</v>
      </c>
      <c r="K20" s="12">
        <f t="shared" si="65"/>
        <v>-0.0045886484</v>
      </c>
      <c r="L20" s="13">
        <f t="shared" ref="L20:M20" si="66">627.509*(OFFSET($B$4,6*$F19,0)-OFFSET($B$5,6*$F19,0)-OFFSET($B$6,6*$F19,0)+OFFSET(C$4,6*$F19,0)-OFFSET(C$5,6*$F19,0)-OFFSET(C$6,6*$F19,0))</f>
        <v>-6.172596068</v>
      </c>
      <c r="M20" s="13">
        <f t="shared" si="66"/>
        <v>-6.340057638</v>
      </c>
      <c r="N20" s="17">
        <f t="shared" si="20"/>
        <v>-6.462259324</v>
      </c>
      <c r="O20" s="13">
        <f t="shared" si="21"/>
        <v>-6.215960563</v>
      </c>
      <c r="Q20" s="11">
        <v>18.0</v>
      </c>
      <c r="R20" s="13">
        <f t="shared" si="6"/>
        <v>0.8024039315</v>
      </c>
      <c r="S20" s="13">
        <f t="shared" si="7"/>
        <v>0.6349423617</v>
      </c>
      <c r="T20" s="13">
        <f t="shared" si="8"/>
        <v>0.5127406756</v>
      </c>
      <c r="U20" s="13">
        <f t="shared" si="9"/>
        <v>0.759039437</v>
      </c>
      <c r="V20" s="14">
        <f t="shared" si="10"/>
        <v>10.88228584</v>
      </c>
      <c r="W20" s="15">
        <v>-6.975</v>
      </c>
      <c r="AA20" s="11">
        <v>18.0</v>
      </c>
      <c r="AB20">
        <f t="shared" si="11"/>
        <v>-3.460639469</v>
      </c>
      <c r="AC20">
        <f t="shared" si="12"/>
        <v>-2.879418169</v>
      </c>
      <c r="AD20">
        <f t="shared" si="13"/>
        <v>-3.001619855</v>
      </c>
      <c r="AF20">
        <f t="shared" ref="AF20:AG20" si="67">(AC20-$AI20)/$AI20*100</f>
        <v>-18.06708094</v>
      </c>
      <c r="AG20">
        <f t="shared" si="67"/>
        <v>-14.58987122</v>
      </c>
      <c r="AI20">
        <f t="shared" si="15"/>
        <v>-3.514360531</v>
      </c>
    </row>
    <row r="21">
      <c r="A21" s="26">
        <v>4.0</v>
      </c>
      <c r="B21" s="23"/>
      <c r="C21" s="23"/>
      <c r="D21" s="23"/>
      <c r="F21" s="11">
        <v>19.0</v>
      </c>
      <c r="G21" s="12">
        <f t="shared" si="16"/>
        <v>0.002120494</v>
      </c>
      <c r="H21" s="12">
        <f t="shared" si="17"/>
        <v>0.0012617411</v>
      </c>
      <c r="I21" s="12">
        <f t="shared" ref="I21:K21" si="68">OFFSET(B$4,6*$F20,0)-OFFSET(B$5,6*$F20,0)-OFFSET(B$6,6*$F20,0)</f>
        <v>-0.0051149885</v>
      </c>
      <c r="J21" s="12">
        <f t="shared" si="68"/>
        <v>-0.0057914811</v>
      </c>
      <c r="K21" s="12">
        <f t="shared" si="68"/>
        <v>-0.0058552388</v>
      </c>
      <c r="L21" s="13">
        <f t="shared" ref="L21:M21" si="69">627.509*(OFFSET($B$4,6*$F20,0)-OFFSET($B$5,6*$F20,0)-OFFSET($B$6,6*$F20,0)+OFFSET(C$4,6*$F20,0)-OFFSET(C$5,6*$F20,0)-OFFSET(C$6,6*$F20,0))</f>
        <v>-6.843907832</v>
      </c>
      <c r="M21" s="13">
        <f t="shared" si="69"/>
        <v>-6.883916363</v>
      </c>
      <c r="N21" s="17">
        <f t="shared" si="20"/>
        <v>-6.913111777</v>
      </c>
      <c r="O21" s="13">
        <f t="shared" si="21"/>
        <v>-6.713851446</v>
      </c>
      <c r="Q21" s="11">
        <v>19.0</v>
      </c>
      <c r="R21" s="13">
        <f t="shared" si="6"/>
        <v>0.6660921678</v>
      </c>
      <c r="S21" s="13">
        <f t="shared" si="7"/>
        <v>0.6260836372</v>
      </c>
      <c r="T21" s="13">
        <f t="shared" si="8"/>
        <v>0.596888223</v>
      </c>
      <c r="U21" s="13">
        <f t="shared" si="9"/>
        <v>0.7961485536</v>
      </c>
      <c r="V21" s="14">
        <f t="shared" si="10"/>
        <v>10.60117914</v>
      </c>
      <c r="W21" s="15">
        <v>-7.51</v>
      </c>
      <c r="AA21" s="11">
        <v>19.0</v>
      </c>
      <c r="AB21">
        <f t="shared" si="11"/>
        <v>-3.209701319</v>
      </c>
      <c r="AC21">
        <f t="shared" si="12"/>
        <v>-3.674215044</v>
      </c>
      <c r="AD21">
        <f t="shared" si="13"/>
        <v>-3.703410458</v>
      </c>
      <c r="AF21">
        <f t="shared" ref="AF21:AG21" si="70">(AC21-$AI21)/$AI21*100</f>
        <v>-14.5590733</v>
      </c>
      <c r="AG21">
        <f t="shared" si="70"/>
        <v>-13.88015734</v>
      </c>
      <c r="AI21">
        <f t="shared" si="15"/>
        <v>-4.300298681</v>
      </c>
    </row>
    <row r="22">
      <c r="A22" s="13" t="s">
        <v>31</v>
      </c>
      <c r="B22" s="16">
        <v>-323.1421848959</v>
      </c>
      <c r="C22" s="16">
        <v>-1.8944187712</v>
      </c>
      <c r="D22" s="16">
        <v>-2.0484678759</v>
      </c>
      <c r="F22" s="11">
        <v>20.0</v>
      </c>
      <c r="G22" s="12">
        <f t="shared" si="16"/>
        <v>0.0046206582</v>
      </c>
      <c r="H22" s="12">
        <f t="shared" si="17"/>
        <v>0.0027356151</v>
      </c>
      <c r="I22" s="12">
        <f t="shared" ref="I22:K22" si="71">OFFSET(B$4,6*$F21,0)-OFFSET(B$5,6*$F21,0)-OFFSET(B$6,6*$F21,0)</f>
        <v>-0.0206296104</v>
      </c>
      <c r="J22" s="12">
        <f t="shared" si="71"/>
        <v>-0.0087810396</v>
      </c>
      <c r="K22" s="12">
        <f t="shared" si="71"/>
        <v>-0.0089310098</v>
      </c>
      <c r="L22" s="13">
        <f t="shared" ref="L22:M22" si="72">627.509*(OFFSET($B$4,6*$F21,0)-OFFSET($B$5,6*$F21,0)-OFFSET($B$6,6*$F21,0)+OFFSET(C$4,6*$F21,0)-OFFSET(C$5,6*$F21,0)-OFFSET(C$6,6*$F21,0))</f>
        <v>-18.45544757</v>
      </c>
      <c r="M22" s="13">
        <f t="shared" si="72"/>
        <v>-18.54955522</v>
      </c>
      <c r="N22" s="17">
        <f t="shared" si="20"/>
        <v>-18.61822837</v>
      </c>
      <c r="O22" s="13">
        <f t="shared" si="21"/>
        <v>-18.19150873</v>
      </c>
      <c r="Q22" s="11">
        <v>20.0</v>
      </c>
      <c r="R22" s="13">
        <f t="shared" si="6"/>
        <v>0.9595524291</v>
      </c>
      <c r="S22" s="13">
        <f t="shared" si="7"/>
        <v>0.8654447789</v>
      </c>
      <c r="T22" s="13">
        <f t="shared" si="8"/>
        <v>0.7967716287</v>
      </c>
      <c r="U22" s="13">
        <f t="shared" si="9"/>
        <v>1.223491274</v>
      </c>
      <c r="V22" s="14">
        <f t="shared" si="10"/>
        <v>6.301783539</v>
      </c>
      <c r="W22" s="15">
        <v>-19.415</v>
      </c>
      <c r="AA22" s="11">
        <v>20.0</v>
      </c>
      <c r="AB22">
        <f t="shared" si="11"/>
        <v>-12.94526619</v>
      </c>
      <c r="AC22">
        <f t="shared" si="12"/>
        <v>-5.604289029</v>
      </c>
      <c r="AD22">
        <f t="shared" si="13"/>
        <v>-5.672962179</v>
      </c>
      <c r="AF22">
        <f t="shared" ref="AF22:AG22" si="73">(AC22-$AI22)/$AI22*100</f>
        <v>-13.37682206</v>
      </c>
      <c r="AG22">
        <f t="shared" si="73"/>
        <v>-12.31536957</v>
      </c>
      <c r="AI22">
        <f t="shared" si="15"/>
        <v>-6.469733807</v>
      </c>
    </row>
    <row r="23">
      <c r="A23" s="13" t="s">
        <v>32</v>
      </c>
      <c r="B23" s="16">
        <v>-76.0588449356</v>
      </c>
      <c r="C23" s="16">
        <v>-0.3967786838</v>
      </c>
      <c r="D23" s="16">
        <v>-0.434011535</v>
      </c>
      <c r="F23" s="11">
        <v>21.0</v>
      </c>
      <c r="G23" s="12">
        <f t="shared" si="16"/>
        <v>0.003604009</v>
      </c>
      <c r="H23" s="12">
        <f t="shared" si="17"/>
        <v>0.0021746083</v>
      </c>
      <c r="I23" s="12">
        <f t="shared" ref="I23:K23" si="74">OFFSET(B$4,6*$F22,0)-OFFSET(B$5,6*$F22,0)-OFFSET(B$6,6*$F22,0)</f>
        <v>-0.0169300196</v>
      </c>
      <c r="J23" s="12">
        <f t="shared" si="74"/>
        <v>-0.0081643832</v>
      </c>
      <c r="K23" s="12">
        <f t="shared" si="74"/>
        <v>-0.0084175292</v>
      </c>
      <c r="L23" s="13">
        <f t="shared" ref="L23:M23" si="75">627.509*(OFFSET($B$4,6*$F22,0)-OFFSET($B$5,6*$F22,0)-OFFSET($B$6,6*$F22,0)+OFFSET(C$4,6*$F22,0)-OFFSET(C$5,6*$F22,0)-OFFSET(C$6,6*$F22,0))</f>
        <v>-15.74696361</v>
      </c>
      <c r="M23" s="13">
        <f t="shared" si="75"/>
        <v>-15.905815</v>
      </c>
      <c r="N23" s="17">
        <f t="shared" si="20"/>
        <v>-16.02173358</v>
      </c>
      <c r="O23" s="13">
        <f t="shared" si="21"/>
        <v>-15.66671029</v>
      </c>
      <c r="Q23" s="11">
        <v>21.0</v>
      </c>
      <c r="R23" s="13">
        <f t="shared" si="6"/>
        <v>0.7780363934</v>
      </c>
      <c r="S23" s="13">
        <f t="shared" si="7"/>
        <v>0.6191850001</v>
      </c>
      <c r="T23" s="13">
        <f t="shared" si="8"/>
        <v>0.5032664158</v>
      </c>
      <c r="U23" s="13">
        <f t="shared" si="9"/>
        <v>0.8582897083</v>
      </c>
      <c r="V23" s="14">
        <f t="shared" si="10"/>
        <v>5.193886283</v>
      </c>
      <c r="W23" s="15">
        <v>-16.525</v>
      </c>
      <c r="AA23" s="11">
        <v>21.0</v>
      </c>
      <c r="AB23">
        <f t="shared" si="11"/>
        <v>-10.62373967</v>
      </c>
      <c r="AC23">
        <f t="shared" si="12"/>
        <v>-5.282075331</v>
      </c>
      <c r="AD23">
        <f t="shared" si="13"/>
        <v>-5.397993915</v>
      </c>
      <c r="AF23">
        <f t="shared" ref="AF23:AG23" si="76">(AC23-$AI23)/$AI23*100</f>
        <v>-10.49241968</v>
      </c>
      <c r="AG23">
        <f t="shared" si="76"/>
        <v>-8.528117513</v>
      </c>
      <c r="AI23">
        <f t="shared" si="15"/>
        <v>-5.901260331</v>
      </c>
    </row>
    <row r="24">
      <c r="A24" s="13" t="s">
        <v>33</v>
      </c>
      <c r="B24" s="16">
        <v>-247.0757806509</v>
      </c>
      <c r="C24" s="16">
        <v>-1.4937064122</v>
      </c>
      <c r="D24" s="16">
        <v>-1.6102327801</v>
      </c>
      <c r="F24" s="11">
        <v>22.0</v>
      </c>
      <c r="G24" s="12">
        <f t="shared" si="16"/>
        <v>0.0042427479</v>
      </c>
      <c r="H24" s="12">
        <f t="shared" si="17"/>
        <v>0.0025507781</v>
      </c>
      <c r="I24" s="12">
        <f t="shared" ref="I24:K24" si="77">OFFSET(B$4,6*$F23,0)-OFFSET(B$5,6*$F23,0)-OFFSET(B$6,6*$F23,0)</f>
        <v>-0.0217176151</v>
      </c>
      <c r="J24" s="12">
        <f t="shared" si="77"/>
        <v>-0.0080479998</v>
      </c>
      <c r="K24" s="12">
        <f t="shared" si="77"/>
        <v>-0.0082870014</v>
      </c>
      <c r="L24" s="13">
        <f t="shared" ref="L24:M24" si="78">627.509*(OFFSET($B$4,6*$F23,0)-OFFSET($B$5,6*$F23,0)-OFFSET($B$6,6*$F23,0)+OFFSET(C$4,6*$F23,0)-OFFSET(C$5,6*$F23,0)-OFFSET(C$6,6*$F23,0))</f>
        <v>-18.67819124</v>
      </c>
      <c r="M24" s="13">
        <f t="shared" si="78"/>
        <v>-18.8281669</v>
      </c>
      <c r="N24" s="17">
        <f t="shared" si="20"/>
        <v>-18.93760859</v>
      </c>
      <c r="O24" s="13">
        <f t="shared" si="21"/>
        <v>-18.5246771</v>
      </c>
      <c r="Q24" s="11">
        <v>22.0</v>
      </c>
      <c r="R24" s="13">
        <f t="shared" si="6"/>
        <v>1.10480876</v>
      </c>
      <c r="S24" s="13">
        <f t="shared" si="7"/>
        <v>0.9548331047</v>
      </c>
      <c r="T24" s="13">
        <f t="shared" si="8"/>
        <v>0.8453914105</v>
      </c>
      <c r="U24" s="13">
        <f t="shared" si="9"/>
        <v>1.258322903</v>
      </c>
      <c r="V24" s="14">
        <f t="shared" si="10"/>
        <v>6.360627322</v>
      </c>
      <c r="W24" s="15">
        <v>-19.783</v>
      </c>
      <c r="AA24" s="11">
        <v>22.0</v>
      </c>
      <c r="AB24">
        <f t="shared" si="11"/>
        <v>-13.62799893</v>
      </c>
      <c r="AC24">
        <f t="shared" si="12"/>
        <v>-5.200167962</v>
      </c>
      <c r="AD24">
        <f t="shared" si="13"/>
        <v>-5.309609656</v>
      </c>
      <c r="AF24">
        <f t="shared" ref="AF24:AG24" si="79">(AC24-$AI24)/$AI24*100</f>
        <v>-15.51312655</v>
      </c>
      <c r="AG24">
        <f t="shared" si="79"/>
        <v>-13.73503272</v>
      </c>
      <c r="AI24">
        <f t="shared" si="15"/>
        <v>-6.155001066</v>
      </c>
    </row>
    <row r="25">
      <c r="A25" s="13" t="s">
        <v>40</v>
      </c>
      <c r="B25" s="23"/>
      <c r="C25" s="16">
        <v>-0.3976503625</v>
      </c>
      <c r="D25" s="16">
        <v>-0.4345756044</v>
      </c>
      <c r="F25" s="11">
        <v>23.0</v>
      </c>
      <c r="G25" s="12">
        <f t="shared" si="16"/>
        <v>0.0038478227</v>
      </c>
      <c r="H25" s="12">
        <f t="shared" si="17"/>
        <v>0.0023278948</v>
      </c>
      <c r="I25" s="12">
        <f t="shared" ref="I25:K25" si="80">OFFSET(B$4,6*$F24,0)-OFFSET(B$5,6*$F24,0)-OFFSET(B$6,6*$F24,0)</f>
        <v>-0.0217668754</v>
      </c>
      <c r="J25" s="12">
        <f t="shared" si="80"/>
        <v>-0.0075483523</v>
      </c>
      <c r="K25" s="12">
        <f t="shared" si="80"/>
        <v>-0.0078599421</v>
      </c>
      <c r="L25" s="13">
        <f t="shared" ref="L25:M25" si="81">627.509*(OFFSET($B$4,6*$F24,0)-OFFSET($B$5,6*$F24,0)-OFFSET($B$6,6*$F24,0)+OFFSET(C$4,6*$F24,0)-OFFSET(C$5,6*$F24,0)-OFFSET(C$6,6*$F24,0))</f>
        <v>-18.39556922</v>
      </c>
      <c r="M25" s="13">
        <f t="shared" si="81"/>
        <v>-18.59109462</v>
      </c>
      <c r="N25" s="17">
        <f t="shared" si="20"/>
        <v>-18.73377532</v>
      </c>
      <c r="O25" s="13">
        <f t="shared" si="21"/>
        <v>-18.35138445</v>
      </c>
      <c r="Q25" s="11">
        <v>23.0</v>
      </c>
      <c r="R25" s="13">
        <f t="shared" si="6"/>
        <v>1.071430781</v>
      </c>
      <c r="S25" s="13">
        <f t="shared" si="7"/>
        <v>0.8759053774</v>
      </c>
      <c r="T25" s="13">
        <f t="shared" si="8"/>
        <v>0.7332246774</v>
      </c>
      <c r="U25" s="13">
        <f t="shared" si="9"/>
        <v>1.115615555</v>
      </c>
      <c r="V25" s="14">
        <f t="shared" si="10"/>
        <v>5.730803692</v>
      </c>
      <c r="W25" s="15">
        <v>-19.467</v>
      </c>
      <c r="AA25" s="11">
        <v>23.0</v>
      </c>
      <c r="AB25">
        <f t="shared" si="11"/>
        <v>-13.65891022</v>
      </c>
      <c r="AC25">
        <f t="shared" si="12"/>
        <v>-4.932184407</v>
      </c>
      <c r="AD25">
        <f t="shared" si="13"/>
        <v>-5.074865107</v>
      </c>
      <c r="AF25">
        <f t="shared" ref="AF25:AG25" si="82">(AC25-$AI25)/$AI25*100</f>
        <v>-15.08078232</v>
      </c>
      <c r="AG25">
        <f t="shared" si="82"/>
        <v>-12.62419667</v>
      </c>
      <c r="AI25">
        <f t="shared" si="15"/>
        <v>-5.808089785</v>
      </c>
    </row>
    <row r="26">
      <c r="A26" s="13" t="s">
        <v>41</v>
      </c>
      <c r="B26" s="23"/>
      <c r="C26" s="16">
        <v>-1.4951009016</v>
      </c>
      <c r="D26" s="16">
        <v>-1.611018871</v>
      </c>
      <c r="F26" s="11">
        <v>24.0</v>
      </c>
      <c r="G26" s="12">
        <f t="shared" si="16"/>
        <v>0.001747212</v>
      </c>
      <c r="H26" s="12">
        <f t="shared" si="17"/>
        <v>0.0009757806</v>
      </c>
      <c r="I26" s="12">
        <f t="shared" ref="I26:K26" si="83">OFFSET(B$4,6*$F25,0)-OFFSET(B$5,6*$F25,0)-OFFSET(B$6,6*$F25,0)</f>
        <v>0.0062579849</v>
      </c>
      <c r="J26" s="12">
        <f t="shared" si="83"/>
        <v>-0.0099877374</v>
      </c>
      <c r="K26" s="12">
        <f t="shared" si="83"/>
        <v>-0.0099662006</v>
      </c>
      <c r="L26" s="13">
        <f t="shared" ref="L26:M26" si="84">627.509*(OFFSET($B$4,6*$F25,0)-OFFSET($B$5,6*$F25,0)-OFFSET($B$6,6*$F25,0)+OFFSET(C$4,6*$F25,0)-OFFSET(C$5,6*$F25,0)-OFFSET(C$6,6*$F25,0))</f>
        <v>-2.340453262</v>
      </c>
      <c r="M26" s="13">
        <f t="shared" si="84"/>
        <v>-2.326938726</v>
      </c>
      <c r="N26" s="17">
        <f t="shared" si="20"/>
        <v>-2.317076767</v>
      </c>
      <c r="O26" s="13">
        <f t="shared" si="21"/>
        <v>-2.18754505</v>
      </c>
      <c r="Q26" s="11">
        <v>24.0</v>
      </c>
      <c r="R26" s="13">
        <f t="shared" si="6"/>
        <v>0.3835467385</v>
      </c>
      <c r="S26" s="13">
        <f t="shared" si="7"/>
        <v>0.3970612743</v>
      </c>
      <c r="T26" s="13">
        <f t="shared" si="8"/>
        <v>0.4069232329</v>
      </c>
      <c r="U26" s="13">
        <f t="shared" si="9"/>
        <v>0.5364549499</v>
      </c>
      <c r="V26" s="14">
        <f t="shared" si="10"/>
        <v>19.69364721</v>
      </c>
      <c r="W26" s="15">
        <v>-2.724</v>
      </c>
      <c r="AA26" s="11">
        <v>24.0</v>
      </c>
      <c r="AB26">
        <f t="shared" si="11"/>
        <v>3.926941847</v>
      </c>
      <c r="AC26">
        <f t="shared" si="12"/>
        <v>-6.253880572</v>
      </c>
      <c r="AD26">
        <f t="shared" si="13"/>
        <v>-6.244018614</v>
      </c>
      <c r="AF26">
        <f t="shared" ref="AF26:AG26" si="85">(AC26-$AI26)/$AI26*100</f>
        <v>-5.970000692</v>
      </c>
      <c r="AG26">
        <f t="shared" si="85"/>
        <v>-6.11827982</v>
      </c>
      <c r="AI26">
        <f t="shared" si="15"/>
        <v>-6.650941847</v>
      </c>
    </row>
    <row r="27">
      <c r="A27" s="26">
        <v>5.0</v>
      </c>
      <c r="B27" s="23"/>
      <c r="C27" s="23"/>
      <c r="D27" s="23"/>
      <c r="F27" s="11">
        <v>25.0</v>
      </c>
      <c r="G27" s="12">
        <f t="shared" si="16"/>
        <v>0.0019340439</v>
      </c>
      <c r="H27" s="12">
        <f t="shared" si="17"/>
        <v>0.0010519536</v>
      </c>
      <c r="I27" s="12">
        <f t="shared" ref="I27:K27" si="86">OFFSET(B$4,6*$F26,0)-OFFSET(B$5,6*$F26,0)-OFFSET(B$6,6*$F26,0)</f>
        <v>0.0052177827</v>
      </c>
      <c r="J27" s="12">
        <f t="shared" si="86"/>
        <v>-0.0104201873</v>
      </c>
      <c r="K27" s="12">
        <f t="shared" si="86"/>
        <v>-0.0104143433</v>
      </c>
      <c r="L27" s="13">
        <f t="shared" ref="L27:M27" si="87">627.509*(OFFSET($B$4,6*$F26,0)-OFFSET($B$5,6*$F26,0)-OFFSET($B$6,6*$F26,0)+OFFSET(C$4,6*$F26,0)-OFFSET(C$5,6*$F26,0)-OFFSET(C$6,6*$F26,0))</f>
        <v>-3.264555708</v>
      </c>
      <c r="M27" s="13">
        <f t="shared" si="87"/>
        <v>-3.260888546</v>
      </c>
      <c r="N27" s="17">
        <f t="shared" si="20"/>
        <v>-3.258212508</v>
      </c>
      <c r="O27" s="13">
        <f t="shared" si="21"/>
        <v>-3.130117187</v>
      </c>
      <c r="Q27" s="11">
        <v>25.0</v>
      </c>
      <c r="R27" s="13">
        <f t="shared" si="6"/>
        <v>0.5364442919</v>
      </c>
      <c r="S27" s="13">
        <f t="shared" si="7"/>
        <v>0.5401114545</v>
      </c>
      <c r="T27" s="13">
        <f t="shared" si="8"/>
        <v>0.542787492</v>
      </c>
      <c r="U27" s="13">
        <f t="shared" si="9"/>
        <v>0.670882813</v>
      </c>
      <c r="V27" s="14">
        <f t="shared" si="10"/>
        <v>17.65016609</v>
      </c>
      <c r="W27" s="15">
        <v>-3.801</v>
      </c>
      <c r="AA27" s="11">
        <v>25.0</v>
      </c>
      <c r="AB27">
        <f t="shared" si="11"/>
        <v>3.274205604</v>
      </c>
      <c r="AC27">
        <f t="shared" si="12"/>
        <v>-6.53509415</v>
      </c>
      <c r="AD27">
        <f t="shared" si="13"/>
        <v>-6.532418112</v>
      </c>
      <c r="AF27">
        <f t="shared" ref="AF27:AG27" si="88">(AC27-$AI27)/$AI27*100</f>
        <v>-7.633862317</v>
      </c>
      <c r="AG27">
        <f t="shared" si="88"/>
        <v>-7.67168507</v>
      </c>
      <c r="AI27">
        <f t="shared" si="15"/>
        <v>-7.075205604</v>
      </c>
    </row>
    <row r="28">
      <c r="A28" s="13" t="s">
        <v>31</v>
      </c>
      <c r="B28" s="16">
        <v>-230.1747901564</v>
      </c>
      <c r="C28" s="16">
        <v>-1.361148313</v>
      </c>
      <c r="D28" s="16">
        <v>-1.47252034</v>
      </c>
      <c r="F28" s="11">
        <v>26.0</v>
      </c>
      <c r="G28" s="12">
        <f t="shared" si="16"/>
        <v>0.0045727449</v>
      </c>
      <c r="H28" s="12">
        <f t="shared" si="17"/>
        <v>0.0025891422</v>
      </c>
      <c r="I28" s="12">
        <f t="shared" ref="I28:K28" si="89">OFFSET(B$4,6*$F27,0)-OFFSET(B$5,6*$F27,0)-OFFSET(B$6,6*$F27,0)</f>
        <v>0.0012968993</v>
      </c>
      <c r="J28" s="12">
        <f t="shared" si="89"/>
        <v>-0.0162215549</v>
      </c>
      <c r="K28" s="12">
        <f t="shared" si="89"/>
        <v>-0.0161110043</v>
      </c>
      <c r="L28" s="13">
        <f t="shared" ref="L28:M28" si="90">627.509*(OFFSET($B$4,6*$F27,0)-OFFSET($B$5,6*$F27,0)-OFFSET($B$6,6*$F27,0)+OFFSET(C$4,6*$F27,0)-OFFSET(C$5,6*$F27,0)-OFFSET(C$6,6*$F27,0))</f>
        <v>-9.365355711</v>
      </c>
      <c r="M28" s="13">
        <f t="shared" si="90"/>
        <v>-9.295984214</v>
      </c>
      <c r="N28" s="17">
        <f t="shared" si="20"/>
        <v>-9.245361771</v>
      </c>
      <c r="O28" s="13">
        <f t="shared" si="21"/>
        <v>-8.887164468</v>
      </c>
      <c r="Q28" s="11">
        <v>26.0</v>
      </c>
      <c r="R28" s="13">
        <f t="shared" si="6"/>
        <v>0.3866442892</v>
      </c>
      <c r="S28" s="13">
        <f t="shared" si="7"/>
        <v>0.4560157856</v>
      </c>
      <c r="T28" s="13">
        <f t="shared" si="8"/>
        <v>0.506638229</v>
      </c>
      <c r="U28" s="13">
        <f t="shared" si="9"/>
        <v>0.8648355324</v>
      </c>
      <c r="V28" s="14">
        <f t="shared" si="10"/>
        <v>8.868288888</v>
      </c>
      <c r="W28" s="15">
        <v>-9.752</v>
      </c>
      <c r="AA28" s="11">
        <v>26.0</v>
      </c>
      <c r="AB28">
        <f t="shared" si="11"/>
        <v>0.8138159829</v>
      </c>
      <c r="AC28">
        <f t="shared" si="12"/>
        <v>-10.1098002</v>
      </c>
      <c r="AD28">
        <f t="shared" si="13"/>
        <v>-10.05917775</v>
      </c>
      <c r="AF28">
        <f t="shared" ref="AF28:AG28" si="91">(AC28-$AI28)/$AI28*100</f>
        <v>-4.315954266</v>
      </c>
      <c r="AG28">
        <f t="shared" si="91"/>
        <v>-4.795069588</v>
      </c>
      <c r="AI28">
        <f t="shared" si="15"/>
        <v>-10.56581598</v>
      </c>
    </row>
    <row r="29">
      <c r="A29" s="13" t="s">
        <v>32</v>
      </c>
      <c r="B29" s="16">
        <v>-115.0851065373</v>
      </c>
      <c r="C29" s="16">
        <v>-0.6784362649</v>
      </c>
      <c r="D29" s="16">
        <v>-0.7341765859</v>
      </c>
      <c r="F29" s="11">
        <v>27.0</v>
      </c>
      <c r="G29" s="12">
        <f t="shared" si="16"/>
        <v>0.0018728659</v>
      </c>
      <c r="H29" s="12">
        <f t="shared" si="17"/>
        <v>0.0010335173</v>
      </c>
      <c r="I29" s="12">
        <f t="shared" ref="I29:K29" si="92">OFFSET(B$4,6*$F28,0)-OFFSET(B$5,6*$F28,0)-OFFSET(B$6,6*$F28,0)</f>
        <v>0.0057307861</v>
      </c>
      <c r="J29" s="12">
        <f t="shared" si="92"/>
        <v>-0.0103207889</v>
      </c>
      <c r="K29" s="12">
        <f t="shared" si="92"/>
        <v>-0.0103103417</v>
      </c>
      <c r="L29" s="13">
        <f t="shared" ref="L29:M29" si="93">627.509*(OFFSET($B$4,6*$F28,0)-OFFSET($B$5,6*$F28,0)-OFFSET($B$6,6*$F28,0)+OFFSET(C$4,6*$F28,0)-OFFSET(C$5,6*$F28,0)-OFFSET(C$6,6*$F28,0))</f>
        <v>-2.880268067</v>
      </c>
      <c r="M29" s="13">
        <f t="shared" si="93"/>
        <v>-2.873712355</v>
      </c>
      <c r="N29" s="17">
        <f t="shared" si="20"/>
        <v>-2.868928457</v>
      </c>
      <c r="O29" s="13">
        <f t="shared" si="21"/>
        <v>-2.73683164</v>
      </c>
      <c r="Q29" s="11">
        <v>27.0</v>
      </c>
      <c r="R29" s="13">
        <f t="shared" si="6"/>
        <v>0.461731933</v>
      </c>
      <c r="S29" s="13">
        <f t="shared" si="7"/>
        <v>0.468287645</v>
      </c>
      <c r="T29" s="13">
        <f t="shared" si="8"/>
        <v>0.4730715429</v>
      </c>
      <c r="U29" s="13">
        <f t="shared" si="9"/>
        <v>0.6051683599</v>
      </c>
      <c r="V29" s="14">
        <f t="shared" si="10"/>
        <v>18.10797008</v>
      </c>
      <c r="W29" s="15">
        <v>-3.342</v>
      </c>
      <c r="AA29" s="11">
        <v>27.0</v>
      </c>
      <c r="AB29">
        <f t="shared" si="11"/>
        <v>3.596119855</v>
      </c>
      <c r="AC29">
        <f t="shared" si="12"/>
        <v>-6.46983221</v>
      </c>
      <c r="AD29">
        <f t="shared" si="13"/>
        <v>-6.465048312</v>
      </c>
      <c r="AF29">
        <f t="shared" ref="AF29:AG29" si="94">(AC29-$AI29)/$AI29*100</f>
        <v>-6.749489124</v>
      </c>
      <c r="AG29">
        <f t="shared" si="94"/>
        <v>-6.818440051</v>
      </c>
      <c r="AI29">
        <f t="shared" si="15"/>
        <v>-6.938119855</v>
      </c>
    </row>
    <row r="30">
      <c r="A30" s="13" t="s">
        <v>33</v>
      </c>
      <c r="B30" s="16">
        <v>-115.0853698132</v>
      </c>
      <c r="C30" s="16">
        <v>-0.6782638928</v>
      </c>
      <c r="D30" s="16">
        <v>-0.7340496965</v>
      </c>
      <c r="F30" s="11">
        <v>28.0</v>
      </c>
      <c r="G30" s="12">
        <f t="shared" si="16"/>
        <v>0.0032762423</v>
      </c>
      <c r="H30" s="12">
        <f t="shared" si="17"/>
        <v>0.00182891</v>
      </c>
      <c r="I30" s="12">
        <f t="shared" ref="I30:K30" si="95">OFFSET(B$4,6*$F29,0)-OFFSET(B$5,6*$F29,0)-OFFSET(B$6,6*$F29,0)</f>
        <v>0.0057837149</v>
      </c>
      <c r="J30" s="12">
        <f t="shared" si="95"/>
        <v>-0.0141010364</v>
      </c>
      <c r="K30" s="12">
        <f t="shared" si="95"/>
        <v>-0.0139649581</v>
      </c>
      <c r="L30" s="13">
        <f t="shared" ref="L30:M30" si="96">627.509*(OFFSET($B$4,6*$F29,0)-OFFSET($B$5,6*$F29,0)-OFFSET($B$6,6*$F29,0)+OFFSET(C$4,6*$F29,0)-OFFSET(C$5,6*$F29,0)-OFFSET(C$6,6*$F29,0))</f>
        <v>-5.219194097</v>
      </c>
      <c r="M30" s="13">
        <f t="shared" si="96"/>
        <v>-5.133803739</v>
      </c>
      <c r="N30" s="17">
        <f t="shared" si="20"/>
        <v>-5.071491856</v>
      </c>
      <c r="O30" s="13">
        <f t="shared" si="21"/>
        <v>-4.829038508</v>
      </c>
      <c r="Q30" s="11">
        <v>28.0</v>
      </c>
      <c r="R30" s="13">
        <f t="shared" si="6"/>
        <v>0.3738059029</v>
      </c>
      <c r="S30" s="13">
        <f t="shared" si="7"/>
        <v>0.4591962608</v>
      </c>
      <c r="T30" s="13">
        <f t="shared" si="8"/>
        <v>0.5215081437</v>
      </c>
      <c r="U30" s="13">
        <f t="shared" si="9"/>
        <v>0.7639614917</v>
      </c>
      <c r="V30" s="14">
        <f t="shared" si="10"/>
        <v>13.65924355</v>
      </c>
      <c r="W30" s="15">
        <v>-5.593</v>
      </c>
      <c r="AA30" s="11">
        <v>28.0</v>
      </c>
      <c r="AB30">
        <f t="shared" si="11"/>
        <v>3.629333153</v>
      </c>
      <c r="AC30">
        <f t="shared" si="12"/>
        <v>-8.763136892</v>
      </c>
      <c r="AD30">
        <f t="shared" si="13"/>
        <v>-8.70082501</v>
      </c>
      <c r="AF30">
        <f t="shared" ref="AF30:AG30" si="97">(AC30-$AI30)/$AI30*100</f>
        <v>-4.97917667</v>
      </c>
      <c r="AG30">
        <f t="shared" si="97"/>
        <v>-5.654839562</v>
      </c>
      <c r="AI30">
        <f t="shared" si="15"/>
        <v>-9.222333153</v>
      </c>
    </row>
    <row r="31">
      <c r="A31" s="13" t="s">
        <v>40</v>
      </c>
      <c r="B31" s="23"/>
      <c r="C31" s="16">
        <v>-0.6791944213</v>
      </c>
      <c r="D31" s="16">
        <v>-0.7346453539</v>
      </c>
      <c r="F31" s="11">
        <v>29.0</v>
      </c>
      <c r="G31" s="12">
        <f t="shared" si="16"/>
        <v>0.0032075833</v>
      </c>
      <c r="H31" s="12">
        <f t="shared" si="17"/>
        <v>0.0018040565</v>
      </c>
      <c r="I31" s="12">
        <f t="shared" ref="I31:K31" si="98">OFFSET(B$4,6*$F30,0)-OFFSET(B$5,6*$F30,0)-OFFSET(B$6,6*$F30,0)</f>
        <v>0.0036683211</v>
      </c>
      <c r="J31" s="12">
        <f t="shared" si="98"/>
        <v>-0.013470048</v>
      </c>
      <c r="K31" s="12">
        <f t="shared" si="98"/>
        <v>-0.0134418862</v>
      </c>
      <c r="L31" s="13">
        <f t="shared" ref="L31:M31" si="99">627.509*(OFFSET($B$4,6*$F30,0)-OFFSET($B$5,6*$F30,0)-OFFSET($B$6,6*$F30,0)+OFFSET(C$4,6*$F30,0)-OFFSET(C$5,6*$F30,0)-OFFSET(C$6,6*$F30,0))</f>
        <v>-6.150671845</v>
      </c>
      <c r="M31" s="13">
        <f t="shared" si="99"/>
        <v>-6.133000062</v>
      </c>
      <c r="N31" s="17">
        <f t="shared" si="20"/>
        <v>-6.120104437</v>
      </c>
      <c r="O31" s="13">
        <f t="shared" si="21"/>
        <v>-5.875419455</v>
      </c>
      <c r="Q31" s="33">
        <v>29.0</v>
      </c>
      <c r="R31" s="13">
        <f t="shared" si="6"/>
        <v>0.5503281547</v>
      </c>
      <c r="S31" s="13">
        <f t="shared" si="7"/>
        <v>0.5679999377</v>
      </c>
      <c r="T31" s="13">
        <f t="shared" si="8"/>
        <v>0.5808955631</v>
      </c>
      <c r="U31" s="13">
        <f t="shared" si="9"/>
        <v>0.8255805451</v>
      </c>
      <c r="V31" s="14">
        <f t="shared" si="10"/>
        <v>12.32025884</v>
      </c>
      <c r="W31" s="15">
        <v>-6.701</v>
      </c>
      <c r="AA31" s="11">
        <v>29.0</v>
      </c>
      <c r="AB31">
        <f t="shared" si="11"/>
        <v>2.301904505</v>
      </c>
      <c r="AC31">
        <f t="shared" si="12"/>
        <v>-8.434904567</v>
      </c>
      <c r="AD31">
        <f t="shared" si="13"/>
        <v>-8.422008942</v>
      </c>
      <c r="AF31">
        <f t="shared" ref="AF31:AG31" si="100">(AC31-$AI31)/$AI31*100</f>
        <v>-6.309074336</v>
      </c>
      <c r="AG31">
        <f t="shared" si="100"/>
        <v>-6.452312837</v>
      </c>
      <c r="AI31">
        <f t="shared" si="15"/>
        <v>-9.002904505</v>
      </c>
    </row>
    <row r="32">
      <c r="A32" s="13" t="s">
        <v>41</v>
      </c>
      <c r="B32" s="23"/>
      <c r="C32" s="16">
        <v>-0.6796463201</v>
      </c>
      <c r="D32" s="16">
        <v>-0.734816596</v>
      </c>
      <c r="F32" s="11">
        <v>30.0</v>
      </c>
      <c r="G32" s="12">
        <f t="shared" si="16"/>
        <v>0.0009556416</v>
      </c>
      <c r="H32" s="12">
        <f t="shared" si="17"/>
        <v>0.0005128109</v>
      </c>
      <c r="I32" s="12">
        <f t="shared" ref="I32:K32" si="101">OFFSET(B$4,6*$F31,0)-OFFSET(B$5,6*$F31,0)-OFFSET(B$6,6*$F31,0)</f>
        <v>0.0046507832</v>
      </c>
      <c r="J32" s="12">
        <f t="shared" si="101"/>
        <v>-0.0060306215</v>
      </c>
      <c r="K32" s="12">
        <f t="shared" si="101"/>
        <v>-0.0061214279</v>
      </c>
      <c r="L32" s="13">
        <f t="shared" ref="L32:M32" si="102">627.509*(OFFSET($B$4,6*$F31,0)-OFFSET($B$5,6*$F31,0)-OFFSET($B$6,6*$F31,0)+OFFSET(C$4,6*$F31,0)-OFFSET(C$5,6*$F31,0)-OFFSET(C$6,6*$F31,0))</f>
        <v>-0.8658609518</v>
      </c>
      <c r="M32" s="13">
        <f t="shared" si="102"/>
        <v>-0.9228427851</v>
      </c>
      <c r="N32" s="17">
        <f t="shared" si="20"/>
        <v>-0.9644241228</v>
      </c>
      <c r="O32" s="13">
        <f t="shared" si="21"/>
        <v>-0.9049161351</v>
      </c>
      <c r="Q32" s="11">
        <v>30.0</v>
      </c>
      <c r="R32" s="13">
        <f t="shared" si="6"/>
        <v>0.4981390482</v>
      </c>
      <c r="S32" s="13">
        <f t="shared" si="7"/>
        <v>0.4411572149</v>
      </c>
      <c r="T32" s="13">
        <f t="shared" si="8"/>
        <v>0.3995758772</v>
      </c>
      <c r="U32" s="13">
        <f t="shared" si="9"/>
        <v>0.4590838649</v>
      </c>
      <c r="V32" s="14">
        <f t="shared" si="10"/>
        <v>33.65717485</v>
      </c>
      <c r="W32" s="15">
        <v>-1.364</v>
      </c>
      <c r="AA32" s="11">
        <v>30.0</v>
      </c>
      <c r="AB32">
        <f t="shared" si="11"/>
        <v>2.918408315</v>
      </c>
      <c r="AC32">
        <f t="shared" si="12"/>
        <v>-3.8412511</v>
      </c>
      <c r="AD32">
        <f t="shared" si="13"/>
        <v>-3.882832438</v>
      </c>
      <c r="AF32">
        <f t="shared" ref="AF32:AG32" si="103">(AC32-$AI32)/$AI32*100</f>
        <v>-10.30161494</v>
      </c>
      <c r="AG32">
        <f t="shared" si="103"/>
        <v>-9.330634721</v>
      </c>
      <c r="AI32">
        <f t="shared" si="15"/>
        <v>-4.282408315</v>
      </c>
    </row>
    <row r="33">
      <c r="A33" s="26">
        <v>6.0</v>
      </c>
      <c r="B33" s="23"/>
      <c r="C33" s="23"/>
      <c r="D33" s="23"/>
      <c r="F33" s="11">
        <v>31.0</v>
      </c>
      <c r="G33" s="12">
        <f t="shared" si="16"/>
        <v>0.0015563397</v>
      </c>
      <c r="H33" s="12">
        <f t="shared" si="17"/>
        <v>0.0008659151</v>
      </c>
      <c r="I33" s="12">
        <f t="shared" ref="I33:K33" si="104">OFFSET(B$4,6*$F32,0)-OFFSET(B$5,6*$F32,0)-OFFSET(B$6,6*$F32,0)</f>
        <v>0.0025555986</v>
      </c>
      <c r="J33" s="12">
        <f t="shared" si="104"/>
        <v>-0.0069452974</v>
      </c>
      <c r="K33" s="12">
        <f t="shared" si="104"/>
        <v>-0.007044405</v>
      </c>
      <c r="L33" s="13">
        <f t="shared" ref="L33:M33" si="105">627.509*(OFFSET($B$4,6*$F32,0)-OFFSET($B$5,6*$F32,0)-OFFSET($B$6,6*$F32,0)+OFFSET(C$4,6*$F32,0)-OFFSET(C$5,6*$F32,0)-OFFSET(C$6,6*$F32,0))</f>
        <v>-2.754575504</v>
      </c>
      <c r="M33" s="13">
        <f t="shared" si="105"/>
        <v>-2.816766415</v>
      </c>
      <c r="N33" s="17">
        <f t="shared" si="20"/>
        <v>-2.862148972</v>
      </c>
      <c r="O33" s="13">
        <f t="shared" si="21"/>
        <v>-2.748541058</v>
      </c>
      <c r="Q33" s="11">
        <v>31.0</v>
      </c>
      <c r="R33" s="13">
        <f t="shared" si="6"/>
        <v>0.5744244957</v>
      </c>
      <c r="S33" s="13">
        <f t="shared" si="7"/>
        <v>0.5122335847</v>
      </c>
      <c r="T33" s="13">
        <f t="shared" si="8"/>
        <v>0.4668510281</v>
      </c>
      <c r="U33" s="13">
        <f t="shared" si="9"/>
        <v>0.5804589419</v>
      </c>
      <c r="V33" s="14">
        <f t="shared" si="10"/>
        <v>17.43643562</v>
      </c>
      <c r="W33" s="15">
        <v>-3.329</v>
      </c>
      <c r="AA33" s="11">
        <v>31.0</v>
      </c>
      <c r="AB33">
        <f t="shared" si="11"/>
        <v>1.603661122</v>
      </c>
      <c r="AC33">
        <f t="shared" si="12"/>
        <v>-4.420427537</v>
      </c>
      <c r="AD33">
        <f t="shared" si="13"/>
        <v>-4.465810094</v>
      </c>
      <c r="AF33">
        <f t="shared" ref="AF33:AG33" si="106">(AC33-$AI33)/$AI33*100</f>
        <v>-10.38452819</v>
      </c>
      <c r="AG33">
        <f t="shared" si="106"/>
        <v>-9.464486137</v>
      </c>
      <c r="AI33">
        <f t="shared" si="15"/>
        <v>-4.932661122</v>
      </c>
    </row>
    <row r="34">
      <c r="A34" s="13" t="s">
        <v>31</v>
      </c>
      <c r="B34" s="16">
        <v>-210.3383825781</v>
      </c>
      <c r="C34" s="16">
        <v>-1.3444390559</v>
      </c>
      <c r="D34" s="16">
        <v>-1.4486891819</v>
      </c>
      <c r="F34" s="11">
        <v>32.0</v>
      </c>
      <c r="G34" s="12">
        <f t="shared" si="16"/>
        <v>0.0014478896</v>
      </c>
      <c r="H34" s="12">
        <f t="shared" si="17"/>
        <v>0.0008135357</v>
      </c>
      <c r="I34" s="12">
        <f t="shared" ref="I34:K34" si="107">OFFSET(B$4,6*$F33,0)-OFFSET(B$5,6*$F33,0)-OFFSET(B$6,6*$F33,0)</f>
        <v>0.000995066</v>
      </c>
      <c r="J34" s="12">
        <f t="shared" si="107"/>
        <v>-0.0058241438</v>
      </c>
      <c r="K34" s="12">
        <f t="shared" si="107"/>
        <v>-0.0059832181</v>
      </c>
      <c r="L34" s="13">
        <f t="shared" ref="L34:M34" si="108">627.509*(OFFSET($B$4,6*$F33,0)-OFFSET($B$5,6*$F33,0)-OFFSET($B$6,6*$F33,0)+OFFSET(C$4,6*$F33,0)-OFFSET(C$5,6*$F33,0)-OFFSET(C$6,6*$F33,0))</f>
        <v>-3.030289781</v>
      </c>
      <c r="M34" s="13">
        <f t="shared" si="108"/>
        <v>-3.130110336</v>
      </c>
      <c r="N34" s="17">
        <f t="shared" si="20"/>
        <v>-3.202952363</v>
      </c>
      <c r="O34" s="13">
        <f t="shared" si="21"/>
        <v>-3.092940999</v>
      </c>
      <c r="Q34" s="11">
        <v>32.0</v>
      </c>
      <c r="R34" s="13">
        <f t="shared" si="6"/>
        <v>0.6627102188</v>
      </c>
      <c r="S34" s="13">
        <f t="shared" si="7"/>
        <v>0.5628896639</v>
      </c>
      <c r="T34" s="13">
        <f t="shared" si="8"/>
        <v>0.4900476373</v>
      </c>
      <c r="U34" s="13">
        <f t="shared" si="9"/>
        <v>0.6000590011</v>
      </c>
      <c r="V34" s="14">
        <f t="shared" si="10"/>
        <v>16.24855134</v>
      </c>
      <c r="W34" s="15">
        <v>-3.693</v>
      </c>
      <c r="AA34" s="11">
        <v>32.0</v>
      </c>
      <c r="AB34">
        <f t="shared" si="11"/>
        <v>0.6244128706</v>
      </c>
      <c r="AC34">
        <f t="shared" si="12"/>
        <v>-3.754523207</v>
      </c>
      <c r="AD34">
        <f t="shared" si="13"/>
        <v>-3.827365233</v>
      </c>
      <c r="AF34">
        <f t="shared" ref="AF34:AG34" si="109">(AC34-$AI34)/$AI34*100</f>
        <v>-13.03766123</v>
      </c>
      <c r="AG34">
        <f t="shared" si="109"/>
        <v>-11.35049281</v>
      </c>
      <c r="AI34">
        <f t="shared" si="15"/>
        <v>-4.317412871</v>
      </c>
    </row>
    <row r="35">
      <c r="A35" s="13" t="s">
        <v>32</v>
      </c>
      <c r="B35" s="16">
        <v>-115.0845698449</v>
      </c>
      <c r="C35" s="16">
        <v>-0.6788051935</v>
      </c>
      <c r="D35" s="16">
        <v>-0.7345151459</v>
      </c>
      <c r="F35" s="11">
        <v>33.0</v>
      </c>
      <c r="G35" s="12">
        <f t="shared" si="16"/>
        <v>0.001027705</v>
      </c>
      <c r="H35" s="12">
        <f t="shared" si="17"/>
        <v>0.0005488705</v>
      </c>
      <c r="I35" s="12">
        <f t="shared" ref="I35:K35" si="110">OFFSET(B$4,6*$F34,0)-OFFSET(B$5,6*$F34,0)-OFFSET(B$6,6*$F34,0)</f>
        <v>0.0042953273</v>
      </c>
      <c r="J35" s="12">
        <f t="shared" si="110"/>
        <v>-0.0062674614</v>
      </c>
      <c r="K35" s="12">
        <f t="shared" si="110"/>
        <v>-0.0063646121</v>
      </c>
      <c r="L35" s="13">
        <f t="shared" ref="L35:M35" si="111">627.509*(OFFSET($B$4,6*$F34,0)-OFFSET($B$5,6*$F34,0)-OFFSET($B$6,6*$F34,0)+OFFSET(C$4,6*$F34,0)-OFFSET(C$5,6*$F34,0)-OFFSET(C$6,6*$F34,0))</f>
        <v>-1.237531897</v>
      </c>
      <c r="M35" s="13">
        <f t="shared" si="111"/>
        <v>-1.298494836</v>
      </c>
      <c r="N35" s="17">
        <f t="shared" si="20"/>
        <v>-1.342981304</v>
      </c>
      <c r="O35" s="13">
        <f t="shared" si="21"/>
        <v>-1.28040274</v>
      </c>
      <c r="Q35" s="11">
        <v>33.0</v>
      </c>
      <c r="R35" s="13">
        <f t="shared" si="6"/>
        <v>0.567468103</v>
      </c>
      <c r="S35" s="13">
        <f t="shared" si="7"/>
        <v>0.5065051644</v>
      </c>
      <c r="T35" s="13">
        <f t="shared" si="8"/>
        <v>0.4620186957</v>
      </c>
      <c r="U35" s="13">
        <f t="shared" si="9"/>
        <v>0.5245972597</v>
      </c>
      <c r="V35" s="14">
        <f t="shared" si="10"/>
        <v>29.06356009</v>
      </c>
      <c r="W35" s="15">
        <v>-1.805</v>
      </c>
      <c r="AA35" s="11">
        <v>33.0</v>
      </c>
      <c r="AB35">
        <f t="shared" si="11"/>
        <v>2.695356539</v>
      </c>
      <c r="AC35">
        <f t="shared" si="12"/>
        <v>-3.993851374</v>
      </c>
      <c r="AD35">
        <f t="shared" si="13"/>
        <v>-4.038337843</v>
      </c>
      <c r="AF35">
        <f t="shared" ref="AF35:AG35" si="112">(AC35-$AI35)/$AI35*100</f>
        <v>-11.2547786</v>
      </c>
      <c r="AG35">
        <f t="shared" si="112"/>
        <v>-10.26626872</v>
      </c>
      <c r="AI35">
        <f t="shared" si="15"/>
        <v>-4.500356539</v>
      </c>
    </row>
    <row r="36">
      <c r="A36" s="13" t="s">
        <v>33</v>
      </c>
      <c r="B36" s="16">
        <v>-95.2487603237</v>
      </c>
      <c r="C36" s="16">
        <v>-0.6596126577</v>
      </c>
      <c r="D36" s="16">
        <v>-0.7081828169</v>
      </c>
      <c r="F36" s="11">
        <v>34.0</v>
      </c>
      <c r="G36" s="12">
        <f t="shared" si="16"/>
        <v>0.0016583932</v>
      </c>
      <c r="H36" s="12">
        <f t="shared" si="17"/>
        <v>0.000824292</v>
      </c>
      <c r="I36" s="12">
        <f t="shared" ref="I36:K36" si="113">OFFSET(B$4,6*$F35,0)-OFFSET(B$5,6*$F35,0)-OFFSET(B$6,6*$F35,0)</f>
        <v>0.0064794554</v>
      </c>
      <c r="J36" s="12">
        <f t="shared" si="113"/>
        <v>-0.0110977206</v>
      </c>
      <c r="K36" s="12">
        <f t="shared" si="113"/>
        <v>-0.011164598</v>
      </c>
      <c r="L36" s="13">
        <f t="shared" ref="L36:M36" si="114">627.509*(OFFSET($B$4,6*$F35,0)-OFFSET($B$5,6*$F35,0)-OFFSET($B$6,6*$F35,0)+OFFSET(C$4,6*$F35,0)-OFFSET(C$5,6*$F35,0)-OFFSET(C$6,6*$F35,0))</f>
        <v>-2.898002977</v>
      </c>
      <c r="M36" s="13">
        <f t="shared" si="114"/>
        <v>-2.939969148</v>
      </c>
      <c r="N36" s="17">
        <f t="shared" si="20"/>
        <v>-2.97059311</v>
      </c>
      <c r="O36" s="13">
        <f t="shared" si="21"/>
        <v>-2.902940249</v>
      </c>
      <c r="Q36" s="11">
        <v>34.0</v>
      </c>
      <c r="R36" s="13">
        <f t="shared" si="6"/>
        <v>0.8659970226</v>
      </c>
      <c r="S36" s="13">
        <f t="shared" si="7"/>
        <v>0.8240308522</v>
      </c>
      <c r="T36" s="13">
        <f t="shared" si="8"/>
        <v>0.79340689</v>
      </c>
      <c r="U36" s="13">
        <f t="shared" si="9"/>
        <v>0.8610597513</v>
      </c>
      <c r="V36" s="14">
        <f t="shared" si="10"/>
        <v>22.87618893</v>
      </c>
      <c r="W36" s="15">
        <v>-3.764</v>
      </c>
      <c r="AA36" s="11">
        <v>34.0</v>
      </c>
      <c r="AB36">
        <f t="shared" si="11"/>
        <v>4.065916579</v>
      </c>
      <c r="AC36">
        <f t="shared" si="12"/>
        <v>-7.005885726</v>
      </c>
      <c r="AD36">
        <f t="shared" si="13"/>
        <v>-7.036509689</v>
      </c>
      <c r="AF36">
        <f t="shared" ref="AF36:AG36" si="115">(AC36-$AI36)/$AI36*100</f>
        <v>-10.52413323</v>
      </c>
      <c r="AG36">
        <f t="shared" si="115"/>
        <v>-10.13301843</v>
      </c>
      <c r="AI36">
        <f t="shared" si="15"/>
        <v>-7.829916579</v>
      </c>
    </row>
    <row r="37">
      <c r="A37" s="13" t="s">
        <v>40</v>
      </c>
      <c r="B37" s="23"/>
      <c r="C37" s="16">
        <v>-0.6795558433</v>
      </c>
      <c r="D37" s="16">
        <v>-0.7349566805</v>
      </c>
      <c r="F37" s="11">
        <v>35.0</v>
      </c>
      <c r="G37" s="12">
        <f t="shared" si="16"/>
        <v>0.0011885186</v>
      </c>
      <c r="H37" s="12">
        <f t="shared" si="17"/>
        <v>0.0006172111</v>
      </c>
      <c r="I37" s="12">
        <f t="shared" ref="I37:K37" si="116">OFFSET(B$4,6*$F36,0)-OFFSET(B$5,6*$F36,0)-OFFSET(B$6,6*$F36,0)</f>
        <v>0.0045351377</v>
      </c>
      <c r="J37" s="12">
        <f t="shared" si="116"/>
        <v>-0.0077351957</v>
      </c>
      <c r="K37" s="12">
        <f t="shared" si="116"/>
        <v>-0.0078069234</v>
      </c>
      <c r="L37" s="13">
        <f t="shared" ref="L37:M37" si="117">627.509*(OFFSET($B$4,6*$F36,0)-OFFSET($B$5,6*$F36,0)-OFFSET($B$6,6*$F36,0)+OFFSET(C$4,6*$F36,0)-OFFSET(C$5,6*$F36,0)-OFFSET(C$6,6*$F36,0))</f>
        <v>-2.008065196</v>
      </c>
      <c r="M37" s="13">
        <f t="shared" si="117"/>
        <v>-2.053074973</v>
      </c>
      <c r="N37" s="17">
        <f t="shared" si="20"/>
        <v>-2.085919945</v>
      </c>
      <c r="O37" s="13">
        <f t="shared" si="21"/>
        <v>-2.023071458</v>
      </c>
      <c r="Q37" s="11">
        <v>35.0</v>
      </c>
      <c r="R37" s="13">
        <f t="shared" si="6"/>
        <v>0.5959348045</v>
      </c>
      <c r="S37" s="13">
        <f t="shared" si="7"/>
        <v>0.5509250272</v>
      </c>
      <c r="T37" s="13">
        <f t="shared" si="8"/>
        <v>0.5180800546</v>
      </c>
      <c r="U37" s="13">
        <f t="shared" si="9"/>
        <v>0.5809285424</v>
      </c>
      <c r="V37" s="14">
        <f t="shared" si="10"/>
        <v>22.30908381</v>
      </c>
      <c r="W37" s="15">
        <v>-2.604</v>
      </c>
      <c r="AA37" s="11">
        <v>35.0</v>
      </c>
      <c r="AB37">
        <f t="shared" si="11"/>
        <v>2.845839723</v>
      </c>
      <c r="AC37">
        <f t="shared" si="12"/>
        <v>-4.898914696</v>
      </c>
      <c r="AD37">
        <f t="shared" si="13"/>
        <v>-4.931759668</v>
      </c>
      <c r="AF37">
        <f t="shared" ref="AF37:AG37" si="118">(AC37-$AI37)/$AI37*100</f>
        <v>-10.10901339</v>
      </c>
      <c r="AG37">
        <f t="shared" si="118"/>
        <v>-9.506335615</v>
      </c>
      <c r="AI37">
        <f t="shared" si="15"/>
        <v>-5.449839723</v>
      </c>
    </row>
    <row r="38">
      <c r="A38" s="13" t="s">
        <v>41</v>
      </c>
      <c r="B38" s="23"/>
      <c r="C38" s="16">
        <v>-0.6609965548</v>
      </c>
      <c r="D38" s="16">
        <v>-0.7089233364</v>
      </c>
      <c r="F38" s="11">
        <v>36.0</v>
      </c>
      <c r="G38" s="12">
        <f t="shared" si="16"/>
        <v>0.0006992612</v>
      </c>
      <c r="H38" s="12">
        <f t="shared" si="17"/>
        <v>0.0004073747</v>
      </c>
      <c r="I38" s="12">
        <f t="shared" ref="I38:K38" si="119">OFFSET(B$4,6*$F37,0)-OFFSET(B$5,6*$F37,0)-OFFSET(B$6,6*$F37,0)</f>
        <v>0.0033617611</v>
      </c>
      <c r="J38" s="12">
        <f t="shared" si="119"/>
        <v>-0.0053636265</v>
      </c>
      <c r="K38" s="12">
        <f t="shared" si="119"/>
        <v>-0.0055306402</v>
      </c>
      <c r="L38" s="13">
        <f t="shared" ref="L38:M38" si="120">627.509*(OFFSET($B$4,6*$F37,0)-OFFSET($B$5,6*$F37,0)-OFFSET($B$6,6*$F37,0)+OFFSET(C$4,6*$F37,0)-OFFSET(C$5,6*$F37,0)-OFFSET(C$6,6*$F37,0))</f>
        <v>-1.256188555</v>
      </c>
      <c r="M38" s="13">
        <f t="shared" si="120"/>
        <v>-1.360991155</v>
      </c>
      <c r="N38" s="17">
        <f t="shared" si="20"/>
        <v>-1.437468728</v>
      </c>
      <c r="O38" s="13">
        <f t="shared" si="21"/>
        <v>-1.376482244</v>
      </c>
      <c r="Q38" s="11">
        <v>36.0</v>
      </c>
      <c r="R38" s="13">
        <f t="shared" si="6"/>
        <v>0.5078114447</v>
      </c>
      <c r="S38" s="13">
        <f t="shared" si="7"/>
        <v>0.4030088448</v>
      </c>
      <c r="T38" s="13">
        <f t="shared" si="8"/>
        <v>0.326531272</v>
      </c>
      <c r="U38" s="13">
        <f t="shared" si="9"/>
        <v>0.3875177557</v>
      </c>
      <c r="V38" s="14">
        <f t="shared" si="10"/>
        <v>21.96812674</v>
      </c>
      <c r="W38" s="15">
        <v>-1.764</v>
      </c>
      <c r="AA38" s="11">
        <v>36.0</v>
      </c>
      <c r="AB38">
        <f t="shared" si="11"/>
        <v>2.109535346</v>
      </c>
      <c r="AC38">
        <f t="shared" si="12"/>
        <v>-3.470526501</v>
      </c>
      <c r="AD38">
        <f t="shared" si="13"/>
        <v>-3.547004074</v>
      </c>
      <c r="AF38">
        <f t="shared" ref="AF38:AG38" si="121">(AC38-$AI38)/$AI38*100</f>
        <v>-10.40416077</v>
      </c>
      <c r="AG38">
        <f t="shared" si="121"/>
        <v>-8.429799725</v>
      </c>
      <c r="AI38">
        <f t="shared" si="15"/>
        <v>-3.873535346</v>
      </c>
    </row>
    <row r="39">
      <c r="A39" s="26">
        <v>7.0</v>
      </c>
      <c r="B39" s="23"/>
      <c r="C39" s="23"/>
      <c r="D39" s="23"/>
      <c r="F39" s="11">
        <v>37.0</v>
      </c>
      <c r="G39" s="12">
        <f t="shared" si="16"/>
        <v>0.0011050942</v>
      </c>
      <c r="H39" s="12">
        <f t="shared" si="17"/>
        <v>0.0005762888</v>
      </c>
      <c r="I39" s="12">
        <f t="shared" ref="I39:K39" si="122">OFFSET(B$4,6*$F38,0)-OFFSET(B$5,6*$F38,0)-OFFSET(B$6,6*$F38,0)</f>
        <v>0.0045173632</v>
      </c>
      <c r="J39" s="12">
        <f t="shared" si="122"/>
        <v>-0.0074273038</v>
      </c>
      <c r="K39" s="12">
        <f t="shared" si="122"/>
        <v>-0.007490548</v>
      </c>
      <c r="L39" s="13">
        <f t="shared" ref="L39:M39" si="123">627.509*(OFFSET($B$4,6*$F38,0)-OFFSET($B$5,6*$F38,0)-OFFSET($B$6,6*$F38,0)+OFFSET(C$4,6*$F38,0)-OFFSET(C$5,6*$F38,0)-OFFSET(C$6,6*$F38,0))</f>
        <v>-1.826013916</v>
      </c>
      <c r="M39" s="13">
        <f t="shared" si="123"/>
        <v>-1.865700221</v>
      </c>
      <c r="N39" s="17">
        <f t="shared" si="20"/>
        <v>-1.894660497</v>
      </c>
      <c r="O39" s="13">
        <f t="shared" si="21"/>
        <v>-1.834920455</v>
      </c>
      <c r="Q39" s="11">
        <v>37.0</v>
      </c>
      <c r="R39" s="13">
        <f t="shared" si="6"/>
        <v>0.570986084</v>
      </c>
      <c r="S39" s="13">
        <f t="shared" si="7"/>
        <v>0.5312997794</v>
      </c>
      <c r="T39" s="13">
        <f t="shared" ref="T39:U39" si="124">N39-$W39</f>
        <v>0.502339503</v>
      </c>
      <c r="U39" s="13">
        <f t="shared" si="124"/>
        <v>0.5620795452</v>
      </c>
      <c r="V39" s="14">
        <f t="shared" si="10"/>
        <v>23.44929267</v>
      </c>
      <c r="W39" s="15">
        <v>-2.397</v>
      </c>
      <c r="AA39" s="11">
        <v>37.0</v>
      </c>
      <c r="AB39">
        <f t="shared" si="11"/>
        <v>2.834686064</v>
      </c>
      <c r="AC39">
        <f t="shared" si="12"/>
        <v>-4.700386285</v>
      </c>
      <c r="AD39">
        <f t="shared" si="13"/>
        <v>-4.729346561</v>
      </c>
      <c r="AF39">
        <f t="shared" ref="AF39:AG39" si="125">(AC39-$AI39)/$AI39*100</f>
        <v>-10.15542165</v>
      </c>
      <c r="AG39">
        <f t="shared" si="125"/>
        <v>-9.601866335</v>
      </c>
      <c r="AI39">
        <f t="shared" si="15"/>
        <v>-5.231686064</v>
      </c>
    </row>
    <row r="40">
      <c r="A40" s="13" t="s">
        <v>31</v>
      </c>
      <c r="B40" s="16">
        <v>-362.1676561977</v>
      </c>
      <c r="C40" s="16">
        <v>-2.1778281569</v>
      </c>
      <c r="D40" s="16">
        <v>-2.3499777059</v>
      </c>
      <c r="F40" s="11">
        <v>38.0</v>
      </c>
      <c r="G40" s="12">
        <f t="shared" si="16"/>
        <v>0.0012875379</v>
      </c>
      <c r="H40" s="12">
        <f t="shared" si="17"/>
        <v>0.0006634202</v>
      </c>
      <c r="I40" s="12">
        <f t="shared" ref="I40:K40" si="126">OFFSET(B$4,6*$F39,0)-OFFSET(B$5,6*$F39,0)-OFFSET(B$6,6*$F39,0)</f>
        <v>0.005022732</v>
      </c>
      <c r="J40" s="12">
        <f t="shared" si="126"/>
        <v>-0.0086980861</v>
      </c>
      <c r="K40" s="12">
        <f t="shared" si="126"/>
        <v>-0.0087591338</v>
      </c>
      <c r="L40" s="13">
        <f t="shared" ref="L40:M40" si="127">627.509*(OFFSET($B$4,6*$F39,0)-OFFSET($B$5,6*$F39,0)-OFFSET($B$6,6*$F39,0)+OFFSET(C$4,6*$F39,0)-OFFSET(C$5,6*$F39,0)-OFFSET(C$6,6*$F39,0))</f>
        <v>-2.306317776</v>
      </c>
      <c r="M40" s="13">
        <f t="shared" si="127"/>
        <v>-2.344625757</v>
      </c>
      <c r="N40" s="17">
        <f t="shared" si="20"/>
        <v>-2.37258023</v>
      </c>
      <c r="O40" s="13">
        <f t="shared" si="21"/>
        <v>-2.30732464</v>
      </c>
      <c r="Q40" s="11">
        <v>38.0</v>
      </c>
      <c r="R40" s="13">
        <f t="shared" si="6"/>
        <v>0.6796822241</v>
      </c>
      <c r="S40" s="13">
        <f t="shared" si="7"/>
        <v>0.6413742429</v>
      </c>
      <c r="T40" s="13">
        <f t="shared" ref="T40:U40" si="128">N40-$W40</f>
        <v>0.6134197701</v>
      </c>
      <c r="U40" s="13">
        <f t="shared" si="128"/>
        <v>0.6786753596</v>
      </c>
      <c r="V40" s="14">
        <f t="shared" si="10"/>
        <v>22.72857869</v>
      </c>
      <c r="W40" s="15">
        <v>-2.986</v>
      </c>
      <c r="AA40" s="11">
        <v>38.0</v>
      </c>
      <c r="AB40">
        <f t="shared" si="11"/>
        <v>3.151809535</v>
      </c>
      <c r="AC40">
        <f t="shared" si="12"/>
        <v>-5.496435292</v>
      </c>
      <c r="AD40">
        <f t="shared" si="13"/>
        <v>-5.524389764</v>
      </c>
      <c r="AF40">
        <f t="shared" ref="AF40:AG40" si="129">(AC40-$AI40)/$AI40*100</f>
        <v>-10.44956249</v>
      </c>
      <c r="AG40">
        <f t="shared" si="129"/>
        <v>-9.994115436</v>
      </c>
      <c r="AI40">
        <f t="shared" si="15"/>
        <v>-6.137809535</v>
      </c>
    </row>
    <row r="41">
      <c r="A41" s="13" t="s">
        <v>32</v>
      </c>
      <c r="B41" s="16">
        <v>-115.0847666908</v>
      </c>
      <c r="C41" s="16">
        <v>-0.6786884576</v>
      </c>
      <c r="D41" s="16">
        <v>-0.7344099355</v>
      </c>
      <c r="F41" s="11">
        <v>39.0</v>
      </c>
      <c r="G41" s="12">
        <f t="shared" si="16"/>
        <v>0.0019325823</v>
      </c>
      <c r="H41" s="12">
        <f t="shared" si="17"/>
        <v>0.0010064588</v>
      </c>
      <c r="I41" s="12">
        <f t="shared" ref="I41:K41" si="130">OFFSET(B$4,6*$F40,0)-OFFSET(B$5,6*$F40,0)-OFFSET(B$6,6*$F40,0)</f>
        <v>0.0049315567</v>
      </c>
      <c r="J41" s="12">
        <f t="shared" si="130"/>
        <v>-0.0099612009</v>
      </c>
      <c r="K41" s="12">
        <f t="shared" si="130"/>
        <v>-0.0098346671</v>
      </c>
      <c r="L41" s="13">
        <f t="shared" ref="L41:M41" si="131">627.509*(OFFSET($B$4,6*$F40,0)-OFFSET($B$5,6*$F40,0)-OFFSET($B$6,6*$F40,0)+OFFSET(C$4,6*$F40,0)-OFFSET(C$5,6*$F40,0)-OFFSET(C$6,6*$F40,0))</f>
        <v>-3.156147002</v>
      </c>
      <c r="M41" s="13">
        <f t="shared" si="131"/>
        <v>-3.076745904</v>
      </c>
      <c r="N41" s="17">
        <f t="shared" si="20"/>
        <v>-3.018804562</v>
      </c>
      <c r="O41" s="13">
        <f t="shared" si="21"/>
        <v>-2.915065104</v>
      </c>
      <c r="Q41" s="11">
        <v>39.0</v>
      </c>
      <c r="R41" s="13">
        <f t="shared" si="6"/>
        <v>0.3578529977</v>
      </c>
      <c r="S41" s="13">
        <f t="shared" si="7"/>
        <v>0.437254096</v>
      </c>
      <c r="T41" s="13">
        <f t="shared" ref="T41:T53" si="135">N41-W41</f>
        <v>0.495195438</v>
      </c>
      <c r="U41" s="13">
        <f t="shared" ref="U41:U53" si="136">O41-W41</f>
        <v>0.598934896</v>
      </c>
      <c r="V41" s="14">
        <f t="shared" si="10"/>
        <v>17.04424861</v>
      </c>
      <c r="W41" s="15">
        <v>-3.514</v>
      </c>
      <c r="AA41" s="11">
        <v>39.0</v>
      </c>
      <c r="AB41">
        <f t="shared" si="11"/>
        <v>3.094596213</v>
      </c>
      <c r="AC41">
        <f t="shared" si="12"/>
        <v>-6.171342117</v>
      </c>
      <c r="AD41">
        <f t="shared" si="13"/>
        <v>-6.113400775</v>
      </c>
      <c r="AF41">
        <f t="shared" ref="AF41:AG41" si="132">(AC41-$AI41)/$AI41*100</f>
        <v>-6.616444429</v>
      </c>
      <c r="AG41">
        <f t="shared" si="132"/>
        <v>-7.493201612</v>
      </c>
      <c r="AI41">
        <f t="shared" si="15"/>
        <v>-6.608596213</v>
      </c>
    </row>
    <row r="42">
      <c r="A42" s="13" t="s">
        <v>33</v>
      </c>
      <c r="B42" s="16">
        <v>-247.0764953957</v>
      </c>
      <c r="C42" s="16">
        <v>-1.4931447201</v>
      </c>
      <c r="D42" s="16">
        <v>-1.6096688366</v>
      </c>
      <c r="F42" s="11">
        <v>40.0</v>
      </c>
      <c r="G42" s="12">
        <f t="shared" si="16"/>
        <v>0.0015549388</v>
      </c>
      <c r="H42" s="12">
        <f t="shared" si="17"/>
        <v>0.000816061</v>
      </c>
      <c r="I42" s="12">
        <f t="shared" ref="I42:K42" si="133">OFFSET(B$4,6*$F41,0)-OFFSET(B$5,6*$F41,0)-OFFSET(B$6,6*$F41,0)</f>
        <v>0.0036837181</v>
      </c>
      <c r="J42" s="12">
        <f t="shared" si="133"/>
        <v>-0.0077677679</v>
      </c>
      <c r="K42" s="12">
        <f t="shared" si="133"/>
        <v>-0.0076836018</v>
      </c>
      <c r="L42" s="13">
        <f t="shared" ref="L42:M42" si="134">627.509*(OFFSET($B$4,6*$F41,0)-OFFSET($B$5,6*$F41,0)-OFFSET($B$6,6*$F41,0)+OFFSET(C$4,6*$F41,0)-OFFSET(C$5,6*$F41,0)-OFFSET(C$6,6*$F41,0))</f>
        <v>-2.562778006</v>
      </c>
      <c r="M42" s="13">
        <f t="shared" si="134"/>
        <v>-2.509963021</v>
      </c>
      <c r="N42" s="17">
        <f t="shared" si="20"/>
        <v>-2.471422356</v>
      </c>
      <c r="O42" s="13">
        <f t="shared" si="21"/>
        <v>-2.38455004</v>
      </c>
      <c r="Q42" s="11">
        <v>40.0</v>
      </c>
      <c r="R42" s="13">
        <f t="shared" si="6"/>
        <v>0.2862219941</v>
      </c>
      <c r="S42" s="13">
        <f t="shared" si="7"/>
        <v>0.3390369793</v>
      </c>
      <c r="T42" s="13">
        <f t="shared" si="135"/>
        <v>0.3775776442</v>
      </c>
      <c r="U42" s="13">
        <f t="shared" si="136"/>
        <v>0.4644499596</v>
      </c>
      <c r="V42" s="14">
        <f t="shared" si="10"/>
        <v>16.30220989</v>
      </c>
      <c r="W42" s="15">
        <v>-2.849</v>
      </c>
      <c r="AA42" s="11">
        <v>40.0</v>
      </c>
      <c r="AB42">
        <f t="shared" si="11"/>
        <v>2.311566261</v>
      </c>
      <c r="AC42">
        <f t="shared" si="12"/>
        <v>-4.821529282</v>
      </c>
      <c r="AD42">
        <f t="shared" si="13"/>
        <v>-4.782988617</v>
      </c>
      <c r="AF42">
        <f t="shared" ref="AF42:AG42" si="137">(AC42-$AI42)/$AI42*100</f>
        <v>-6.569763126</v>
      </c>
      <c r="AG42">
        <f t="shared" si="137"/>
        <v>-7.316593279</v>
      </c>
      <c r="AI42">
        <f t="shared" si="15"/>
        <v>-5.160566261</v>
      </c>
    </row>
    <row r="43">
      <c r="A43" s="13" t="s">
        <v>40</v>
      </c>
      <c r="B43" s="23"/>
      <c r="C43" s="16">
        <v>-0.6800071284</v>
      </c>
      <c r="D43" s="16">
        <v>-0.7351587952</v>
      </c>
      <c r="F43" s="33">
        <v>41.0</v>
      </c>
      <c r="G43" s="12">
        <f t="shared" si="16"/>
        <v>0.00312615587</v>
      </c>
      <c r="H43" s="12">
        <f t="shared" si="17"/>
        <v>0.0017608672</v>
      </c>
      <c r="I43" s="12">
        <f t="shared" ref="I43:K43" si="138">OFFSET(B$4,6*$F42,0)-OFFSET(B$5,6*$F42,0)-OFFSET(B$6,6*$F42,0)</f>
        <v>0.0064195766</v>
      </c>
      <c r="J43" s="12">
        <f t="shared" si="138"/>
        <v>-0.01370357392</v>
      </c>
      <c r="K43" s="12">
        <f t="shared" si="138"/>
        <v>-0.0134881291</v>
      </c>
      <c r="L43" s="13">
        <f t="shared" ref="L43:M43" si="139">627.509*(OFFSET($B$4,6*$F42,0)-OFFSET($B$5,6*$F42,0)-OFFSET($B$6,6*$F42,0)+OFFSET(C$4,6*$F42,0)-OFFSET(C$5,6*$F42,0)-OFFSET(C$6,6*$F42,0))</f>
        <v>-4.570773874</v>
      </c>
      <c r="M43" s="13">
        <f t="shared" si="139"/>
        <v>-4.435580311</v>
      </c>
      <c r="N43" s="17">
        <f t="shared" si="20"/>
        <v>-4.336925548</v>
      </c>
      <c r="O43" s="13">
        <f t="shared" si="21"/>
        <v>-4.097036555</v>
      </c>
      <c r="P43">
        <f>627.509*(I43+(4^3*K43-3^3*J43)/(4^3-3^3))</f>
        <v>-4.336925548</v>
      </c>
      <c r="Q43" s="33">
        <v>41.0</v>
      </c>
      <c r="R43" s="13">
        <f t="shared" si="6"/>
        <v>0.2402261257</v>
      </c>
      <c r="S43" s="13">
        <f t="shared" si="7"/>
        <v>0.3754196893</v>
      </c>
      <c r="T43" s="13">
        <f t="shared" si="135"/>
        <v>0.4740744518</v>
      </c>
      <c r="U43" s="13">
        <f t="shared" si="136"/>
        <v>0.7139634455</v>
      </c>
      <c r="V43" s="14">
        <f t="shared" si="10"/>
        <v>14.84022959</v>
      </c>
      <c r="W43" s="15">
        <v>-4.811</v>
      </c>
      <c r="AA43" s="11">
        <v>41.0</v>
      </c>
      <c r="AB43">
        <f t="shared" si="11"/>
        <v>4.028342093</v>
      </c>
      <c r="AC43">
        <f t="shared" si="12"/>
        <v>-8.463922403</v>
      </c>
      <c r="AD43">
        <f t="shared" si="13"/>
        <v>-8.365267641</v>
      </c>
      <c r="AF43">
        <f t="shared" ref="AF43:AG43" si="140">(AC43-$AI43)/$AI43*100</f>
        <v>-4.247145153</v>
      </c>
      <c r="AG43">
        <f t="shared" si="140"/>
        <v>-5.363232318</v>
      </c>
      <c r="AI43">
        <f t="shared" si="15"/>
        <v>-8.839342093</v>
      </c>
    </row>
    <row r="44">
      <c r="A44" s="13" t="s">
        <v>41</v>
      </c>
      <c r="B44" s="23"/>
      <c r="C44" s="16">
        <v>-1.4946557607</v>
      </c>
      <c r="D44" s="16">
        <v>-1.6105257349</v>
      </c>
      <c r="F44" s="11">
        <v>42.0</v>
      </c>
      <c r="G44" s="12">
        <f t="shared" si="16"/>
        <v>0.0027246176</v>
      </c>
      <c r="H44" s="12">
        <f t="shared" si="17"/>
        <v>0.0015524615</v>
      </c>
      <c r="I44" s="12">
        <f t="shared" ref="I44:K44" si="141">OFFSET(B$4,6*$F43,0)-OFFSET(B$5,6*$F43,0)-OFFSET(B$6,6*$F43,0)</f>
        <v>0.0058220471</v>
      </c>
      <c r="J44" s="12">
        <f t="shared" si="141"/>
        <v>-0.012029521</v>
      </c>
      <c r="K44" s="12">
        <f t="shared" si="141"/>
        <v>-0.0118329044</v>
      </c>
      <c r="L44" s="13">
        <f t="shared" ref="L44:M44" si="142">627.509*(OFFSET($B$4,6*$F43,0)-OFFSET($B$5,6*$F43,0)-OFFSET($B$6,6*$F43,0)+OFFSET(C$4,6*$F43,0)-OFFSET(C$5,6*$F43,0)-OFFSET(C$6,6*$F43,0))</f>
        <v>-3.89524574</v>
      </c>
      <c r="M44" s="13">
        <f t="shared" si="142"/>
        <v>-3.771867053</v>
      </c>
      <c r="N44" s="17">
        <f t="shared" si="20"/>
        <v>-3.681833958</v>
      </c>
      <c r="O44" s="13">
        <f t="shared" si="21"/>
        <v>-3.463114333</v>
      </c>
      <c r="Q44" s="11">
        <v>42.0</v>
      </c>
      <c r="R44" s="13">
        <f t="shared" si="6"/>
        <v>0.1957542605</v>
      </c>
      <c r="S44" s="13">
        <f t="shared" si="7"/>
        <v>0.3191329465</v>
      </c>
      <c r="T44" s="13">
        <f t="shared" si="135"/>
        <v>0.4091660418</v>
      </c>
      <c r="U44" s="13">
        <f t="shared" si="136"/>
        <v>0.6278856673</v>
      </c>
      <c r="V44" s="14">
        <f t="shared" si="10"/>
        <v>15.34797524</v>
      </c>
      <c r="W44" s="15">
        <v>-4.091</v>
      </c>
      <c r="AA44" s="11">
        <v>42.0</v>
      </c>
      <c r="AB44">
        <f t="shared" si="11"/>
        <v>3.653386954</v>
      </c>
      <c r="AC44">
        <f t="shared" si="12"/>
        <v>-7.425254007</v>
      </c>
      <c r="AD44">
        <f t="shared" si="13"/>
        <v>-7.335220912</v>
      </c>
      <c r="AF44">
        <f t="shared" ref="AF44:AG44" si="143">(AC44-$AI44)/$AI44*100</f>
        <v>-4.12082904</v>
      </c>
      <c r="AG44">
        <f t="shared" si="143"/>
        <v>-5.283388397</v>
      </c>
      <c r="AI44">
        <f t="shared" si="15"/>
        <v>-7.744386954</v>
      </c>
    </row>
    <row r="45">
      <c r="A45" s="26">
        <v>8.0</v>
      </c>
      <c r="B45" s="23"/>
      <c r="C45" s="23"/>
      <c r="D45" s="23"/>
      <c r="F45" s="11">
        <v>43.0</v>
      </c>
      <c r="G45" s="12">
        <f t="shared" si="16"/>
        <v>0.0021657626</v>
      </c>
      <c r="H45" s="12">
        <f t="shared" si="17"/>
        <v>0.0012463682</v>
      </c>
      <c r="I45" s="12">
        <f t="shared" ref="I45:K45" si="144">OFFSET(B$4,6*$F44,0)-OFFSET(B$5,6*$F44,0)-OFFSET(B$6,6*$F44,0)</f>
        <v>0.00386473</v>
      </c>
      <c r="J45" s="12">
        <f t="shared" si="144"/>
        <v>-0.0093901298</v>
      </c>
      <c r="K45" s="12">
        <f t="shared" si="144"/>
        <v>-0.0093064848</v>
      </c>
      <c r="L45" s="13">
        <f t="shared" ref="L45:M45" si="145">627.509*(OFFSET($B$4,6*$F44,0)-OFFSET($B$5,6*$F44,0)-OFFSET($B$6,6*$F44,0)+OFFSET(C$4,6*$F44,0)-OFFSET(C$5,6*$F44,0)-OFFSET(C$6,6*$F44,0))</f>
        <v>-3.467238103</v>
      </c>
      <c r="M45" s="13">
        <f t="shared" si="145"/>
        <v>-3.414750113</v>
      </c>
      <c r="N45" s="17">
        <f t="shared" si="20"/>
        <v>-3.376448066</v>
      </c>
      <c r="O45" s="13">
        <f t="shared" si="21"/>
        <v>-3.195895286</v>
      </c>
      <c r="Q45" s="11">
        <v>43.0</v>
      </c>
      <c r="R45" s="13">
        <f t="shared" si="6"/>
        <v>0.2217618969</v>
      </c>
      <c r="S45" s="13">
        <f t="shared" si="7"/>
        <v>0.2742498872</v>
      </c>
      <c r="T45" s="13">
        <f t="shared" si="135"/>
        <v>0.3125519342</v>
      </c>
      <c r="U45" s="13">
        <f t="shared" si="136"/>
        <v>0.4931047138</v>
      </c>
      <c r="V45" s="14">
        <f t="shared" si="10"/>
        <v>13.36689384</v>
      </c>
      <c r="W45" s="15">
        <v>-3.689</v>
      </c>
      <c r="AA45" s="11">
        <v>43.0</v>
      </c>
      <c r="AB45">
        <f t="shared" si="11"/>
        <v>2.425152858</v>
      </c>
      <c r="AC45">
        <f t="shared" si="12"/>
        <v>-5.83990297</v>
      </c>
      <c r="AD45">
        <f t="shared" si="13"/>
        <v>-5.801600923</v>
      </c>
      <c r="AF45">
        <f t="shared" ref="AF45:AG45" si="146">(AC45-$AI45)/$AI45*100</f>
        <v>-4.485492816</v>
      </c>
      <c r="AG45">
        <f t="shared" si="146"/>
        <v>-5.111941776</v>
      </c>
      <c r="AI45">
        <f t="shared" si="15"/>
        <v>-6.114152858</v>
      </c>
    </row>
    <row r="46">
      <c r="A46" s="13" t="s">
        <v>31</v>
      </c>
      <c r="B46" s="16">
        <v>-191.148941603</v>
      </c>
      <c r="C46" s="16">
        <v>-1.0780485639</v>
      </c>
      <c r="D46" s="16">
        <v>-1.1708570669</v>
      </c>
      <c r="F46" s="11">
        <v>44.0</v>
      </c>
      <c r="G46" s="12">
        <f t="shared" si="16"/>
        <v>0.0009133278</v>
      </c>
      <c r="H46" s="12">
        <f t="shared" si="17"/>
        <v>0.0004771258</v>
      </c>
      <c r="I46" s="12">
        <f t="shared" ref="I46:K46" si="147">OFFSET(B$4,6*$F45,0)-OFFSET(B$5,6*$F45,0)-OFFSET(B$6,6*$F45,0)</f>
        <v>0.0034584238</v>
      </c>
      <c r="J46" s="12">
        <f t="shared" si="147"/>
        <v>-0.0057165379</v>
      </c>
      <c r="K46" s="12">
        <f t="shared" si="147"/>
        <v>-0.00585468</v>
      </c>
      <c r="L46" s="13">
        <f t="shared" ref="L46:M46" si="148">627.509*(OFFSET($B$4,6*$F45,0)-OFFSET($B$5,6*$F45,0)-OFFSET($B$6,6*$F45,0)+OFFSET(C$4,6*$F45,0)-OFFSET(C$5,6*$F45,0)-OFFSET(C$6,6*$F45,0))</f>
        <v>-1.416986921</v>
      </c>
      <c r="M46" s="13">
        <f t="shared" si="148"/>
        <v>-1.503672332</v>
      </c>
      <c r="N46" s="17">
        <f t="shared" si="20"/>
        <v>-1.566929253</v>
      </c>
      <c r="O46" s="13">
        <f t="shared" si="21"/>
        <v>-1.517099946</v>
      </c>
      <c r="Q46" s="11">
        <v>44.0</v>
      </c>
      <c r="R46" s="13">
        <f t="shared" si="6"/>
        <v>0.5760130792</v>
      </c>
      <c r="S46" s="13">
        <f t="shared" si="7"/>
        <v>0.4893276682</v>
      </c>
      <c r="T46" s="13">
        <f t="shared" si="135"/>
        <v>0.4260707466</v>
      </c>
      <c r="U46" s="13">
        <f t="shared" si="136"/>
        <v>0.4759000542</v>
      </c>
      <c r="V46" s="14">
        <f t="shared" si="10"/>
        <v>23.87857773</v>
      </c>
      <c r="W46" s="15">
        <v>-1.993</v>
      </c>
      <c r="AA46" s="11">
        <v>44.0</v>
      </c>
      <c r="AB46">
        <f t="shared" si="11"/>
        <v>2.17019206</v>
      </c>
      <c r="AC46">
        <f t="shared" si="12"/>
        <v>-3.673864392</v>
      </c>
      <c r="AD46">
        <f t="shared" si="13"/>
        <v>-3.737121314</v>
      </c>
      <c r="AF46">
        <f t="shared" ref="AF46:AG46" si="149">(AC46-$AI46)/$AI46*100</f>
        <v>-11.75366548</v>
      </c>
      <c r="AG46">
        <f t="shared" si="149"/>
        <v>-10.2342323</v>
      </c>
      <c r="AI46">
        <f t="shared" si="15"/>
        <v>-4.16319206</v>
      </c>
    </row>
    <row r="47">
      <c r="A47" s="13" t="s">
        <v>32</v>
      </c>
      <c r="B47" s="16">
        <v>-115.0852041736</v>
      </c>
      <c r="C47" s="16">
        <v>-0.6783542508</v>
      </c>
      <c r="D47" s="16">
        <v>-0.7340998302</v>
      </c>
      <c r="F47" s="11">
        <v>45.0</v>
      </c>
      <c r="G47" s="12">
        <f t="shared" si="16"/>
        <v>0.0008158438</v>
      </c>
      <c r="H47" s="12">
        <f t="shared" si="17"/>
        <v>0.0004322665</v>
      </c>
      <c r="I47" s="12">
        <f t="shared" ref="I47:K47" si="150">OFFSET(B$4,6*$F46,0)-OFFSET(B$5,6*$F46,0)-OFFSET(B$6,6*$F46,0)</f>
        <v>0.0027165065</v>
      </c>
      <c r="J47" s="12">
        <f t="shared" si="150"/>
        <v>-0.0046284304</v>
      </c>
      <c r="K47" s="12">
        <f t="shared" si="150"/>
        <v>-0.0047660029</v>
      </c>
      <c r="L47" s="13">
        <f t="shared" ref="L47:M47" si="151">627.509*(OFFSET($B$4,6*$F46,0)-OFFSET($B$5,6*$F46,0)-OFFSET($B$6,6*$F46,0)+OFFSET(C$4,6*$F46,0)-OFFSET(C$5,6*$F46,0)-OFFSET(C$6,6*$F46,0))</f>
        <v>-1.199749455</v>
      </c>
      <c r="M47" s="13">
        <f t="shared" si="151"/>
        <v>-1.286077436</v>
      </c>
      <c r="N47" s="17">
        <f t="shared" si="20"/>
        <v>-1.349073531</v>
      </c>
      <c r="O47" s="13">
        <f t="shared" si="21"/>
        <v>-1.301270291</v>
      </c>
      <c r="Q47" s="11">
        <v>45.0</v>
      </c>
      <c r="R47" s="13">
        <f t="shared" si="6"/>
        <v>0.5152505454</v>
      </c>
      <c r="S47" s="13">
        <f t="shared" si="7"/>
        <v>0.4289225635</v>
      </c>
      <c r="T47" s="13">
        <f t="shared" si="135"/>
        <v>0.3659264686</v>
      </c>
      <c r="U47" s="13">
        <f t="shared" si="136"/>
        <v>0.4137297091</v>
      </c>
      <c r="V47" s="14">
        <f t="shared" si="10"/>
        <v>24.12418129</v>
      </c>
      <c r="W47" s="15">
        <v>-1.715</v>
      </c>
      <c r="AA47" s="11">
        <v>45.0</v>
      </c>
      <c r="AB47">
        <f t="shared" si="11"/>
        <v>1.704632277</v>
      </c>
      <c r="AC47">
        <f t="shared" si="12"/>
        <v>-2.990709714</v>
      </c>
      <c r="AD47">
        <f t="shared" si="13"/>
        <v>-3.053705809</v>
      </c>
      <c r="AF47">
        <f t="shared" ref="AF47:AG47" si="152">(AC47-$AI47)/$AI47*100</f>
        <v>-12.54294406</v>
      </c>
      <c r="AG47">
        <f t="shared" si="152"/>
        <v>-10.7007549</v>
      </c>
      <c r="AI47">
        <f t="shared" si="15"/>
        <v>-3.419632277</v>
      </c>
    </row>
    <row r="48">
      <c r="A48" s="13" t="s">
        <v>33</v>
      </c>
      <c r="B48" s="16">
        <v>-76.0593663065</v>
      </c>
      <c r="C48" s="16">
        <v>-0.3963014084</v>
      </c>
      <c r="D48" s="16">
        <v>-0.4335596218</v>
      </c>
      <c r="F48" s="11">
        <v>46.0</v>
      </c>
      <c r="G48" s="12">
        <f t="shared" si="16"/>
        <v>0.0023033296</v>
      </c>
      <c r="H48" s="12">
        <f t="shared" si="17"/>
        <v>0.0012472544</v>
      </c>
      <c r="I48" s="12">
        <f t="shared" ref="I48:K48" si="153">OFFSET(B$4,6*$F47,0)-OFFSET(B$5,6*$F47,0)-OFFSET(B$6,6*$F47,0)</f>
        <v>0.0054874577</v>
      </c>
      <c r="J48" s="12">
        <f t="shared" si="153"/>
        <v>-0.0113294413</v>
      </c>
      <c r="K48" s="12">
        <f t="shared" si="153"/>
        <v>-0.0113126184</v>
      </c>
      <c r="L48" s="13">
        <f t="shared" ref="L48:M48" si="154">627.509*(OFFSET($B$4,6*$F47,0)-OFFSET($B$5,6*$F47,0)-OFFSET($B$6,6*$F47,0)+OFFSET(C$4,6*$F47,0)-OFFSET(C$5,6*$F47,0)-OFFSET(C$6,6*$F47,0))</f>
        <v>-3.665897287</v>
      </c>
      <c r="M48" s="13">
        <f t="shared" si="154"/>
        <v>-3.655340766</v>
      </c>
      <c r="N48" s="17">
        <f t="shared" si="20"/>
        <v>-3.647637358</v>
      </c>
      <c r="O48" s="13">
        <f t="shared" si="21"/>
        <v>-3.498100417</v>
      </c>
      <c r="Q48" s="11">
        <v>46.0</v>
      </c>
      <c r="R48" s="13">
        <f t="shared" si="6"/>
        <v>0.5901027131</v>
      </c>
      <c r="S48" s="13">
        <f t="shared" si="7"/>
        <v>0.6006592343</v>
      </c>
      <c r="T48" s="13">
        <f t="shared" si="135"/>
        <v>0.6083626416</v>
      </c>
      <c r="U48" s="13">
        <f t="shared" si="136"/>
        <v>0.757899583</v>
      </c>
      <c r="V48" s="14">
        <f t="shared" si="10"/>
        <v>17.80779096</v>
      </c>
      <c r="W48" s="15">
        <v>-4.256</v>
      </c>
      <c r="AA48" s="11">
        <v>46.0</v>
      </c>
      <c r="AB48">
        <f t="shared" si="11"/>
        <v>3.443429094</v>
      </c>
      <c r="AC48">
        <f t="shared" si="12"/>
        <v>-7.09876986</v>
      </c>
      <c r="AD48">
        <f t="shared" si="13"/>
        <v>-7.091066452</v>
      </c>
      <c r="AF48">
        <f t="shared" ref="AF48:AG48" si="155">(AC48-$AI48)/$AI48*100</f>
        <v>-7.801347697</v>
      </c>
      <c r="AG48">
        <f t="shared" si="155"/>
        <v>-7.901399366</v>
      </c>
      <c r="AI48">
        <f t="shared" si="15"/>
        <v>-7.699429094</v>
      </c>
    </row>
    <row r="49">
      <c r="A49" s="13" t="s">
        <v>40</v>
      </c>
      <c r="B49" s="23"/>
      <c r="C49" s="16">
        <v>-0.6787804552</v>
      </c>
      <c r="D49" s="16">
        <v>-0.734360492</v>
      </c>
      <c r="F49" s="11">
        <v>47.0</v>
      </c>
      <c r="G49" s="12">
        <f t="shared" si="16"/>
        <v>0.001449698</v>
      </c>
      <c r="H49" s="12">
        <f t="shared" si="17"/>
        <v>0.0007744808</v>
      </c>
      <c r="I49" s="12">
        <f t="shared" ref="I49:K49" si="156">OFFSET(B$4,6*$F48,0)-OFFSET(B$5,6*$F48,0)-OFFSET(B$6,6*$F48,0)</f>
        <v>0.0025030909</v>
      </c>
      <c r="J49" s="12">
        <f t="shared" si="156"/>
        <v>-0.0065890515</v>
      </c>
      <c r="K49" s="12">
        <f t="shared" si="156"/>
        <v>-0.0065422521</v>
      </c>
      <c r="L49" s="13">
        <f t="shared" ref="L49:M49" si="157">627.509*(OFFSET($B$4,6*$F48,0)-OFFSET($B$5,6*$F48,0)-OFFSET($B$6,6*$F48,0)+OFFSET(C$4,6*$F48,0)-OFFSET(C$5,6*$F48,0)-OFFSET(C$6,6*$F48,0))</f>
        <v>-2.56397705</v>
      </c>
      <c r="M49" s="13">
        <f t="shared" si="157"/>
        <v>-2.534610005</v>
      </c>
      <c r="N49" s="17">
        <f t="shared" si="20"/>
        <v>-2.51318</v>
      </c>
      <c r="O49" s="13">
        <f t="shared" si="21"/>
        <v>-2.424778184</v>
      </c>
      <c r="Q49" s="11">
        <v>47.0</v>
      </c>
      <c r="R49" s="13">
        <f t="shared" si="6"/>
        <v>0.2640229499</v>
      </c>
      <c r="S49" s="13">
        <f t="shared" si="7"/>
        <v>0.2933899946</v>
      </c>
      <c r="T49" s="13">
        <f t="shared" si="135"/>
        <v>0.3148200002</v>
      </c>
      <c r="U49" s="13">
        <f t="shared" si="136"/>
        <v>0.4032218162</v>
      </c>
      <c r="V49" s="14">
        <f t="shared" si="10"/>
        <v>14.25819718</v>
      </c>
      <c r="W49" s="15">
        <v>-2.828</v>
      </c>
      <c r="AA49" s="11">
        <v>47.0</v>
      </c>
      <c r="AB49">
        <f t="shared" si="11"/>
        <v>1.570712068</v>
      </c>
      <c r="AC49">
        <f t="shared" si="12"/>
        <v>-4.105322073</v>
      </c>
      <c r="AD49">
        <f t="shared" si="13"/>
        <v>-4.083892067</v>
      </c>
      <c r="AF49">
        <f t="shared" ref="AF49:AG49" si="158">(AC49-$AI49)/$AI49*100</f>
        <v>-6.669906783</v>
      </c>
      <c r="AG49">
        <f t="shared" si="158"/>
        <v>-7.157094971</v>
      </c>
      <c r="AI49">
        <f t="shared" si="15"/>
        <v>-4.398712068</v>
      </c>
    </row>
    <row r="50">
      <c r="A50" s="13" t="s">
        <v>41</v>
      </c>
      <c r="B50" s="23"/>
      <c r="C50" s="16">
        <v>-0.3977420188</v>
      </c>
      <c r="D50" s="16">
        <v>-0.4344248218</v>
      </c>
      <c r="F50" s="11">
        <v>48.0</v>
      </c>
      <c r="G50" s="12">
        <f t="shared" si="16"/>
        <v>0.0015266146</v>
      </c>
      <c r="H50" s="12">
        <f t="shared" si="17"/>
        <v>0.0008544606</v>
      </c>
      <c r="I50" s="12">
        <f t="shared" ref="I50:K50" si="159">OFFSET(B$4,6*$F49,0)-OFFSET(B$5,6*$F49,0)-OFFSET(B$6,6*$F49,0)</f>
        <v>0.0017177098</v>
      </c>
      <c r="J50" s="12">
        <f t="shared" si="159"/>
        <v>-0.0066630323</v>
      </c>
      <c r="K50" s="12">
        <f t="shared" si="159"/>
        <v>-0.0067086673</v>
      </c>
      <c r="L50" s="13">
        <f t="shared" ref="L50:M50" si="160">627.509*(OFFSET($B$4,6*$F49,0)-OFFSET($B$5,6*$F49,0)-OFFSET($B$6,6*$F49,0)+OFFSET(C$4,6*$F49,0)-OFFSET(C$5,6*$F49,0)-OFFSET(C$6,6*$F49,0))</f>
        <v>-3.103234377</v>
      </c>
      <c r="M50" s="13">
        <f t="shared" si="160"/>
        <v>-3.13187075</v>
      </c>
      <c r="N50" s="17">
        <f t="shared" si="20"/>
        <v>-3.152767563</v>
      </c>
      <c r="O50" s="13">
        <f t="shared" si="21"/>
        <v>-3.038570387</v>
      </c>
      <c r="Q50" s="11">
        <v>48.0</v>
      </c>
      <c r="R50" s="13">
        <f t="shared" si="6"/>
        <v>0.4027656233</v>
      </c>
      <c r="S50" s="13">
        <f t="shared" si="7"/>
        <v>0.3741292501</v>
      </c>
      <c r="T50" s="13">
        <f t="shared" si="135"/>
        <v>0.3532324372</v>
      </c>
      <c r="U50" s="13">
        <f t="shared" si="136"/>
        <v>0.4674296134</v>
      </c>
      <c r="V50" s="14">
        <f t="shared" si="10"/>
        <v>13.33227648</v>
      </c>
      <c r="W50" s="15">
        <v>-3.506</v>
      </c>
      <c r="AA50" s="11">
        <v>48.0</v>
      </c>
      <c r="AB50">
        <f t="shared" si="11"/>
        <v>1.077878359</v>
      </c>
      <c r="AC50">
        <f t="shared" si="12"/>
        <v>-4.209749109</v>
      </c>
      <c r="AD50">
        <f t="shared" si="13"/>
        <v>-4.230645922</v>
      </c>
      <c r="AF50">
        <f t="shared" ref="AF50:AG50" si="161">(AC50-$AI50)/$AI50*100</f>
        <v>-8.161849439</v>
      </c>
      <c r="AG50">
        <f t="shared" si="161"/>
        <v>-7.705973186</v>
      </c>
      <c r="AI50">
        <f t="shared" si="15"/>
        <v>-4.583878359</v>
      </c>
    </row>
    <row r="51">
      <c r="A51" s="26">
        <v>9.0</v>
      </c>
      <c r="B51" s="23"/>
      <c r="C51" s="23"/>
      <c r="D51" s="23"/>
      <c r="F51" s="11">
        <v>49.0</v>
      </c>
      <c r="G51" s="12">
        <f t="shared" si="16"/>
        <v>0.0015119434</v>
      </c>
      <c r="H51" s="12">
        <f t="shared" si="17"/>
        <v>0.0007977261</v>
      </c>
      <c r="I51" s="12">
        <f t="shared" ref="I51:K51" si="162">OFFSET(B$4,6*$F50,0)-OFFSET(B$5,6*$F50,0)-OFFSET(B$6,6*$F50,0)</f>
        <v>0.0017599002</v>
      </c>
      <c r="J51" s="12">
        <f t="shared" si="162"/>
        <v>-0.0065232997</v>
      </c>
      <c r="K51" s="12">
        <f t="shared" si="162"/>
        <v>-0.0064767576</v>
      </c>
      <c r="L51" s="13">
        <f t="shared" ref="L51:M51" si="163">627.509*(OFFSET($B$4,6*$F50,0)-OFFSET($B$5,6*$F50,0)-OFFSET($B$6,6*$F50,0)+OFFSET(C$4,6*$F50,0)-OFFSET(C$5,6*$F50,0)-OFFSET(C$6,6*$F50,0))</f>
        <v>-2.989076057</v>
      </c>
      <c r="M51" s="13">
        <f t="shared" si="163"/>
        <v>-2.95987047</v>
      </c>
      <c r="N51" s="17">
        <f t="shared" si="20"/>
        <v>-2.938558285</v>
      </c>
      <c r="O51" s="13">
        <f t="shared" si="21"/>
        <v>-2.851792458</v>
      </c>
      <c r="Q51" s="11">
        <v>49.0</v>
      </c>
      <c r="R51" s="13">
        <f t="shared" si="6"/>
        <v>0.3039239432</v>
      </c>
      <c r="S51" s="13">
        <f t="shared" si="7"/>
        <v>0.3331295298</v>
      </c>
      <c r="T51" s="13">
        <f t="shared" si="135"/>
        <v>0.3544417146</v>
      </c>
      <c r="U51" s="13">
        <f t="shared" si="136"/>
        <v>0.4412075418</v>
      </c>
      <c r="V51" s="14">
        <f t="shared" si="10"/>
        <v>13.39834624</v>
      </c>
      <c r="W51" s="15">
        <v>-3.293</v>
      </c>
      <c r="AA51" s="11">
        <v>49.0</v>
      </c>
      <c r="AB51">
        <f t="shared" si="11"/>
        <v>1.104353215</v>
      </c>
      <c r="AC51">
        <f t="shared" si="12"/>
        <v>-4.064223685</v>
      </c>
      <c r="AD51">
        <f t="shared" si="13"/>
        <v>-4.0429115</v>
      </c>
      <c r="AF51">
        <f t="shared" ref="AF51:AG51" si="164">(AC51-$AI51)/$AI51*100</f>
        <v>-7.575682769</v>
      </c>
      <c r="AG51">
        <f t="shared" si="164"/>
        <v>-8.06034215</v>
      </c>
      <c r="AI51">
        <f t="shared" si="15"/>
        <v>-4.397353215</v>
      </c>
    </row>
    <row r="52">
      <c r="A52" s="13" t="s">
        <v>31</v>
      </c>
      <c r="B52" s="16">
        <v>-210.3347634666</v>
      </c>
      <c r="C52" s="16">
        <v>-1.3417548988</v>
      </c>
      <c r="D52" s="16">
        <v>-1.4459991991</v>
      </c>
      <c r="F52" s="11">
        <v>50.0</v>
      </c>
      <c r="G52" s="12">
        <f t="shared" si="16"/>
        <v>0.0012054305</v>
      </c>
      <c r="H52" s="12">
        <f t="shared" si="17"/>
        <v>0.0006608494</v>
      </c>
      <c r="I52" s="12">
        <f t="shared" ref="I52:K52" si="165">OFFSET(B$4,6*$F51,0)-OFFSET(B$5,6*$F51,0)-OFFSET(B$6,6*$F51,0)</f>
        <v>-0.0001569866</v>
      </c>
      <c r="J52" s="12">
        <f t="shared" si="165"/>
        <v>-0.0039435245</v>
      </c>
      <c r="K52" s="12">
        <f t="shared" si="165"/>
        <v>-0.0039637125</v>
      </c>
      <c r="L52" s="13">
        <f t="shared" ref="L52:M52" si="166">627.509*(OFFSET($B$4,6*$F51,0)-OFFSET($B$5,6*$F51,0)-OFFSET($B$6,6*$F51,0)+OFFSET(C$4,6*$F51,0)-OFFSET(C$5,6*$F51,0)-OFFSET(C$6,6*$F51,0))</f>
        <v>-2.57310762</v>
      </c>
      <c r="M52" s="13">
        <f t="shared" si="166"/>
        <v>-2.585775772</v>
      </c>
      <c r="N52" s="17">
        <f t="shared" si="20"/>
        <v>-2.595020098</v>
      </c>
      <c r="O52" s="13">
        <f t="shared" si="21"/>
        <v>-2.512360728</v>
      </c>
      <c r="Q52" s="11">
        <v>50.0</v>
      </c>
      <c r="R52" s="13">
        <f t="shared" si="6"/>
        <v>0.2838923801</v>
      </c>
      <c r="S52" s="13">
        <f t="shared" si="7"/>
        <v>0.2712242284</v>
      </c>
      <c r="T52" s="13">
        <f t="shared" si="135"/>
        <v>0.2619799015</v>
      </c>
      <c r="U52" s="13">
        <f t="shared" si="136"/>
        <v>0.3446392716</v>
      </c>
      <c r="V52" s="14">
        <f t="shared" si="10"/>
        <v>12.06297766</v>
      </c>
      <c r="W52" s="15">
        <v>-2.857</v>
      </c>
      <c r="AA52" s="11">
        <v>50.0</v>
      </c>
      <c r="AB52">
        <f t="shared" si="11"/>
        <v>-0.0985105044</v>
      </c>
      <c r="AC52">
        <f t="shared" si="12"/>
        <v>-2.487265267</v>
      </c>
      <c r="AD52">
        <f t="shared" si="13"/>
        <v>-2.496509594</v>
      </c>
      <c r="AF52">
        <f t="shared" ref="AF52:AG52" si="167">(AC52-$AI52)/$AI52*100</f>
        <v>-9.832345886</v>
      </c>
      <c r="AG52">
        <f t="shared" si="167"/>
        <v>-9.497223098</v>
      </c>
      <c r="AI52">
        <f t="shared" si="15"/>
        <v>-2.758489496</v>
      </c>
    </row>
    <row r="53">
      <c r="A53" s="13" t="s">
        <v>32</v>
      </c>
      <c r="B53" s="16">
        <v>-95.24866329</v>
      </c>
      <c r="C53" s="16">
        <v>-0.6596742306</v>
      </c>
      <c r="D53" s="16">
        <v>-0.708235659</v>
      </c>
      <c r="F53" s="11">
        <v>51.0</v>
      </c>
      <c r="G53" s="12">
        <f t="shared" si="16"/>
        <v>0.0004483871</v>
      </c>
      <c r="H53" s="12">
        <f t="shared" si="17"/>
        <v>0.0002893975</v>
      </c>
      <c r="I53" s="12">
        <f t="shared" ref="I53:K53" si="168">OFFSET(B$4,6*$F52,0)-OFFSET(B$5,6*$F52,0)-OFFSET(B$6,6*$F52,0)</f>
        <v>-0.00059639277</v>
      </c>
      <c r="J53" s="12">
        <f t="shared" si="168"/>
        <v>-0.0013451055</v>
      </c>
      <c r="K53" s="12">
        <f t="shared" si="168"/>
        <v>-0.0014716686</v>
      </c>
      <c r="L53" s="13">
        <f t="shared" ref="L53:M53" si="169">627.509*(OFFSET($B$4,6*$F52,0)-OFFSET($B$5,6*$F52,0)-OFFSET($B$6,6*$F52,0)+OFFSET(C$4,6*$F52,0)-OFFSET(C$5,6*$F52,0)-OFFSET(C$6,6*$F52,0))</f>
        <v>-1.218307638</v>
      </c>
      <c r="M53" s="13">
        <f t="shared" si="169"/>
        <v>-1.297727122</v>
      </c>
      <c r="N53" s="17">
        <f t="shared" si="20"/>
        <v>-1.355681881</v>
      </c>
      <c r="O53" s="13">
        <f t="shared" si="21"/>
        <v>-1.301283734</v>
      </c>
      <c r="Q53" s="11">
        <v>51.0</v>
      </c>
      <c r="R53" s="13">
        <f t="shared" si="6"/>
        <v>0.3206923621</v>
      </c>
      <c r="S53" s="13">
        <f t="shared" si="7"/>
        <v>0.2412728778</v>
      </c>
      <c r="T53" s="13">
        <f t="shared" si="135"/>
        <v>0.1833181189</v>
      </c>
      <c r="U53" s="13">
        <f t="shared" si="136"/>
        <v>0.2377162661</v>
      </c>
      <c r="V53" s="14">
        <f t="shared" si="10"/>
        <v>15.44615115</v>
      </c>
      <c r="W53" s="15">
        <v>-1.539</v>
      </c>
      <c r="AA53" s="11">
        <v>51.0</v>
      </c>
      <c r="AB53">
        <f t="shared" si="11"/>
        <v>-0.3742418307</v>
      </c>
      <c r="AC53">
        <f t="shared" si="12"/>
        <v>-0.9234852915</v>
      </c>
      <c r="AD53">
        <f t="shared" si="13"/>
        <v>-0.9814400503</v>
      </c>
      <c r="AF53">
        <f t="shared" ref="AF53:AG53" si="170">(AC53-$AI53)/$AI53*100</f>
        <v>-20.71441816</v>
      </c>
      <c r="AG53">
        <f t="shared" si="170"/>
        <v>-15.7387279</v>
      </c>
      <c r="AI53">
        <f t="shared" si="15"/>
        <v>-1.164758169</v>
      </c>
    </row>
    <row r="54">
      <c r="A54" s="13" t="s">
        <v>33</v>
      </c>
      <c r="B54" s="16">
        <v>-115.0854085148</v>
      </c>
      <c r="C54" s="16">
        <v>-0.6782385081</v>
      </c>
      <c r="D54" s="16">
        <v>-0.7340102333</v>
      </c>
      <c r="F54" s="11">
        <v>52.0</v>
      </c>
      <c r="G54" s="12">
        <f t="shared" si="16"/>
        <v>0.0019549518</v>
      </c>
      <c r="H54" s="12">
        <f t="shared" si="17"/>
        <v>0.0011289669</v>
      </c>
      <c r="I54" s="12">
        <f t="shared" ref="I54:K54" si="171">OFFSET(B$4,6*$F53,0)-OFFSET(B$5,6*$F53,0)-OFFSET(B$6,6*$F53,0)</f>
        <v>-0.0004511315</v>
      </c>
      <c r="J54" s="12">
        <f t="shared" si="171"/>
        <v>-0.0064382257</v>
      </c>
      <c r="K54" s="12">
        <f t="shared" si="171"/>
        <v>-0.0065684711</v>
      </c>
      <c r="L54" s="13">
        <f t="shared" ref="L54:M54" si="172">627.509*(OFFSET($B$4,6*$F53,0)-OFFSET($B$5,6*$F53,0)-OFFSET($B$6,6*$F53,0)+OFFSET(C$4,6*$F53,0)-OFFSET(C$5,6*$F53,0)-OFFSET(C$6,6*$F53,0))</f>
        <v>-4.323133647</v>
      </c>
      <c r="M54" s="13">
        <f t="shared" si="172"/>
        <v>-4.404863808</v>
      </c>
      <c r="N54" s="17">
        <f t="shared" si="20"/>
        <v>-4.464504736</v>
      </c>
      <c r="O54" s="13">
        <f t="shared" si="21"/>
        <v>-4.299400478</v>
      </c>
      <c r="Q54" s="11">
        <v>52.0</v>
      </c>
      <c r="R54" s="13">
        <f t="shared" si="6"/>
        <v>0.4028663528</v>
      </c>
      <c r="S54" s="13">
        <f t="shared" si="7"/>
        <v>0.3211361921</v>
      </c>
      <c r="T54" s="13">
        <f t="shared" ref="T54:U54" si="173">N54-$W54</f>
        <v>0.261495264</v>
      </c>
      <c r="U54" s="13">
        <f t="shared" si="173"/>
        <v>0.4265995216</v>
      </c>
      <c r="V54" s="14">
        <f t="shared" si="10"/>
        <v>9.026650901</v>
      </c>
      <c r="W54" s="15">
        <v>-4.726</v>
      </c>
      <c r="AA54" s="11">
        <v>52.0</v>
      </c>
      <c r="AB54">
        <f t="shared" si="11"/>
        <v>-0.2830890765</v>
      </c>
      <c r="AC54">
        <f t="shared" si="12"/>
        <v>-4.121774731</v>
      </c>
      <c r="AD54">
        <f t="shared" si="13"/>
        <v>-4.18141566</v>
      </c>
      <c r="AF54">
        <f t="shared" ref="AF54:AG54" si="174">(AC54-$AI54)/$AI54*100</f>
        <v>-7.228058306</v>
      </c>
      <c r="AG54">
        <f t="shared" si="174"/>
        <v>-5.885674245</v>
      </c>
      <c r="AI54">
        <f t="shared" si="15"/>
        <v>-4.442910924</v>
      </c>
    </row>
    <row r="55">
      <c r="A55" s="13" t="s">
        <v>40</v>
      </c>
      <c r="B55" s="23"/>
      <c r="C55" s="16">
        <v>-0.6599687644</v>
      </c>
      <c r="D55" s="16">
        <v>-0.7084150042</v>
      </c>
      <c r="F55" s="11">
        <v>53.0</v>
      </c>
      <c r="G55" s="12">
        <f t="shared" si="16"/>
        <v>0.0017778866</v>
      </c>
      <c r="H55" s="12">
        <f t="shared" si="17"/>
        <v>0.0010143411</v>
      </c>
      <c r="I55" s="12">
        <f t="shared" ref="I55:K55" si="175">OFFSET(B$4,6*$F54,0)-OFFSET(B$5,6*$F54,0)-OFFSET(B$6,6*$F54,0)</f>
        <v>-0.00080052</v>
      </c>
      <c r="J55" s="12">
        <f t="shared" si="175"/>
        <v>-0.0055904767</v>
      </c>
      <c r="K55" s="12">
        <f t="shared" si="175"/>
        <v>-0.0056620546</v>
      </c>
      <c r="L55" s="13">
        <f t="shared" ref="L55:M55" si="176">627.509*(OFFSET($B$4,6*$F54,0)-OFFSET($B$5,6*$F54,0)-OFFSET($B$6,6*$F54,0)+OFFSET(C$4,6*$F54,0)-OFFSET(C$5,6*$F54,0)-OFFSET(C$6,6*$F54,0))</f>
        <v>-4.010407948</v>
      </c>
      <c r="M55" s="13">
        <f t="shared" si="176"/>
        <v>-4.055323725</v>
      </c>
      <c r="N55" s="17">
        <f t="shared" si="20"/>
        <v>-4.088100102</v>
      </c>
      <c r="O55" s="13">
        <f t="shared" si="21"/>
        <v>-3.944664331</v>
      </c>
      <c r="Q55" s="11">
        <v>53.0</v>
      </c>
      <c r="R55" s="13">
        <f t="shared" si="6"/>
        <v>0.3945920518</v>
      </c>
      <c r="S55" s="13">
        <f t="shared" si="7"/>
        <v>0.3496762753</v>
      </c>
      <c r="T55" s="13">
        <f t="shared" ref="T55:U55" si="177">N55-$W55</f>
        <v>0.3168998979</v>
      </c>
      <c r="U55" s="13">
        <f t="shared" si="177"/>
        <v>0.4603356694</v>
      </c>
      <c r="V55" s="14">
        <f t="shared" si="10"/>
        <v>10.45029897</v>
      </c>
      <c r="W55" s="15">
        <v>-4.405</v>
      </c>
      <c r="AA55" s="11">
        <v>53.0</v>
      </c>
      <c r="AB55">
        <f t="shared" si="11"/>
        <v>-0.5023335047</v>
      </c>
      <c r="AC55">
        <f t="shared" si="12"/>
        <v>-3.55299022</v>
      </c>
      <c r="AD55">
        <f t="shared" si="13"/>
        <v>-3.585766597</v>
      </c>
      <c r="AF55">
        <f t="shared" ref="AF55:AG55" si="178">(AC55-$AI55)/$AI55*100</f>
        <v>-8.959932286</v>
      </c>
      <c r="AG55">
        <f t="shared" si="178"/>
        <v>-8.120086569</v>
      </c>
      <c r="AI55">
        <f t="shared" si="15"/>
        <v>-3.902666495</v>
      </c>
    </row>
    <row r="56">
      <c r="A56" s="13" t="s">
        <v>41</v>
      </c>
      <c r="B56" s="23"/>
      <c r="C56" s="16">
        <v>-0.6793197718</v>
      </c>
      <c r="D56" s="16">
        <v>-0.7346026472</v>
      </c>
      <c r="F56" s="11">
        <v>54.0</v>
      </c>
      <c r="G56" s="12">
        <f t="shared" si="16"/>
        <v>0.0016084172</v>
      </c>
      <c r="H56" s="12">
        <f t="shared" si="17"/>
        <v>0.0011049106</v>
      </c>
      <c r="I56" s="12">
        <f t="shared" ref="I56:K56" si="179">OFFSET(B$4,6*$F55,0)-OFFSET(B$5,6*$F55,0)-OFFSET(B$6,6*$F55,0)</f>
        <v>-0.0008283424</v>
      </c>
      <c r="J56" s="12">
        <f t="shared" si="179"/>
        <v>-0.0040125203</v>
      </c>
      <c r="K56" s="12">
        <f t="shared" si="179"/>
        <v>-0.0042160502</v>
      </c>
      <c r="L56" s="13">
        <f t="shared" ref="L56:M56" si="180">627.509*(OFFSET($B$4,6*$F55,0)-OFFSET($B$5,6*$F55,0)-OFFSET($B$6,6*$F55,0)+OFFSET(C$4,6*$F55,0)-OFFSET(C$5,6*$F55,0)-OFFSET(C$6,6*$F55,0))</f>
        <v>-3.037684912</v>
      </c>
      <c r="M56" s="13">
        <f t="shared" si="180"/>
        <v>-3.165401756</v>
      </c>
      <c r="N56" s="17">
        <f t="shared" si="20"/>
        <v>-3.258600534</v>
      </c>
      <c r="O56" s="13">
        <f t="shared" si="21"/>
        <v>-3.027210712</v>
      </c>
      <c r="Q56" s="11">
        <v>54.0</v>
      </c>
      <c r="R56" s="13">
        <f t="shared" si="6"/>
        <v>0.250315088</v>
      </c>
      <c r="S56" s="13">
        <f t="shared" si="7"/>
        <v>0.1225982439</v>
      </c>
      <c r="T56" s="13">
        <f t="shared" ref="T56:T68" si="184">N56-W56</f>
        <v>0.02939946588</v>
      </c>
      <c r="U56" s="13">
        <f t="shared" ref="U56:U68" si="185">O56-W56</f>
        <v>0.2607892884</v>
      </c>
      <c r="V56" s="14">
        <f t="shared" si="10"/>
        <v>7.931547701</v>
      </c>
      <c r="W56" s="15">
        <v>-3.288</v>
      </c>
      <c r="AA56" s="11">
        <v>54.0</v>
      </c>
      <c r="AB56">
        <f t="shared" si="11"/>
        <v>-0.5197923111</v>
      </c>
      <c r="AC56">
        <f t="shared" si="12"/>
        <v>-2.645609445</v>
      </c>
      <c r="AD56">
        <f t="shared" si="13"/>
        <v>-2.738808223</v>
      </c>
      <c r="AF56">
        <f t="shared" ref="AF56:AG56" si="181">(AC56-$AI56)/$AI56*100</f>
        <v>-4.428795008</v>
      </c>
      <c r="AG56">
        <f t="shared" si="181"/>
        <v>-1.062039745</v>
      </c>
      <c r="AI56">
        <f t="shared" si="15"/>
        <v>-2.768207689</v>
      </c>
    </row>
    <row r="57">
      <c r="A57" s="26">
        <v>10.0</v>
      </c>
      <c r="B57" s="23"/>
      <c r="C57" s="23"/>
      <c r="D57" s="23"/>
      <c r="F57" s="11">
        <v>55.0</v>
      </c>
      <c r="G57" s="12">
        <f t="shared" si="16"/>
        <v>0.0018745548</v>
      </c>
      <c r="H57" s="12">
        <f t="shared" si="17"/>
        <v>0.0010804223</v>
      </c>
      <c r="I57" s="12">
        <f t="shared" ref="I57:K57" si="182">OFFSET(B$4,6*$F56,0)-OFFSET(B$5,6*$F56,0)-OFFSET(B$6,6*$F56,0)</f>
        <v>0.0008233219</v>
      </c>
      <c r="J57" s="12">
        <f t="shared" si="182"/>
        <v>-0.0068271597</v>
      </c>
      <c r="K57" s="12">
        <f t="shared" si="182"/>
        <v>-0.0068799755</v>
      </c>
      <c r="L57" s="13">
        <f t="shared" ref="L57:M57" si="183">627.509*(OFFSET($B$4,6*$F56,0)-OFFSET($B$5,6*$F56,0)-OFFSET($B$6,6*$F56,0)+OFFSET(C$4,6*$F56,0)-OFFSET(C$5,6*$F56,0)-OFFSET(C$6,6*$F56,0))</f>
        <v>-3.767462254</v>
      </c>
      <c r="M57" s="13">
        <f t="shared" si="183"/>
        <v>-3.800604644</v>
      </c>
      <c r="N57" s="17">
        <f t="shared" si="20"/>
        <v>-3.824789631</v>
      </c>
      <c r="O57" s="13">
        <f t="shared" si="21"/>
        <v>-3.667623662</v>
      </c>
      <c r="Q57" s="11">
        <v>55.0</v>
      </c>
      <c r="R57" s="13">
        <f t="shared" si="6"/>
        <v>0.400537746</v>
      </c>
      <c r="S57" s="13">
        <f t="shared" si="7"/>
        <v>0.3673953561</v>
      </c>
      <c r="T57" s="13">
        <f t="shared" si="184"/>
        <v>0.3432103689</v>
      </c>
      <c r="U57" s="13">
        <f t="shared" si="185"/>
        <v>0.5003763375</v>
      </c>
      <c r="V57" s="14">
        <f t="shared" si="10"/>
        <v>12.00519044</v>
      </c>
      <c r="W57" s="15">
        <v>-4.168</v>
      </c>
      <c r="AA57" s="11">
        <v>55.0</v>
      </c>
      <c r="AB57">
        <f t="shared" si="11"/>
        <v>0.5166419022</v>
      </c>
      <c r="AC57">
        <f t="shared" si="12"/>
        <v>-4.317246546</v>
      </c>
      <c r="AD57">
        <f t="shared" si="13"/>
        <v>-4.341431533</v>
      </c>
      <c r="AF57">
        <f t="shared" ref="AF57:AG57" si="186">(AC57-$AI57)/$AI57*100</f>
        <v>-7.842549416</v>
      </c>
      <c r="AG57">
        <f t="shared" si="186"/>
        <v>-7.326288244</v>
      </c>
      <c r="AI57">
        <f t="shared" si="15"/>
        <v>-4.684641902</v>
      </c>
    </row>
    <row r="58">
      <c r="A58" s="13" t="s">
        <v>31</v>
      </c>
      <c r="B58" s="16">
        <v>-190.4977197425</v>
      </c>
      <c r="C58" s="16">
        <v>-1.3249028609</v>
      </c>
      <c r="D58" s="16">
        <v>-1.4220301006</v>
      </c>
      <c r="F58" s="11">
        <v>56.0</v>
      </c>
      <c r="G58" s="12">
        <f t="shared" si="16"/>
        <v>0.0015830064</v>
      </c>
      <c r="H58" s="12">
        <f t="shared" si="17"/>
        <v>0.0008780682</v>
      </c>
      <c r="I58" s="12">
        <f t="shared" ref="I58:K58" si="187">OFFSET(B$4,6*$F57,0)-OFFSET(B$5,6*$F57,0)-OFFSET(B$6,6*$F57,0)</f>
        <v>0.0021151023</v>
      </c>
      <c r="J58" s="12">
        <f t="shared" si="187"/>
        <v>-0.0066109361</v>
      </c>
      <c r="K58" s="12">
        <f t="shared" si="187"/>
        <v>-0.0066421047</v>
      </c>
      <c r="L58" s="13">
        <f t="shared" ref="L58:M58" si="188">627.509*(OFFSET($B$4,6*$F57,0)-OFFSET($B$5,6*$F57,0)-OFFSET($B$6,6*$F57,0)+OFFSET(C$4,6*$F57,0)-OFFSET(C$5,6*$F57,0)-OFFSET(C$6,6*$F57,0))</f>
        <v>-2.821176172</v>
      </c>
      <c r="M58" s="13">
        <f t="shared" si="188"/>
        <v>-2.840734749</v>
      </c>
      <c r="N58" s="17">
        <f t="shared" si="20"/>
        <v>-2.855007224</v>
      </c>
      <c r="O58" s="13">
        <f t="shared" si="21"/>
        <v>-2.740909196</v>
      </c>
      <c r="Q58" s="11">
        <v>56.0</v>
      </c>
      <c r="R58" s="13">
        <f t="shared" si="6"/>
        <v>0.377823828</v>
      </c>
      <c r="S58" s="13">
        <f t="shared" si="7"/>
        <v>0.358265251</v>
      </c>
      <c r="T58" s="13">
        <f t="shared" si="184"/>
        <v>0.3439927759</v>
      </c>
      <c r="U58" s="13">
        <f t="shared" si="185"/>
        <v>0.4580908039</v>
      </c>
      <c r="V58" s="14">
        <f t="shared" si="10"/>
        <v>14.31981256</v>
      </c>
      <c r="W58" s="15">
        <v>-3.199</v>
      </c>
      <c r="AA58" s="11">
        <v>56.0</v>
      </c>
      <c r="AB58">
        <f t="shared" si="11"/>
        <v>1.327245729</v>
      </c>
      <c r="AC58">
        <f t="shared" si="12"/>
        <v>-4.167980478</v>
      </c>
      <c r="AD58">
        <f t="shared" si="13"/>
        <v>-4.182252953</v>
      </c>
      <c r="AF58">
        <f t="shared" ref="AF58:AG58" si="189">(AC58-$AI58)/$AI58*100</f>
        <v>-7.915285038</v>
      </c>
      <c r="AG58">
        <f t="shared" si="189"/>
        <v>-7.599958032</v>
      </c>
      <c r="AI58">
        <f t="shared" si="15"/>
        <v>-4.526245729</v>
      </c>
    </row>
    <row r="59">
      <c r="A59" s="13" t="s">
        <v>32</v>
      </c>
      <c r="B59" s="16">
        <v>-95.2485936715</v>
      </c>
      <c r="C59" s="16">
        <v>-0.6597460633</v>
      </c>
      <c r="D59" s="16">
        <v>-0.7083045724</v>
      </c>
      <c r="F59" s="11">
        <v>57.0</v>
      </c>
      <c r="G59" s="12">
        <f t="shared" si="16"/>
        <v>0.0019737478</v>
      </c>
      <c r="H59" s="12">
        <f t="shared" si="17"/>
        <v>0.0010764423</v>
      </c>
      <c r="I59" s="12">
        <f t="shared" ref="I59:K59" si="190">OFFSET(B$4,6*$F58,0)-OFFSET(B$5,6*$F58,0)-OFFSET(B$6,6*$F58,0)</f>
        <v>0.0011408374</v>
      </c>
      <c r="J59" s="12">
        <f t="shared" si="190"/>
        <v>-0.0087800659</v>
      </c>
      <c r="K59" s="12">
        <f t="shared" si="190"/>
        <v>-0.0088301679</v>
      </c>
      <c r="L59" s="13">
        <f t="shared" ref="L59:M59" si="191">627.509*(OFFSET($B$4,6*$F58,0)-OFFSET($B$5,6*$F58,0)-OFFSET($B$6,6*$F58,0)+OFFSET(C$4,6*$F58,0)-OFFSET(C$5,6*$F58,0)-OFFSET(C$6,6*$F58,0))</f>
        <v>-4.793684637</v>
      </c>
      <c r="M59" s="13">
        <f t="shared" si="191"/>
        <v>-4.825124093</v>
      </c>
      <c r="N59" s="17">
        <f t="shared" si="20"/>
        <v>-4.848066398</v>
      </c>
      <c r="O59" s="13">
        <f t="shared" si="21"/>
        <v>-4.715771249</v>
      </c>
      <c r="Q59" s="11">
        <v>57.0</v>
      </c>
      <c r="R59" s="13">
        <f t="shared" si="6"/>
        <v>0.4613153632</v>
      </c>
      <c r="S59" s="13">
        <f t="shared" si="7"/>
        <v>0.4298759073</v>
      </c>
      <c r="T59" s="13">
        <f t="shared" si="184"/>
        <v>0.4069336016</v>
      </c>
      <c r="U59" s="13">
        <f t="shared" si="185"/>
        <v>0.5392287513</v>
      </c>
      <c r="V59" s="14">
        <f t="shared" si="10"/>
        <v>10.26125121</v>
      </c>
      <c r="W59" s="15">
        <v>-5.255</v>
      </c>
      <c r="AA59" s="11">
        <v>57.0</v>
      </c>
      <c r="AB59">
        <f t="shared" si="11"/>
        <v>0.715885736</v>
      </c>
      <c r="AC59">
        <f t="shared" si="12"/>
        <v>-5.541009829</v>
      </c>
      <c r="AD59">
        <f t="shared" si="13"/>
        <v>-5.563952134</v>
      </c>
      <c r="AF59">
        <f t="shared" ref="AF59:AG59" si="192">(AC59-$AI59)/$AI59*100</f>
        <v>-7.199533307</v>
      </c>
      <c r="AG59">
        <f t="shared" si="192"/>
        <v>-6.815297086</v>
      </c>
      <c r="AI59">
        <f t="shared" si="15"/>
        <v>-5.970885736</v>
      </c>
    </row>
    <row r="60">
      <c r="A60" s="13" t="s">
        <v>33</v>
      </c>
      <c r="B60" s="16">
        <v>-95.2486998894</v>
      </c>
      <c r="C60" s="16">
        <v>-0.6596705913</v>
      </c>
      <c r="D60" s="16">
        <v>-0.7082353101</v>
      </c>
      <c r="F60" s="11">
        <v>58.0</v>
      </c>
      <c r="G60" s="12">
        <f t="shared" si="16"/>
        <v>0.0014090513</v>
      </c>
      <c r="H60" s="12">
        <f t="shared" si="17"/>
        <v>0.0008204312</v>
      </c>
      <c r="I60" s="12">
        <f t="shared" ref="I60:K60" si="193">OFFSET(B$4,6*$F59,0)-OFFSET(B$5,6*$F59,0)-OFFSET(B$6,6*$F59,0)</f>
        <v>-0.0010059229</v>
      </c>
      <c r="J60" s="12">
        <f t="shared" si="193"/>
        <v>-0.0051266101</v>
      </c>
      <c r="K60" s="12">
        <f t="shared" si="193"/>
        <v>-0.0051808483</v>
      </c>
      <c r="L60" s="13">
        <f t="shared" ref="L60:M60" si="194">627.509*(OFFSET($B$4,6*$F59,0)-OFFSET($B$5,6*$F59,0)-OFFSET($B$6,6*$F59,0)+OFFSET(C$4,6*$F59,0)-OFFSET(C$5,6*$F59,0)-OFFSET(C$6,6*$F59,0))</f>
        <v>-3.84821965</v>
      </c>
      <c r="M60" s="13">
        <f t="shared" si="194"/>
        <v>-3.882254609</v>
      </c>
      <c r="N60" s="17">
        <f t="shared" si="20"/>
        <v>-3.90709093</v>
      </c>
      <c r="O60" s="13">
        <f t="shared" si="21"/>
        <v>-3.784445045</v>
      </c>
      <c r="Q60" s="11">
        <v>58.0</v>
      </c>
      <c r="R60" s="13">
        <f t="shared" si="6"/>
        <v>0.3887803497</v>
      </c>
      <c r="S60" s="13">
        <f t="shared" si="7"/>
        <v>0.354745391</v>
      </c>
      <c r="T60" s="13">
        <f t="shared" si="184"/>
        <v>0.3299090699</v>
      </c>
      <c r="U60" s="13">
        <f t="shared" si="185"/>
        <v>0.4525549552</v>
      </c>
      <c r="V60" s="14">
        <f t="shared" si="10"/>
        <v>10.68102325</v>
      </c>
      <c r="W60" s="15">
        <v>-4.237</v>
      </c>
      <c r="AA60" s="11">
        <v>58.0</v>
      </c>
      <c r="AB60">
        <f t="shared" si="11"/>
        <v>-0.6312256731</v>
      </c>
      <c r="AC60">
        <f t="shared" si="12"/>
        <v>-3.251028936</v>
      </c>
      <c r="AD60">
        <f t="shared" si="13"/>
        <v>-3.275865257</v>
      </c>
      <c r="AF60">
        <f t="shared" ref="AF60:AG60" si="195">(AC60-$AI60)/$AI60*100</f>
        <v>-9.838258274</v>
      </c>
      <c r="AG60">
        <f t="shared" si="195"/>
        <v>-9.149465273</v>
      </c>
      <c r="AI60">
        <f t="shared" si="15"/>
        <v>-3.605774327</v>
      </c>
    </row>
    <row r="61">
      <c r="A61" s="13" t="s">
        <v>40</v>
      </c>
      <c r="B61" s="23"/>
      <c r="C61" s="16">
        <v>-0.6603560359</v>
      </c>
      <c r="D61" s="16">
        <v>-0.7086507848</v>
      </c>
      <c r="F61" s="11">
        <v>59.0</v>
      </c>
      <c r="G61" s="12">
        <f t="shared" si="16"/>
        <v>0.0011935271</v>
      </c>
      <c r="H61" s="12">
        <f t="shared" si="17"/>
        <v>0.0006899766</v>
      </c>
      <c r="I61" s="12">
        <f t="shared" ref="I61:K61" si="196">OFFSET(B$4,6*$F60,0)-OFFSET(B$5,6*$F60,0)-OFFSET(B$6,6*$F60,0)</f>
        <v>-0.0031489352</v>
      </c>
      <c r="J61" s="12">
        <f t="shared" si="196"/>
        <v>-0.0015581843</v>
      </c>
      <c r="K61" s="12">
        <f t="shared" si="196"/>
        <v>-0.0013582475</v>
      </c>
      <c r="L61" s="13">
        <f t="shared" ref="L61:M61" si="197">627.509*(OFFSET($B$4,6*$F60,0)-OFFSET($B$5,6*$F60,0)-OFFSET($B$6,6*$F60,0)+OFFSET(C$4,6*$F60,0)-OFFSET(C$5,6*$F60,0)-OFFSET(C$6,6*$F60,0))</f>
        <v>-2.95375985</v>
      </c>
      <c r="M61" s="13">
        <f t="shared" si="197"/>
        <v>-2.828297709</v>
      </c>
      <c r="N61" s="17">
        <f t="shared" si="20"/>
        <v>-2.736744254</v>
      </c>
      <c r="O61" s="13">
        <f t="shared" si="21"/>
        <v>-2.635551893</v>
      </c>
      <c r="Q61" s="11">
        <v>59.0</v>
      </c>
      <c r="R61" s="13">
        <f t="shared" si="6"/>
        <v>-0.02675985034</v>
      </c>
      <c r="S61" s="13">
        <f t="shared" si="7"/>
        <v>0.0987022911</v>
      </c>
      <c r="T61" s="13">
        <f t="shared" si="184"/>
        <v>0.1902557457</v>
      </c>
      <c r="U61" s="13">
        <f t="shared" si="185"/>
        <v>0.2914481073</v>
      </c>
      <c r="V61" s="14">
        <f t="shared" si="10"/>
        <v>9.957229495</v>
      </c>
      <c r="W61" s="15">
        <v>-2.927</v>
      </c>
      <c r="AA61" s="11">
        <v>59.0</v>
      </c>
      <c r="AB61">
        <f t="shared" si="11"/>
        <v>-1.975985178</v>
      </c>
      <c r="AC61">
        <f t="shared" si="12"/>
        <v>-0.8523125305</v>
      </c>
      <c r="AD61">
        <f t="shared" si="13"/>
        <v>-0.7607590759</v>
      </c>
      <c r="AF61">
        <f t="shared" ref="AF61:AG61" si="198">(AC61-$AI61)/$AI61*100</f>
        <v>-10.37862806</v>
      </c>
      <c r="AG61">
        <f t="shared" si="198"/>
        <v>-20.00555</v>
      </c>
      <c r="AI61">
        <f t="shared" si="15"/>
        <v>-0.9510148216</v>
      </c>
    </row>
    <row r="62">
      <c r="A62" s="13" t="s">
        <v>41</v>
      </c>
      <c r="B62" s="23"/>
      <c r="C62" s="16">
        <v>-0.6605636459</v>
      </c>
      <c r="D62" s="16">
        <v>-0.7087132535</v>
      </c>
      <c r="F62" s="11">
        <v>60.0</v>
      </c>
      <c r="G62" s="12">
        <f t="shared" si="16"/>
        <v>0.001417397</v>
      </c>
      <c r="H62" s="12">
        <f t="shared" si="17"/>
        <v>0.0008428803</v>
      </c>
      <c r="I62" s="12">
        <f t="shared" ref="I62:K62" si="199">OFFSET(B$4,6*$F61,0)-OFFSET(B$5,6*$F61,0)-OFFSET(B$6,6*$F61,0)</f>
        <v>-0.0029013616</v>
      </c>
      <c r="J62" s="12">
        <f t="shared" si="199"/>
        <v>-0.0035844814</v>
      </c>
      <c r="K62" s="12">
        <f t="shared" si="199"/>
        <v>-0.0038847212</v>
      </c>
      <c r="L62" s="13">
        <f t="shared" ref="L62:M62" si="200">627.509*(OFFSET($B$4,6*$F61,0)-OFFSET($B$5,6*$F61,0)-OFFSET($B$6,6*$F61,0)+OFFSET(C$4,6*$F61,0)-OFFSET(C$5,6*$F61,0)-OFFSET(C$6,6*$F61,0))</f>
        <v>-4.069924855</v>
      </c>
      <c r="M62" s="13">
        <f t="shared" si="200"/>
        <v>-4.258328032</v>
      </c>
      <c r="N62" s="17">
        <f t="shared" si="20"/>
        <v>-4.395811431</v>
      </c>
      <c r="O62" s="13">
        <f t="shared" si="21"/>
        <v>-4.262892982</v>
      </c>
      <c r="Q62" s="11">
        <v>60.0</v>
      </c>
      <c r="R62" s="13">
        <f t="shared" si="6"/>
        <v>0.8960751449</v>
      </c>
      <c r="S62" s="13">
        <f t="shared" si="7"/>
        <v>0.7076719683</v>
      </c>
      <c r="T62" s="13">
        <f t="shared" si="184"/>
        <v>0.5701885691</v>
      </c>
      <c r="U62" s="13">
        <f t="shared" si="185"/>
        <v>0.7031070184</v>
      </c>
      <c r="V62" s="14">
        <f t="shared" si="10"/>
        <v>14.15841761</v>
      </c>
      <c r="W62" s="15">
        <v>-4.966</v>
      </c>
      <c r="AA62" s="11">
        <v>60.0</v>
      </c>
      <c r="AB62">
        <f t="shared" si="11"/>
        <v>-1.820630516</v>
      </c>
      <c r="AC62">
        <f t="shared" si="12"/>
        <v>-2.437697515</v>
      </c>
      <c r="AD62">
        <f t="shared" si="13"/>
        <v>-2.575180915</v>
      </c>
      <c r="AF62">
        <f t="shared" ref="AF62:AG62" si="201">(AC62-$AI62)/$AI62*100</f>
        <v>-22.4988502</v>
      </c>
      <c r="AG62">
        <f t="shared" si="201"/>
        <v>-18.12787248</v>
      </c>
      <c r="AI62">
        <f t="shared" si="15"/>
        <v>-3.145369484</v>
      </c>
    </row>
    <row r="63">
      <c r="A63" s="26">
        <v>11.0</v>
      </c>
      <c r="B63" s="23"/>
      <c r="C63" s="23"/>
      <c r="D63" s="23"/>
      <c r="F63" s="11">
        <v>61.0</v>
      </c>
      <c r="G63" s="12">
        <f t="shared" si="16"/>
        <v>0.0018572265</v>
      </c>
      <c r="H63" s="12">
        <f t="shared" si="17"/>
        <v>0.0010478948</v>
      </c>
      <c r="I63" s="12">
        <f t="shared" ref="I63:K63" si="202">OFFSET(B$4,6*$F62,0)-OFFSET(B$5,6*$F62,0)-OFFSET(B$6,6*$F62,0)</f>
        <v>0.004107583</v>
      </c>
      <c r="J63" s="12">
        <f t="shared" si="202"/>
        <v>-0.0081240924</v>
      </c>
      <c r="K63" s="12">
        <f t="shared" si="202"/>
        <v>-0.0081071211</v>
      </c>
      <c r="L63" s="13">
        <f t="shared" ref="L63:M63" si="203">627.509*(OFFSET($B$4,6*$F62,0)-OFFSET($B$5,6*$F62,0)-OFFSET($B$6,6*$F62,0)+OFFSET(C$4,6*$F62,0)-OFFSET(C$5,6*$F62,0)-OFFSET(C$6,6*$F62,0))</f>
        <v>-2.520395797</v>
      </c>
      <c r="M63" s="13">
        <f t="shared" si="203"/>
        <v>-2.509746154</v>
      </c>
      <c r="N63" s="17">
        <f t="shared" si="20"/>
        <v>-2.501974792</v>
      </c>
      <c r="O63" s="13">
        <f t="shared" si="21"/>
        <v>-2.358494421</v>
      </c>
      <c r="Q63" s="11">
        <v>61.0</v>
      </c>
      <c r="R63" s="13">
        <f t="shared" si="6"/>
        <v>0.3856042029</v>
      </c>
      <c r="S63" s="13">
        <f t="shared" si="7"/>
        <v>0.3962538464</v>
      </c>
      <c r="T63" s="13">
        <f t="shared" si="184"/>
        <v>0.4040252079</v>
      </c>
      <c r="U63" s="13">
        <f t="shared" si="185"/>
        <v>0.5475055792</v>
      </c>
      <c r="V63" s="14">
        <f t="shared" si="10"/>
        <v>18.84052234</v>
      </c>
      <c r="W63" s="15">
        <v>-2.906</v>
      </c>
      <c r="AA63" s="11">
        <v>61.0</v>
      </c>
      <c r="AB63">
        <f t="shared" si="11"/>
        <v>2.577545301</v>
      </c>
      <c r="AC63">
        <f t="shared" si="12"/>
        <v>-5.087291454</v>
      </c>
      <c r="AD63">
        <f t="shared" si="13"/>
        <v>-5.079520093</v>
      </c>
      <c r="AF63">
        <f t="shared" ref="AF63:AG63" si="204">(AC63-$AI63)/$AI63*100</f>
        <v>-7.226234574</v>
      </c>
      <c r="AG63">
        <f t="shared" si="204"/>
        <v>-7.367956053</v>
      </c>
      <c r="AI63">
        <f t="shared" si="15"/>
        <v>-5.483545301</v>
      </c>
    </row>
    <row r="64">
      <c r="A64" s="13" t="s">
        <v>31</v>
      </c>
      <c r="B64" s="16">
        <v>-342.3265541058</v>
      </c>
      <c r="C64" s="16">
        <v>-2.1592433057</v>
      </c>
      <c r="D64" s="16">
        <v>-2.324401498</v>
      </c>
      <c r="F64" s="11">
        <v>62.0</v>
      </c>
      <c r="G64" s="12">
        <f t="shared" si="16"/>
        <v>0.0021261874</v>
      </c>
      <c r="H64" s="12">
        <f t="shared" si="17"/>
        <v>0.0012056772</v>
      </c>
      <c r="I64" s="12">
        <f t="shared" ref="I64:K64" si="205">OFFSET(B$4,6*$F63,0)-OFFSET(B$5,6*$F63,0)-OFFSET(B$6,6*$F63,0)</f>
        <v>0.0043701901</v>
      </c>
      <c r="J64" s="12">
        <f t="shared" si="205"/>
        <v>-0.0092991203</v>
      </c>
      <c r="K64" s="12">
        <f t="shared" si="205"/>
        <v>-0.0092922572</v>
      </c>
      <c r="L64" s="13">
        <f t="shared" ref="L64:M64" si="206">627.509*(OFFSET($B$4,6*$F63,0)-OFFSET($B$5,6*$F63,0)-OFFSET($B$6,6*$F63,0)+OFFSET(C$4,6*$F63,0)-OFFSET(C$5,6*$F63,0)-OFFSET(C$6,6*$F63,0))</f>
        <v>-3.092948061</v>
      </c>
      <c r="M64" s="13">
        <f t="shared" si="206"/>
        <v>-3.088641404</v>
      </c>
      <c r="N64" s="17">
        <f t="shared" si="20"/>
        <v>-3.085498708</v>
      </c>
      <c r="O64" s="13">
        <f t="shared" si="21"/>
        <v>-2.917968382</v>
      </c>
      <c r="Q64" s="11">
        <v>62.0</v>
      </c>
      <c r="R64" s="13">
        <f t="shared" si="6"/>
        <v>0.4350519391</v>
      </c>
      <c r="S64" s="13">
        <f t="shared" si="7"/>
        <v>0.4393585962</v>
      </c>
      <c r="T64" s="13">
        <f t="shared" si="184"/>
        <v>0.4425012918</v>
      </c>
      <c r="U64" s="13">
        <f t="shared" si="185"/>
        <v>0.610031618</v>
      </c>
      <c r="V64" s="14">
        <f t="shared" si="10"/>
        <v>17.29114563</v>
      </c>
      <c r="W64" s="15">
        <v>-3.528</v>
      </c>
      <c r="AA64" s="11">
        <v>62.0</v>
      </c>
      <c r="AB64">
        <f t="shared" si="11"/>
        <v>2.742333619</v>
      </c>
      <c r="AC64">
        <f t="shared" si="12"/>
        <v>-5.830975023</v>
      </c>
      <c r="AD64">
        <f t="shared" si="13"/>
        <v>-5.827832328</v>
      </c>
      <c r="AF64">
        <f t="shared" ref="AF64:AG64" si="207">(AC64-$AI64)/$AI64*100</f>
        <v>-7.006941302</v>
      </c>
      <c r="AG64">
        <f t="shared" si="207"/>
        <v>-7.057061373</v>
      </c>
      <c r="AI64">
        <f t="shared" si="15"/>
        <v>-6.270333619</v>
      </c>
    </row>
    <row r="65">
      <c r="A65" s="13" t="s">
        <v>32</v>
      </c>
      <c r="B65" s="16">
        <v>-95.2485801468</v>
      </c>
      <c r="C65" s="16">
        <v>-0.6597495962</v>
      </c>
      <c r="D65" s="16">
        <v>-0.7083066679</v>
      </c>
      <c r="F65" s="11">
        <v>63.0</v>
      </c>
      <c r="G65" s="12">
        <f t="shared" si="16"/>
        <v>0.0019142207</v>
      </c>
      <c r="H65" s="12">
        <f t="shared" si="17"/>
        <v>0.0010340321</v>
      </c>
      <c r="I65" s="12">
        <f t="shared" ref="I65:K65" si="208">OFFSET(B$4,6*$F64,0)-OFFSET(B$5,6*$F64,0)-OFFSET(B$6,6*$F64,0)</f>
        <v>0.0023588785</v>
      </c>
      <c r="J65" s="12">
        <f t="shared" si="208"/>
        <v>-0.0076416348</v>
      </c>
      <c r="K65" s="12">
        <f t="shared" si="208"/>
        <v>-0.0076373876</v>
      </c>
      <c r="L65" s="13">
        <f t="shared" ref="L65:M65" si="209">627.509*(OFFSET($B$4,6*$F64,0)-OFFSET($B$5,6*$F64,0)-OFFSET($B$6,6*$F64,0)+OFFSET(C$4,6*$F64,0)-OFFSET(C$5,6*$F64,0)-OFFSET(C$6,6*$F64,0))</f>
        <v>-3.314977123</v>
      </c>
      <c r="M65" s="13">
        <f t="shared" si="209"/>
        <v>-3.312311967</v>
      </c>
      <c r="N65" s="17">
        <f t="shared" si="20"/>
        <v>-3.310367123</v>
      </c>
      <c r="O65" s="13">
        <f t="shared" si="21"/>
        <v>-3.187459348</v>
      </c>
      <c r="Q65" s="11">
        <v>63.0</v>
      </c>
      <c r="R65" s="13">
        <f t="shared" si="6"/>
        <v>0.4320228769</v>
      </c>
      <c r="S65" s="13">
        <f t="shared" si="7"/>
        <v>0.4346880332</v>
      </c>
      <c r="T65" s="13">
        <f t="shared" si="184"/>
        <v>0.4366328769</v>
      </c>
      <c r="U65" s="13">
        <f t="shared" si="185"/>
        <v>0.5595406522</v>
      </c>
      <c r="V65" s="14">
        <f t="shared" si="10"/>
        <v>14.93303048</v>
      </c>
      <c r="W65" s="15">
        <v>-3.747</v>
      </c>
      <c r="AA65" s="11">
        <v>63.0</v>
      </c>
      <c r="AB65">
        <f t="shared" si="11"/>
        <v>1.480217489</v>
      </c>
      <c r="AC65">
        <f t="shared" si="12"/>
        <v>-4.792529455</v>
      </c>
      <c r="AD65">
        <f t="shared" si="13"/>
        <v>-4.790584612</v>
      </c>
      <c r="AF65">
        <f t="shared" ref="AF65:AG65" si="210">(AC65-$AI65)/$AI65*100</f>
        <v>-8.315858946</v>
      </c>
      <c r="AG65">
        <f t="shared" si="210"/>
        <v>-8.353065045</v>
      </c>
      <c r="AI65">
        <f t="shared" si="15"/>
        <v>-5.227217489</v>
      </c>
    </row>
    <row r="66">
      <c r="A66" s="13" t="s">
        <v>33</v>
      </c>
      <c r="B66" s="16">
        <v>-247.0766881644</v>
      </c>
      <c r="C66" s="16">
        <v>-1.4931047759</v>
      </c>
      <c r="D66" s="16">
        <v>-1.6096162879</v>
      </c>
      <c r="F66" s="11">
        <v>64.0</v>
      </c>
      <c r="G66" s="12">
        <f t="shared" si="16"/>
        <v>0.0012414938</v>
      </c>
      <c r="H66" s="12">
        <f t="shared" si="17"/>
        <v>0.0007175905</v>
      </c>
      <c r="I66" s="12">
        <f t="shared" ref="I66:K66" si="211">OFFSET(B$4,6*$F65,0)-OFFSET(B$5,6*$F65,0)-OFFSET(B$6,6*$F65,0)</f>
        <v>0.0013658693</v>
      </c>
      <c r="J66" s="12">
        <f t="shared" si="211"/>
        <v>-0.0052235915</v>
      </c>
      <c r="K66" s="12">
        <f t="shared" si="211"/>
        <v>-0.0053992714</v>
      </c>
      <c r="L66" s="13">
        <f t="shared" ref="L66:M66" si="212">627.509*(OFFSET($B$4,6*$F65,0)-OFFSET($B$5,6*$F65,0)-OFFSET($B$6,6*$F65,0)+OFFSET(C$4,6*$F65,0)-OFFSET(C$5,6*$F65,0)-OFFSET(C$6,6*$F65,0))</f>
        <v>-2.4207554</v>
      </c>
      <c r="M66" s="13">
        <f t="shared" si="212"/>
        <v>-2.530996118</v>
      </c>
      <c r="N66" s="17">
        <f t="shared" si="20"/>
        <v>-2.611442048</v>
      </c>
      <c r="O66" s="13">
        <f t="shared" si="21"/>
        <v>-2.506245596</v>
      </c>
      <c r="Q66" s="11">
        <v>64.0</v>
      </c>
      <c r="R66" s="13">
        <f t="shared" si="6"/>
        <v>0.5802446</v>
      </c>
      <c r="S66" s="13">
        <f t="shared" si="7"/>
        <v>0.4700038816</v>
      </c>
      <c r="T66" s="13">
        <f t="shared" si="184"/>
        <v>0.389557952</v>
      </c>
      <c r="U66" s="13">
        <f t="shared" si="185"/>
        <v>0.4947544037</v>
      </c>
      <c r="V66" s="14">
        <f t="shared" si="10"/>
        <v>16.48631802</v>
      </c>
      <c r="W66" s="15">
        <v>-3.001</v>
      </c>
      <c r="AA66" s="11">
        <v>64.0</v>
      </c>
      <c r="AB66">
        <f t="shared" si="11"/>
        <v>0.8570952786</v>
      </c>
      <c r="AC66">
        <f t="shared" si="12"/>
        <v>-3.388091397</v>
      </c>
      <c r="AD66">
        <f t="shared" si="13"/>
        <v>-3.468537327</v>
      </c>
      <c r="AF66">
        <f t="shared" ref="AF66:AG66" si="213">(AC66-$AI66)/$AI66*100</f>
        <v>-12.18227772</v>
      </c>
      <c r="AG66">
        <f t="shared" si="213"/>
        <v>-10.09715738</v>
      </c>
      <c r="AI66">
        <f t="shared" si="15"/>
        <v>-3.858095279</v>
      </c>
    </row>
    <row r="67">
      <c r="A67" s="13" t="s">
        <v>40</v>
      </c>
      <c r="B67" s="23"/>
      <c r="C67" s="16">
        <v>-0.6605777532</v>
      </c>
      <c r="D67" s="16">
        <v>-0.7087578027</v>
      </c>
      <c r="F67" s="11">
        <v>65.0</v>
      </c>
      <c r="G67" s="12">
        <f t="shared" si="16"/>
        <v>0.0010354653</v>
      </c>
      <c r="H67" s="12">
        <f t="shared" si="17"/>
        <v>0.0006032209</v>
      </c>
      <c r="I67" s="12">
        <f t="shared" ref="I67:K67" si="214">OFFSET(B$4,6*$F66,0)-OFFSET(B$5,6*$F66,0)-OFFSET(B$6,6*$F66,0)</f>
        <v>-0.0033304214</v>
      </c>
      <c r="J67" s="12">
        <f t="shared" si="214"/>
        <v>-0.002691613</v>
      </c>
      <c r="K67" s="12">
        <f t="shared" si="214"/>
        <v>-0.0026858705</v>
      </c>
      <c r="L67" s="13">
        <f t="shared" ref="L67:M67" si="215">627.509*(OFFSET($B$4,6*$F66,0)-OFFSET($B$5,6*$F66,0)-OFFSET($B$6,6*$F66,0)+OFFSET(C$4,6*$F66,0)-OFFSET(C$5,6*$F66,0)-OFFSET(C$6,6*$F66,0))</f>
        <v>-3.778880784</v>
      </c>
      <c r="M67" s="13">
        <f t="shared" si="215"/>
        <v>-3.775277314</v>
      </c>
      <c r="N67" s="17">
        <f t="shared" si="20"/>
        <v>-3.772647754</v>
      </c>
      <c r="O67" s="13">
        <f t="shared" si="21"/>
        <v>-3.682349425</v>
      </c>
      <c r="Q67" s="11">
        <v>65.0</v>
      </c>
      <c r="R67" s="13">
        <f t="shared" si="6"/>
        <v>0.3251192157</v>
      </c>
      <c r="S67" s="13">
        <f t="shared" si="7"/>
        <v>0.3287226861</v>
      </c>
      <c r="T67" s="13">
        <f t="shared" si="184"/>
        <v>0.3313522456</v>
      </c>
      <c r="U67" s="13">
        <f t="shared" si="185"/>
        <v>0.4216505745</v>
      </c>
      <c r="V67" s="14">
        <f t="shared" si="10"/>
        <v>10.27413681</v>
      </c>
      <c r="W67" s="15">
        <v>-4.104</v>
      </c>
      <c r="AA67" s="11">
        <v>65.0</v>
      </c>
      <c r="AB67">
        <f t="shared" si="11"/>
        <v>-2.089869402</v>
      </c>
      <c r="AC67">
        <f t="shared" si="12"/>
        <v>-1.685407912</v>
      </c>
      <c r="AD67">
        <f t="shared" si="13"/>
        <v>-1.682778352</v>
      </c>
      <c r="AF67">
        <f t="shared" ref="AF67:AG67" si="216">(AC67-$AI67)/$AI67*100</f>
        <v>-16.32082282</v>
      </c>
      <c r="AG67">
        <f t="shared" si="216"/>
        <v>-16.45137838</v>
      </c>
      <c r="AI67">
        <f t="shared" si="15"/>
        <v>-2.014130598</v>
      </c>
    </row>
    <row r="68">
      <c r="A68" s="13" t="s">
        <v>41</v>
      </c>
      <c r="B68" s="23"/>
      <c r="C68" s="16">
        <v>-1.4942243277</v>
      </c>
      <c r="D68" s="16">
        <v>-1.6102612452</v>
      </c>
      <c r="F68" s="11">
        <v>66.0</v>
      </c>
      <c r="G68" s="12">
        <f t="shared" si="16"/>
        <v>0.0015621057</v>
      </c>
      <c r="H68" s="12">
        <f t="shared" si="17"/>
        <v>0.0008905846</v>
      </c>
      <c r="I68" s="12">
        <f t="shared" ref="I68:K68" si="217">OFFSET(B$4,6*$F67,0)-OFFSET(B$5,6*$F67,0)-OFFSET(B$6,6*$F67,0)</f>
        <v>0.0015808194</v>
      </c>
      <c r="J68" s="12">
        <f t="shared" si="217"/>
        <v>-0.0068900224</v>
      </c>
      <c r="K68" s="12">
        <f t="shared" si="217"/>
        <v>-0.0069988052</v>
      </c>
      <c r="L68" s="13">
        <f t="shared" ref="L68:M68" si="218">627.509*(OFFSET($B$4,6*$F67,0)-OFFSET($B$5,6*$F67,0)-OFFSET($B$6,6*$F67,0)+OFFSET(C$4,6*$F67,0)-OFFSET(C$5,6*$F67,0)-OFFSET(C$6,6*$F67,0))</f>
        <v>-3.331572665</v>
      </c>
      <c r="M68" s="13">
        <f t="shared" si="218"/>
        <v>-3.399834851</v>
      </c>
      <c r="N68" s="17">
        <f t="shared" si="20"/>
        <v>-3.449647798</v>
      </c>
      <c r="O68" s="13">
        <f t="shared" si="21"/>
        <v>-3.323971648</v>
      </c>
      <c r="Q68" s="11">
        <v>66.0</v>
      </c>
      <c r="R68" s="13">
        <f t="shared" si="6"/>
        <v>0.6344273347</v>
      </c>
      <c r="S68" s="13">
        <f t="shared" si="7"/>
        <v>0.5661651486</v>
      </c>
      <c r="T68" s="13">
        <f t="shared" si="184"/>
        <v>0.5163522021</v>
      </c>
      <c r="U68" s="13">
        <f t="shared" si="185"/>
        <v>0.6420283521</v>
      </c>
      <c r="V68" s="14">
        <f t="shared" si="10"/>
        <v>16.18830943</v>
      </c>
      <c r="W68" s="15">
        <v>-3.966</v>
      </c>
      <c r="AA68" s="11">
        <v>66.0</v>
      </c>
      <c r="AB68">
        <f t="shared" si="11"/>
        <v>0.9919784009</v>
      </c>
      <c r="AC68">
        <f t="shared" si="12"/>
        <v>-4.391813252</v>
      </c>
      <c r="AD68">
        <f t="shared" si="13"/>
        <v>-4.441626199</v>
      </c>
      <c r="AF68">
        <f t="shared" ref="AF68:AG68" si="219">(AC68-$AI68)/$AI68*100</f>
        <v>-11.41927421</v>
      </c>
      <c r="AG68">
        <f t="shared" si="219"/>
        <v>-10.41457143</v>
      </c>
      <c r="AI68">
        <f t="shared" si="15"/>
        <v>-4.957978401</v>
      </c>
    </row>
    <row r="69">
      <c r="A69" s="26">
        <v>12.0</v>
      </c>
      <c r="B69" s="23"/>
      <c r="C69" s="23"/>
      <c r="D69" s="23"/>
      <c r="V69" s="34" t="s">
        <v>43</v>
      </c>
    </row>
    <row r="70">
      <c r="A70" s="13" t="s">
        <v>31</v>
      </c>
      <c r="B70" s="16">
        <v>-171.3130947616</v>
      </c>
      <c r="C70" s="16">
        <v>-1.0611621178</v>
      </c>
      <c r="D70" s="16">
        <v>-1.1471297585</v>
      </c>
      <c r="Q70" s="35" t="s">
        <v>44</v>
      </c>
      <c r="R70">
        <f t="shared" ref="R70:U70" si="220">AVERAGE(R3:R68)</f>
        <v>0.517595073</v>
      </c>
      <c r="S70">
        <f t="shared" si="220"/>
        <v>0.4914316321</v>
      </c>
      <c r="T70">
        <f t="shared" si="220"/>
        <v>0.4723393914</v>
      </c>
      <c r="U70" s="36">
        <f t="shared" si="220"/>
        <v>0.6326086771</v>
      </c>
      <c r="V70" s="14">
        <f>(MAX(V3:V68)-MIN(V3:V68))</f>
        <v>28.46328856</v>
      </c>
      <c r="AE70" s="35" t="s">
        <v>44</v>
      </c>
      <c r="AF70">
        <f t="shared" ref="AF70:AG70" si="221">AVERAGE(AF3:AF68)</f>
        <v>-11.19973949</v>
      </c>
      <c r="AG70">
        <f t="shared" si="221"/>
        <v>-10.80563615</v>
      </c>
    </row>
    <row r="71">
      <c r="A71" s="13" t="s">
        <v>32</v>
      </c>
      <c r="B71" s="16">
        <v>-95.2487517722</v>
      </c>
      <c r="C71" s="16">
        <v>-0.6596102673</v>
      </c>
      <c r="D71" s="16">
        <v>-0.7081818609</v>
      </c>
      <c r="Q71" s="35" t="s">
        <v>45</v>
      </c>
      <c r="R71" s="37">
        <f t="shared" ref="R71:U71" si="222">(SUMIF(R3:R68,"&gt;0")-SUMIF(R3:R68,"&lt;0"))/66</f>
        <v>0.5184059775</v>
      </c>
      <c r="S71" s="37">
        <f t="shared" si="222"/>
        <v>0.4914316321</v>
      </c>
      <c r="T71" s="37">
        <f t="shared" si="222"/>
        <v>0.4723393914</v>
      </c>
      <c r="U71" s="37">
        <f t="shared" si="222"/>
        <v>0.6326086771</v>
      </c>
      <c r="AE71" s="35" t="s">
        <v>45</v>
      </c>
      <c r="AF71" s="14">
        <f t="shared" ref="AF71:AG71" si="223">(SUMIF(AF39:AF68,"&gt;0")-SUMIF(AF39:AF68,"&lt;0"))/66</f>
        <v>4.249365431</v>
      </c>
      <c r="AG71" s="14">
        <f t="shared" si="223"/>
        <v>4.105962248</v>
      </c>
    </row>
    <row r="72">
      <c r="A72" s="13" t="s">
        <v>33</v>
      </c>
      <c r="B72" s="16">
        <v>-76.0587258377</v>
      </c>
      <c r="C72" s="16">
        <v>-0.3968674953</v>
      </c>
      <c r="D72" s="16">
        <v>-0.4340969832</v>
      </c>
      <c r="Q72" s="35" t="s">
        <v>46</v>
      </c>
      <c r="R72">
        <f t="shared" ref="R72:U72" si="224">STDEV(R3:R68)</f>
        <v>0.2387411342</v>
      </c>
      <c r="S72">
        <f t="shared" si="224"/>
        <v>0.1848102768</v>
      </c>
      <c r="T72">
        <f t="shared" si="224"/>
        <v>0.1600833523</v>
      </c>
      <c r="U72" s="36">
        <f t="shared" si="224"/>
        <v>0.2169048116</v>
      </c>
      <c r="AE72" s="35" t="s">
        <v>46</v>
      </c>
      <c r="AF72">
        <f t="shared" ref="AF72:AG72" si="225">STDEV(AF3:AF68)</f>
        <v>4.836179775</v>
      </c>
      <c r="AG72">
        <f t="shared" si="225"/>
        <v>4.510380588</v>
      </c>
    </row>
    <row r="73">
      <c r="A73" s="13" t="s">
        <v>40</v>
      </c>
      <c r="B73" s="23"/>
      <c r="C73" s="16">
        <v>-0.6608312384</v>
      </c>
      <c r="D73" s="16">
        <v>-0.7088234538</v>
      </c>
      <c r="Q73" s="34"/>
    </row>
    <row r="74">
      <c r="A74" s="13" t="s">
        <v>41</v>
      </c>
      <c r="B74" s="23"/>
      <c r="C74" s="16">
        <v>-0.3976305052</v>
      </c>
      <c r="D74" s="16">
        <v>-0.4346090139</v>
      </c>
      <c r="Q74" s="34"/>
    </row>
    <row r="75">
      <c r="A75" s="26">
        <v>13.0</v>
      </c>
      <c r="B75" s="23"/>
      <c r="C75" s="23"/>
      <c r="D75" s="23"/>
    </row>
    <row r="76">
      <c r="A76" s="13" t="s">
        <v>31</v>
      </c>
      <c r="B76" s="16">
        <v>-362.1664571989</v>
      </c>
      <c r="C76" s="16">
        <v>-2.1762663412</v>
      </c>
      <c r="D76" s="16">
        <v>-2.3485764068</v>
      </c>
    </row>
    <row r="77">
      <c r="A77" s="13" t="s">
        <v>32</v>
      </c>
      <c r="B77" s="16">
        <v>-247.0767432924</v>
      </c>
      <c r="C77" s="16">
        <v>-1.4930034356</v>
      </c>
      <c r="D77" s="16">
        <v>-1.6095120155</v>
      </c>
    </row>
    <row r="78">
      <c r="A78" s="13" t="s">
        <v>33</v>
      </c>
      <c r="B78" s="16">
        <v>-115.0854208883</v>
      </c>
      <c r="C78" s="16">
        <v>-0.6782103592</v>
      </c>
      <c r="D78" s="16">
        <v>-0.733999162</v>
      </c>
    </row>
    <row r="79">
      <c r="A79" s="13" t="s">
        <v>40</v>
      </c>
      <c r="B79" s="23"/>
      <c r="C79" s="16">
        <v>-1.4934752986</v>
      </c>
      <c r="D79" s="16">
        <v>-1.6098011267</v>
      </c>
    </row>
    <row r="80">
      <c r="A80" s="13" t="s">
        <v>41</v>
      </c>
      <c r="B80" s="23"/>
      <c r="C80" s="16">
        <v>-0.679651761</v>
      </c>
      <c r="D80" s="16">
        <v>-0.7348226654</v>
      </c>
    </row>
    <row r="81">
      <c r="A81" s="26">
        <v>14.0</v>
      </c>
      <c r="B81" s="23"/>
      <c r="C81" s="23"/>
      <c r="D81" s="23"/>
    </row>
    <row r="82">
      <c r="A82" s="13" t="s">
        <v>31</v>
      </c>
      <c r="B82" s="16">
        <v>-342.3293031623</v>
      </c>
      <c r="C82" s="16">
        <v>-2.1599206184</v>
      </c>
      <c r="D82" s="16">
        <v>-2.3249401816</v>
      </c>
    </row>
    <row r="83">
      <c r="A83" s="13" t="s">
        <v>32</v>
      </c>
      <c r="B83" s="16">
        <v>-247.0762863929</v>
      </c>
      <c r="C83" s="16">
        <v>-1.4932941946</v>
      </c>
      <c r="D83" s="16">
        <v>-1.6097925598</v>
      </c>
    </row>
    <row r="84">
      <c r="A84" s="13" t="s">
        <v>33</v>
      </c>
      <c r="B84" s="16">
        <v>-95.2486815971</v>
      </c>
      <c r="C84" s="16">
        <v>-0.6597090981</v>
      </c>
      <c r="D84" s="16">
        <v>-0.7082684056</v>
      </c>
    </row>
    <row r="85">
      <c r="A85" s="13" t="s">
        <v>40</v>
      </c>
      <c r="B85" s="23"/>
      <c r="C85" s="16">
        <v>-1.4938715476</v>
      </c>
      <c r="D85" s="16">
        <v>-1.6101405864</v>
      </c>
    </row>
    <row r="86">
      <c r="A86" s="13" t="s">
        <v>41</v>
      </c>
      <c r="B86" s="23"/>
      <c r="C86" s="16">
        <v>-0.6610789211</v>
      </c>
      <c r="D86" s="16">
        <v>-0.7089937933</v>
      </c>
    </row>
    <row r="87">
      <c r="A87" s="26">
        <v>15.0</v>
      </c>
      <c r="B87" s="23"/>
      <c r="C87" s="23"/>
      <c r="D87" s="23"/>
    </row>
    <row r="88">
      <c r="A88" s="13" t="s">
        <v>31</v>
      </c>
      <c r="B88" s="16">
        <v>-494.1573537176</v>
      </c>
      <c r="C88" s="16">
        <v>-2.9944813831</v>
      </c>
      <c r="D88" s="16">
        <v>-3.2276292249</v>
      </c>
    </row>
    <row r="89">
      <c r="A89" s="13" t="s">
        <v>32</v>
      </c>
      <c r="B89" s="16">
        <v>-247.0754075748</v>
      </c>
      <c r="C89" s="16">
        <v>-1.4940414898</v>
      </c>
      <c r="D89" s="16">
        <v>-1.6105352165</v>
      </c>
    </row>
    <row r="90">
      <c r="A90" s="13" t="s">
        <v>33</v>
      </c>
      <c r="B90" s="16">
        <v>-247.0758338506</v>
      </c>
      <c r="C90" s="16">
        <v>-1.4936777152</v>
      </c>
      <c r="D90" s="16">
        <v>-1.6102000497</v>
      </c>
    </row>
    <row r="91">
      <c r="A91" s="13" t="s">
        <v>40</v>
      </c>
      <c r="B91" s="23"/>
      <c r="C91" s="16">
        <v>-1.4947501862</v>
      </c>
      <c r="D91" s="16">
        <v>-1.6109486501</v>
      </c>
    </row>
    <row r="92">
      <c r="A92" s="13" t="s">
        <v>41</v>
      </c>
      <c r="B92" s="23"/>
      <c r="C92" s="16">
        <v>-1.4952560479</v>
      </c>
      <c r="D92" s="16">
        <v>-1.6110972072</v>
      </c>
    </row>
    <row r="93">
      <c r="A93" s="26">
        <v>16.0</v>
      </c>
      <c r="B93" s="23"/>
      <c r="C93" s="23"/>
      <c r="D93" s="23"/>
    </row>
    <row r="94">
      <c r="A94" s="13" t="s">
        <v>31</v>
      </c>
      <c r="B94" s="16">
        <v>-323.1400126315</v>
      </c>
      <c r="C94" s="16">
        <v>-1.8933387155</v>
      </c>
      <c r="D94" s="16">
        <v>-2.0469906015</v>
      </c>
    </row>
    <row r="95">
      <c r="A95" s="13" t="s">
        <v>32</v>
      </c>
      <c r="B95" s="16">
        <v>-247.075791522</v>
      </c>
      <c r="C95" s="16">
        <v>-1.4937800584</v>
      </c>
      <c r="D95" s="16">
        <v>-1.6102823903</v>
      </c>
    </row>
    <row r="96">
      <c r="A96" s="13" t="s">
        <v>33</v>
      </c>
      <c r="B96" s="16">
        <v>-76.0593868762</v>
      </c>
      <c r="C96" s="16">
        <v>-0.3962760638</v>
      </c>
      <c r="D96" s="16">
        <v>-0.4335370664</v>
      </c>
    </row>
    <row r="97">
      <c r="A97" s="13" t="s">
        <v>40</v>
      </c>
      <c r="B97" s="23"/>
      <c r="C97" s="16">
        <v>-1.4940222529</v>
      </c>
      <c r="D97" s="16">
        <v>-1.6104514028</v>
      </c>
    </row>
    <row r="98">
      <c r="A98" s="13" t="s">
        <v>41</v>
      </c>
      <c r="B98" s="23"/>
      <c r="C98" s="16">
        <v>-0.3977333673</v>
      </c>
      <c r="D98" s="16">
        <v>-0.4344249357</v>
      </c>
    </row>
    <row r="99">
      <c r="A99" s="26">
        <v>17.0</v>
      </c>
      <c r="B99" s="23"/>
      <c r="C99" s="23"/>
      <c r="D99" s="23"/>
    </row>
    <row r="100">
      <c r="A100" s="13" t="s">
        <v>31</v>
      </c>
      <c r="B100" s="16">
        <v>-825.1633007121</v>
      </c>
      <c r="C100" s="16">
        <v>-4.4530485016</v>
      </c>
      <c r="D100" s="16">
        <v>-4.8214607694</v>
      </c>
    </row>
    <row r="101">
      <c r="A101" s="13" t="s">
        <v>32</v>
      </c>
      <c r="B101" s="16">
        <v>-412.5725792157</v>
      </c>
      <c r="C101" s="16">
        <v>-2.2223962935</v>
      </c>
      <c r="D101" s="16">
        <v>-2.406497921</v>
      </c>
    </row>
    <row r="102">
      <c r="A102" s="13" t="s">
        <v>33</v>
      </c>
      <c r="B102" s="16">
        <v>-412.5728760431</v>
      </c>
      <c r="C102" s="16">
        <v>-2.2222304718</v>
      </c>
      <c r="D102" s="16">
        <v>-2.4063505419</v>
      </c>
    </row>
    <row r="103">
      <c r="A103" s="13" t="s">
        <v>40</v>
      </c>
      <c r="B103" s="23"/>
      <c r="C103" s="16">
        <v>-2.2244545668</v>
      </c>
      <c r="D103" s="16">
        <v>-2.407727094</v>
      </c>
    </row>
    <row r="104">
      <c r="A104" s="13" t="s">
        <v>41</v>
      </c>
      <c r="B104" s="23"/>
      <c r="C104" s="16">
        <v>-2.2240609155</v>
      </c>
      <c r="D104" s="16">
        <v>-2.4074568186</v>
      </c>
    </row>
    <row r="105">
      <c r="A105" s="26">
        <v>18.0</v>
      </c>
      <c r="B105" s="23"/>
      <c r="C105" s="23"/>
      <c r="D105" s="23"/>
    </row>
    <row r="106">
      <c r="A106" s="13" t="s">
        <v>31</v>
      </c>
      <c r="B106" s="16">
        <v>-322.81869973</v>
      </c>
      <c r="C106" s="16">
        <v>-1.917675388</v>
      </c>
      <c r="D106" s="16">
        <v>-2.0673744529</v>
      </c>
    </row>
    <row r="107">
      <c r="A107" s="13" t="s">
        <v>32</v>
      </c>
      <c r="B107" s="16">
        <v>-76.0587686004</v>
      </c>
      <c r="C107" s="16">
        <v>-0.3968567016</v>
      </c>
      <c r="D107" s="16">
        <v>-0.4340822181</v>
      </c>
    </row>
    <row r="108">
      <c r="A108" s="13" t="s">
        <v>33</v>
      </c>
      <c r="B108" s="16">
        <v>-246.7544162454</v>
      </c>
      <c r="C108" s="16">
        <v>-1.5164969052</v>
      </c>
      <c r="D108" s="16">
        <v>-1.6287035864</v>
      </c>
    </row>
    <row r="109">
      <c r="A109" s="13" t="s">
        <v>40</v>
      </c>
      <c r="B109" s="23"/>
      <c r="C109" s="16">
        <v>-0.3977760741</v>
      </c>
      <c r="D109" s="16">
        <v>-0.4347490158</v>
      </c>
    </row>
    <row r="110">
      <c r="A110" s="13" t="s">
        <v>41</v>
      </c>
      <c r="B110" s="23"/>
      <c r="C110" s="16">
        <v>-1.5175402175</v>
      </c>
      <c r="D110" s="16">
        <v>-1.6293186272</v>
      </c>
    </row>
    <row r="111">
      <c r="A111" s="26">
        <v>19.0</v>
      </c>
      <c r="B111" s="23"/>
      <c r="C111" s="23"/>
      <c r="D111" s="23"/>
    </row>
    <row r="112">
      <c r="A112" s="13" t="s">
        <v>31</v>
      </c>
      <c r="B112" s="16">
        <v>-361.8441234373</v>
      </c>
      <c r="C112" s="16">
        <v>-2.201088633</v>
      </c>
      <c r="D112" s="16">
        <v>-2.3690693153</v>
      </c>
    </row>
    <row r="113">
      <c r="A113" s="13" t="s">
        <v>32</v>
      </c>
      <c r="B113" s="16">
        <v>-115.0845948748</v>
      </c>
      <c r="C113" s="16">
        <v>-0.6788093265</v>
      </c>
      <c r="D113" s="16">
        <v>-0.7345184491</v>
      </c>
    </row>
    <row r="114">
      <c r="A114" s="13" t="s">
        <v>33</v>
      </c>
      <c r="B114" s="16">
        <v>-246.754413574</v>
      </c>
      <c r="C114" s="16">
        <v>-1.5164878254</v>
      </c>
      <c r="D114" s="16">
        <v>-1.6286956274</v>
      </c>
    </row>
    <row r="115">
      <c r="A115" s="13" t="s">
        <v>40</v>
      </c>
      <c r="B115" s="23"/>
      <c r="C115" s="16">
        <v>-0.6797319064</v>
      </c>
      <c r="D115" s="16">
        <v>-0.7350796923</v>
      </c>
    </row>
    <row r="116">
      <c r="A116" s="13" t="s">
        <v>41</v>
      </c>
      <c r="B116" s="23"/>
      <c r="C116" s="16">
        <v>-1.5176857395</v>
      </c>
      <c r="D116" s="16">
        <v>-1.6293961253</v>
      </c>
    </row>
    <row r="117">
      <c r="A117" s="26">
        <v>20.0</v>
      </c>
      <c r="B117" s="23"/>
      <c r="C117" s="23"/>
      <c r="D117" s="23"/>
    </row>
    <row r="118">
      <c r="A118" s="13" t="s">
        <v>31</v>
      </c>
      <c r="B118" s="16">
        <v>-455.7820526318</v>
      </c>
      <c r="C118" s="16">
        <v>-2.467232831</v>
      </c>
      <c r="D118" s="16">
        <v>-2.6750975381</v>
      </c>
    </row>
    <row r="119">
      <c r="A119" s="13" t="s">
        <v>32</v>
      </c>
      <c r="B119" s="16">
        <v>-227.8807172508</v>
      </c>
      <c r="C119" s="16">
        <v>-1.2292192779</v>
      </c>
      <c r="D119" s="16">
        <v>-1.3330769606</v>
      </c>
    </row>
    <row r="120">
      <c r="A120" s="13" t="s">
        <v>33</v>
      </c>
      <c r="B120" s="16">
        <v>-227.8807057706</v>
      </c>
      <c r="C120" s="16">
        <v>-1.2292325135</v>
      </c>
      <c r="D120" s="16">
        <v>-1.3330895677</v>
      </c>
    </row>
    <row r="121">
      <c r="A121" s="13" t="s">
        <v>40</v>
      </c>
      <c r="B121" s="23"/>
      <c r="C121" s="16">
        <v>-1.2315296199</v>
      </c>
      <c r="D121" s="16">
        <v>-1.3344447814</v>
      </c>
    </row>
    <row r="122">
      <c r="A122" s="13" t="s">
        <v>41</v>
      </c>
      <c r="B122" s="23"/>
      <c r="C122" s="16">
        <v>-1.2315428297</v>
      </c>
      <c r="D122" s="16">
        <v>-1.334457362</v>
      </c>
    </row>
    <row r="123">
      <c r="A123" s="26">
        <v>21.0</v>
      </c>
      <c r="B123" s="23"/>
      <c r="C123" s="23"/>
      <c r="D123" s="23"/>
    </row>
    <row r="124">
      <c r="A124" s="13" t="s">
        <v>31</v>
      </c>
      <c r="B124" s="16">
        <v>-416.096572847</v>
      </c>
      <c r="C124" s="16">
        <v>-2.4245275205</v>
      </c>
      <c r="D124" s="16">
        <v>-2.6195034415</v>
      </c>
    </row>
    <row r="125">
      <c r="A125" s="13" t="s">
        <v>32</v>
      </c>
      <c r="B125" s="16">
        <v>-208.0398177897</v>
      </c>
      <c r="C125" s="16">
        <v>-1.2081837854</v>
      </c>
      <c r="D125" s="16">
        <v>-1.3055451296</v>
      </c>
    </row>
    <row r="126">
      <c r="A126" s="13" t="s">
        <v>33</v>
      </c>
      <c r="B126" s="16">
        <v>-208.0398250377</v>
      </c>
      <c r="C126" s="16">
        <v>-1.2081793519</v>
      </c>
      <c r="D126" s="16">
        <v>-1.3055407827</v>
      </c>
    </row>
    <row r="127">
      <c r="A127" s="13" t="s">
        <v>40</v>
      </c>
      <c r="B127" s="23"/>
      <c r="C127" s="16">
        <v>-1.2099856449</v>
      </c>
      <c r="D127" s="16">
        <v>-1.3066323283</v>
      </c>
    </row>
    <row r="128">
      <c r="A128" s="13" t="s">
        <v>41</v>
      </c>
      <c r="B128" s="23"/>
      <c r="C128" s="16">
        <v>-1.2099815014</v>
      </c>
      <c r="D128" s="16">
        <v>-1.3066281923</v>
      </c>
    </row>
    <row r="129">
      <c r="A129" s="26">
        <v>22.0</v>
      </c>
      <c r="B129" s="23"/>
      <c r="C129" s="23"/>
      <c r="D129" s="23"/>
    </row>
    <row r="130">
      <c r="A130" s="13" t="s">
        <v>31</v>
      </c>
      <c r="B130" s="16">
        <v>-640.4750321428</v>
      </c>
      <c r="C130" s="16">
        <v>-3.459374793</v>
      </c>
      <c r="D130" s="16">
        <v>-3.7476160748</v>
      </c>
    </row>
    <row r="131">
      <c r="A131" s="13" t="s">
        <v>32</v>
      </c>
      <c r="B131" s="16">
        <v>-227.8807469899</v>
      </c>
      <c r="C131" s="16">
        <v>-1.229073123</v>
      </c>
      <c r="D131" s="16">
        <v>-1.3329364392</v>
      </c>
    </row>
    <row r="132">
      <c r="A132" s="13" t="s">
        <v>33</v>
      </c>
      <c r="B132" s="16">
        <v>-412.5725675378</v>
      </c>
      <c r="C132" s="16">
        <v>-2.2222536702</v>
      </c>
      <c r="D132" s="16">
        <v>-2.4063926342</v>
      </c>
    </row>
    <row r="133">
      <c r="A133" s="13" t="s">
        <v>40</v>
      </c>
      <c r="B133" s="23"/>
      <c r="C133" s="16">
        <v>-1.2312396001</v>
      </c>
      <c r="D133" s="16">
        <v>-1.3342248531</v>
      </c>
    </row>
    <row r="134">
      <c r="A134" s="13" t="s">
        <v>41</v>
      </c>
      <c r="B134" s="23"/>
      <c r="C134" s="16">
        <v>-2.224329941</v>
      </c>
      <c r="D134" s="16">
        <v>-2.4076549984</v>
      </c>
    </row>
    <row r="135">
      <c r="A135" s="26">
        <v>23.0</v>
      </c>
      <c r="B135" s="23"/>
      <c r="C135" s="23"/>
      <c r="D135" s="23"/>
    </row>
    <row r="136">
      <c r="A136" s="13" t="s">
        <v>31</v>
      </c>
      <c r="B136" s="16">
        <v>-620.6336139309</v>
      </c>
      <c r="C136" s="16">
        <v>-3.4383315977</v>
      </c>
      <c r="D136" s="16">
        <v>-3.7201246881</v>
      </c>
    </row>
    <row r="137">
      <c r="A137" s="13" t="s">
        <v>32</v>
      </c>
      <c r="B137" s="16">
        <v>-208.039687176</v>
      </c>
      <c r="C137" s="16">
        <v>-1.2081985983</v>
      </c>
      <c r="D137" s="16">
        <v>-1.3055759803</v>
      </c>
    </row>
    <row r="138">
      <c r="A138" s="13" t="s">
        <v>33</v>
      </c>
      <c r="B138" s="16">
        <v>-412.5721598795</v>
      </c>
      <c r="C138" s="16">
        <v>-2.2225846471</v>
      </c>
      <c r="D138" s="16">
        <v>-2.4066887657</v>
      </c>
    </row>
    <row r="139">
      <c r="A139" s="13" t="s">
        <v>40</v>
      </c>
      <c r="B139" s="23"/>
      <c r="C139" s="16">
        <v>-1.2103195949</v>
      </c>
      <c r="D139" s="16">
        <v>-1.3068755452</v>
      </c>
    </row>
    <row r="140">
      <c r="A140" s="13" t="s">
        <v>41</v>
      </c>
      <c r="B140" s="23"/>
      <c r="C140" s="16">
        <v>-2.2243114732</v>
      </c>
      <c r="D140" s="16">
        <v>-2.4077170956</v>
      </c>
    </row>
    <row r="141">
      <c r="A141" s="26">
        <v>24.0</v>
      </c>
      <c r="B141" s="23"/>
      <c r="C141" s="23"/>
      <c r="D141" s="23"/>
    </row>
    <row r="142">
      <c r="A142" s="13" t="s">
        <v>31</v>
      </c>
      <c r="B142" s="16">
        <v>-461.5118678625</v>
      </c>
      <c r="C142" s="16">
        <v>-2.9758689831</v>
      </c>
      <c r="D142" s="16">
        <v>-3.1899306927</v>
      </c>
    </row>
    <row r="143">
      <c r="A143" s="13" t="s">
        <v>32</v>
      </c>
      <c r="B143" s="16">
        <v>-230.759063021</v>
      </c>
      <c r="C143" s="16">
        <v>-1.4829405024</v>
      </c>
      <c r="D143" s="16">
        <v>-1.5899821863</v>
      </c>
    </row>
    <row r="144">
      <c r="A144" s="13" t="s">
        <v>33</v>
      </c>
      <c r="B144" s="16">
        <v>-230.7590628264</v>
      </c>
      <c r="C144" s="16">
        <v>-1.4829407433</v>
      </c>
      <c r="D144" s="16">
        <v>-1.5899823058</v>
      </c>
    </row>
    <row r="145">
      <c r="A145" s="13" t="s">
        <v>40</v>
      </c>
      <c r="B145" s="23"/>
      <c r="C145" s="16">
        <v>-1.4838141997</v>
      </c>
      <c r="D145" s="16">
        <v>-1.5904700796</v>
      </c>
    </row>
    <row r="146">
      <c r="A146" s="13" t="s">
        <v>41</v>
      </c>
      <c r="B146" s="23"/>
      <c r="C146" s="16">
        <v>-1.483814258</v>
      </c>
      <c r="D146" s="16">
        <v>-1.5904701931</v>
      </c>
    </row>
    <row r="147">
      <c r="A147" s="26">
        <v>25.0</v>
      </c>
      <c r="B147" s="23"/>
      <c r="C147" s="23"/>
      <c r="D147" s="23"/>
    </row>
    <row r="148">
      <c r="A148" s="13" t="s">
        <v>31</v>
      </c>
      <c r="B148" s="16">
        <v>-493.5033021933</v>
      </c>
      <c r="C148" s="16">
        <v>-3.0439454326</v>
      </c>
      <c r="D148" s="16">
        <v>-3.2682955522</v>
      </c>
    </row>
    <row r="149">
      <c r="A149" s="13" t="s">
        <v>32</v>
      </c>
      <c r="B149" s="16">
        <v>-246.7542583719</v>
      </c>
      <c r="C149" s="16">
        <v>-1.516764745</v>
      </c>
      <c r="D149" s="16">
        <v>-1.6289425245</v>
      </c>
    </row>
    <row r="150">
      <c r="A150" s="13" t="s">
        <v>33</v>
      </c>
      <c r="B150" s="16">
        <v>-246.7542616041</v>
      </c>
      <c r="C150" s="16">
        <v>-1.5167605003</v>
      </c>
      <c r="D150" s="16">
        <v>-1.6289386844</v>
      </c>
    </row>
    <row r="151">
      <c r="A151" s="13" t="s">
        <v>40</v>
      </c>
      <c r="B151" s="23"/>
      <c r="C151" s="16">
        <v>-1.517731277</v>
      </c>
      <c r="D151" s="16">
        <v>-1.6294681356</v>
      </c>
    </row>
    <row r="152">
      <c r="A152" s="13" t="s">
        <v>41</v>
      </c>
      <c r="B152" s="23"/>
      <c r="C152" s="16">
        <v>-1.5177280122</v>
      </c>
      <c r="D152" s="16">
        <v>-1.6294650269</v>
      </c>
    </row>
    <row r="153">
      <c r="A153" s="26">
        <v>26.0</v>
      </c>
      <c r="B153" s="23"/>
      <c r="C153" s="23"/>
      <c r="D153" s="23"/>
    </row>
    <row r="154">
      <c r="A154" s="13" t="s">
        <v>31</v>
      </c>
      <c r="B154" s="16">
        <v>-825.1462073129</v>
      </c>
      <c r="C154" s="16">
        <v>-4.459828581</v>
      </c>
      <c r="D154" s="16">
        <v>-4.8279118691</v>
      </c>
    </row>
    <row r="155">
      <c r="A155" s="13" t="s">
        <v>32</v>
      </c>
      <c r="B155" s="16">
        <v>-412.5737521061</v>
      </c>
      <c r="C155" s="16">
        <v>-2.2218035202</v>
      </c>
      <c r="D155" s="16">
        <v>-2.4059004324</v>
      </c>
    </row>
    <row r="156">
      <c r="A156" s="13" t="s">
        <v>33</v>
      </c>
      <c r="B156" s="16">
        <v>-412.5737521061</v>
      </c>
      <c r="C156" s="16">
        <v>-2.2218035059</v>
      </c>
      <c r="D156" s="16">
        <v>-2.4059004324</v>
      </c>
    </row>
    <row r="157">
      <c r="A157" s="13" t="s">
        <v>40</v>
      </c>
      <c r="B157" s="23"/>
      <c r="C157" s="16">
        <v>-2.2240898855</v>
      </c>
      <c r="D157" s="16">
        <v>-2.4071950035</v>
      </c>
    </row>
    <row r="158">
      <c r="A158" s="13" t="s">
        <v>41</v>
      </c>
      <c r="B158" s="23"/>
      <c r="C158" s="16">
        <v>-2.2240898855</v>
      </c>
      <c r="D158" s="16">
        <v>-2.4071950035</v>
      </c>
    </row>
    <row r="159">
      <c r="A159" s="26">
        <v>27.0</v>
      </c>
      <c r="B159" s="23"/>
      <c r="C159" s="23"/>
      <c r="D159" s="23"/>
    </row>
    <row r="160">
      <c r="A160" s="13" t="s">
        <v>31</v>
      </c>
      <c r="B160" s="16">
        <v>-477.5076104706</v>
      </c>
      <c r="C160" s="16">
        <v>-3.0100037911</v>
      </c>
      <c r="D160" s="16">
        <v>-3.2292145364</v>
      </c>
    </row>
    <row r="161">
      <c r="A161" s="13" t="s">
        <v>32</v>
      </c>
      <c r="B161" s="16">
        <v>-230.7590211948</v>
      </c>
      <c r="C161" s="16">
        <v>-1.4829952052</v>
      </c>
      <c r="D161" s="16">
        <v>-1.5900300778</v>
      </c>
    </row>
    <row r="162">
      <c r="A162" s="13" t="s">
        <v>33</v>
      </c>
      <c r="B162" s="16">
        <v>-246.7543200619</v>
      </c>
      <c r="C162" s="16">
        <v>-1.516687797</v>
      </c>
      <c r="D162" s="16">
        <v>-1.6288741169</v>
      </c>
    </row>
    <row r="163">
      <c r="A163" s="13" t="s">
        <v>40</v>
      </c>
      <c r="B163" s="23"/>
      <c r="C163" s="16">
        <v>-1.4839829007</v>
      </c>
      <c r="D163" s="16">
        <v>-1.5905532422</v>
      </c>
    </row>
    <row r="164">
      <c r="A164" s="13" t="s">
        <v>41</v>
      </c>
      <c r="B164" s="23"/>
      <c r="C164" s="16">
        <v>-1.5175729674</v>
      </c>
      <c r="D164" s="16">
        <v>-1.6293844698</v>
      </c>
    </row>
    <row r="165">
      <c r="A165" s="26">
        <v>28.0</v>
      </c>
      <c r="B165" s="23"/>
      <c r="C165" s="23"/>
      <c r="D165" s="23"/>
    </row>
    <row r="166">
      <c r="A166" s="13" t="s">
        <v>31</v>
      </c>
      <c r="B166" s="16">
        <v>-643.3278838266</v>
      </c>
      <c r="C166" s="16">
        <v>-3.7183689266</v>
      </c>
      <c r="D166" s="16">
        <v>-4.0093642773</v>
      </c>
    </row>
    <row r="167">
      <c r="A167" s="13" t="s">
        <v>32</v>
      </c>
      <c r="B167" s="16">
        <v>-230.7589628936</v>
      </c>
      <c r="C167" s="16">
        <v>-1.4830565012</v>
      </c>
      <c r="D167" s="16">
        <v>-1.5900818405</v>
      </c>
    </row>
    <row r="168">
      <c r="A168" s="13" t="s">
        <v>33</v>
      </c>
      <c r="B168" s="16">
        <v>-412.5747046479</v>
      </c>
      <c r="C168" s="16">
        <v>-2.221211389</v>
      </c>
      <c r="D168" s="16">
        <v>-2.4053174787</v>
      </c>
    </row>
    <row r="169">
      <c r="A169" s="13" t="s">
        <v>40</v>
      </c>
      <c r="B169" s="23"/>
      <c r="C169" s="16">
        <v>-1.4844312528</v>
      </c>
      <c r="D169" s="16">
        <v>-1.590791529</v>
      </c>
    </row>
    <row r="170">
      <c r="A170" s="13" t="s">
        <v>41</v>
      </c>
      <c r="B170" s="23"/>
      <c r="C170" s="16">
        <v>-2.2231128797</v>
      </c>
      <c r="D170" s="16">
        <v>-2.4064367002</v>
      </c>
    </row>
    <row r="171">
      <c r="A171" s="26">
        <v>29.0</v>
      </c>
      <c r="B171" s="23"/>
      <c r="C171" s="23"/>
      <c r="D171" s="23"/>
    </row>
    <row r="172">
      <c r="A172" s="13" t="s">
        <v>31</v>
      </c>
      <c r="B172" s="16">
        <v>-659.3249882049</v>
      </c>
      <c r="C172" s="16">
        <v>-3.7516862378</v>
      </c>
      <c r="D172" s="16">
        <v>-4.0479365051</v>
      </c>
    </row>
    <row r="173">
      <c r="A173" s="13" t="s">
        <v>32</v>
      </c>
      <c r="B173" s="16">
        <v>-246.75411499</v>
      </c>
      <c r="C173" s="16">
        <v>-1.5169242093</v>
      </c>
      <c r="D173" s="16">
        <v>-1.6290855727</v>
      </c>
    </row>
    <row r="174">
      <c r="A174" s="13" t="s">
        <v>33</v>
      </c>
      <c r="B174" s="16">
        <v>-412.574541536</v>
      </c>
      <c r="C174" s="16">
        <v>-2.2212919805</v>
      </c>
      <c r="D174" s="16">
        <v>-2.4054090462</v>
      </c>
    </row>
    <row r="175">
      <c r="A175" s="13" t="s">
        <v>40</v>
      </c>
      <c r="B175" s="23"/>
      <c r="C175" s="16">
        <v>-1.5182872548</v>
      </c>
      <c r="D175" s="16">
        <v>-1.62981863</v>
      </c>
    </row>
    <row r="176">
      <c r="A176" s="13" t="s">
        <v>41</v>
      </c>
      <c r="B176" s="23"/>
      <c r="C176" s="16">
        <v>-2.2231365183</v>
      </c>
      <c r="D176" s="16">
        <v>-2.4064800454</v>
      </c>
    </row>
    <row r="177">
      <c r="A177" s="26">
        <v>30.0</v>
      </c>
      <c r="B177" s="23"/>
      <c r="C177" s="23"/>
      <c r="D177" s="23"/>
    </row>
    <row r="178">
      <c r="A178" s="13" t="s">
        <v>31</v>
      </c>
      <c r="B178" s="16">
        <v>-308.8120204095</v>
      </c>
      <c r="C178" s="16">
        <v>-2.048862748</v>
      </c>
      <c r="D178" s="16">
        <v>-2.1944649175</v>
      </c>
    </row>
    <row r="179">
      <c r="A179" s="13" t="s">
        <v>32</v>
      </c>
      <c r="B179" s="16">
        <v>-230.7591125208</v>
      </c>
      <c r="C179" s="16">
        <v>-1.4828795016</v>
      </c>
      <c r="D179" s="16">
        <v>-1.5899288342</v>
      </c>
    </row>
    <row r="180">
      <c r="A180" s="13" t="s">
        <v>33</v>
      </c>
      <c r="B180" s="16">
        <v>-78.0575586719</v>
      </c>
      <c r="C180" s="16">
        <v>-0.5599526249</v>
      </c>
      <c r="D180" s="16">
        <v>-0.5984146554</v>
      </c>
    </row>
    <row r="181">
      <c r="A181" s="13" t="s">
        <v>40</v>
      </c>
      <c r="B181" s="23"/>
      <c r="C181" s="16">
        <v>-1.4834509302</v>
      </c>
      <c r="D181" s="16">
        <v>-1.5902117373</v>
      </c>
    </row>
    <row r="182">
      <c r="A182" s="13" t="s">
        <v>41</v>
      </c>
      <c r="B182" s="23"/>
      <c r="C182" s="16">
        <v>-0.5603368379</v>
      </c>
      <c r="D182" s="16">
        <v>-0.5986445632</v>
      </c>
    </row>
    <row r="183">
      <c r="A183" s="26">
        <v>31.0</v>
      </c>
      <c r="B183" s="23"/>
      <c r="C183" s="23"/>
      <c r="D183" s="23"/>
    </row>
    <row r="184">
      <c r="A184" s="13" t="s">
        <v>31</v>
      </c>
      <c r="B184" s="16">
        <v>-490.6296397561</v>
      </c>
      <c r="C184" s="16">
        <v>-2.7882159139</v>
      </c>
      <c r="D184" s="16">
        <v>-3.0108758616</v>
      </c>
    </row>
    <row r="185">
      <c r="A185" s="13" t="s">
        <v>32</v>
      </c>
      <c r="B185" s="16">
        <v>-412.5747259548</v>
      </c>
      <c r="C185" s="16">
        <v>-2.2211983392</v>
      </c>
      <c r="D185" s="16">
        <v>-2.4053096536</v>
      </c>
    </row>
    <row r="186">
      <c r="A186" s="13" t="s">
        <v>33</v>
      </c>
      <c r="B186" s="16">
        <v>-78.0574693999</v>
      </c>
      <c r="C186" s="16">
        <v>-0.5600722773</v>
      </c>
      <c r="D186" s="16">
        <v>-0.598521803</v>
      </c>
    </row>
    <row r="187">
      <c r="A187" s="13" t="s">
        <v>40</v>
      </c>
      <c r="B187" s="23"/>
      <c r="C187" s="16">
        <v>-2.2221341996</v>
      </c>
      <c r="D187" s="16">
        <v>-2.4058528694</v>
      </c>
    </row>
    <row r="188">
      <c r="A188" s="13" t="s">
        <v>41</v>
      </c>
      <c r="B188" s="23"/>
      <c r="C188" s="16">
        <v>-0.5606927566</v>
      </c>
      <c r="D188" s="16">
        <v>-0.5988445023</v>
      </c>
    </row>
    <row r="189">
      <c r="A189" s="26">
        <v>32.0</v>
      </c>
      <c r="B189" s="23"/>
      <c r="C189" s="23"/>
      <c r="D189" s="23"/>
    </row>
    <row r="190">
      <c r="A190" s="13" t="s">
        <v>31</v>
      </c>
      <c r="B190" s="16">
        <v>-489.4158066393</v>
      </c>
      <c r="C190" s="16">
        <v>-2.7195169153</v>
      </c>
      <c r="D190" s="16">
        <v>-2.9392650597</v>
      </c>
    </row>
    <row r="191">
      <c r="A191" s="13" t="s">
        <v>32</v>
      </c>
      <c r="B191" s="16">
        <v>-412.5746247684</v>
      </c>
      <c r="C191" s="16">
        <v>-2.2211939475</v>
      </c>
      <c r="D191" s="16">
        <v>-2.4053128943</v>
      </c>
    </row>
    <row r="192">
      <c r="A192" s="13" t="s">
        <v>33</v>
      </c>
      <c r="B192" s="16">
        <v>-76.8421769369</v>
      </c>
      <c r="C192" s="16">
        <v>-0.492498824</v>
      </c>
      <c r="D192" s="16">
        <v>-0.5279689473</v>
      </c>
    </row>
    <row r="193">
      <c r="A193" s="13" t="s">
        <v>40</v>
      </c>
      <c r="B193" s="23"/>
      <c r="C193" s="16">
        <v>-2.2220163975</v>
      </c>
      <c r="D193" s="16">
        <v>-2.4057749509</v>
      </c>
    </row>
    <row r="194">
      <c r="A194" s="13" t="s">
        <v>41</v>
      </c>
      <c r="B194" s="23"/>
      <c r="C194" s="16">
        <v>-0.4931242636</v>
      </c>
      <c r="D194" s="16">
        <v>-0.5283204264</v>
      </c>
    </row>
    <row r="195">
      <c r="A195" s="26">
        <v>33.0</v>
      </c>
      <c r="B195" s="23"/>
      <c r="C195" s="23"/>
      <c r="D195" s="23"/>
    </row>
    <row r="196">
      <c r="A196" s="13" t="s">
        <v>31</v>
      </c>
      <c r="B196" s="16">
        <v>-324.807630194</v>
      </c>
      <c r="C196" s="16">
        <v>-2.0828556733</v>
      </c>
      <c r="D196" s="16">
        <v>-2.2336064811</v>
      </c>
    </row>
    <row r="197">
      <c r="A197" s="13" t="s">
        <v>32</v>
      </c>
      <c r="B197" s="16">
        <v>-246.7543974862</v>
      </c>
      <c r="C197" s="16">
        <v>-1.5165966704</v>
      </c>
      <c r="D197" s="16">
        <v>-1.6287914245</v>
      </c>
    </row>
    <row r="198">
      <c r="A198" s="13" t="s">
        <v>33</v>
      </c>
      <c r="B198" s="16">
        <v>-78.0575280351</v>
      </c>
      <c r="C198" s="16">
        <v>-0.5599915415</v>
      </c>
      <c r="D198" s="16">
        <v>-0.5984504445</v>
      </c>
    </row>
    <row r="199">
      <c r="A199" s="13" t="s">
        <v>40</v>
      </c>
      <c r="B199" s="23"/>
      <c r="C199" s="16">
        <v>-1.5171507894</v>
      </c>
      <c r="D199" s="16">
        <v>-1.6290834172</v>
      </c>
    </row>
    <row r="200">
      <c r="A200" s="13" t="s">
        <v>41</v>
      </c>
      <c r="B200" s="23"/>
      <c r="C200" s="16">
        <v>-0.5604651275</v>
      </c>
      <c r="D200" s="16">
        <v>-0.5987073223</v>
      </c>
    </row>
    <row r="201">
      <c r="A201" s="26">
        <v>34.0</v>
      </c>
      <c r="B201" s="23"/>
      <c r="C201" s="23"/>
      <c r="D201" s="23"/>
    </row>
    <row r="202">
      <c r="A202" s="13" t="s">
        <v>31</v>
      </c>
      <c r="B202" s="16">
        <v>-392.7659953921</v>
      </c>
      <c r="C202" s="16">
        <v>-2.9755817118</v>
      </c>
      <c r="D202" s="16">
        <v>-3.1763369038</v>
      </c>
    </row>
    <row r="203">
      <c r="A203" s="13" t="s">
        <v>32</v>
      </c>
      <c r="B203" s="16">
        <v>-196.3862368862</v>
      </c>
      <c r="C203" s="16">
        <v>-1.4822424149</v>
      </c>
      <c r="D203" s="16">
        <v>-1.5825865636</v>
      </c>
    </row>
    <row r="204">
      <c r="A204" s="13" t="s">
        <v>33</v>
      </c>
      <c r="B204" s="16">
        <v>-196.3862379613</v>
      </c>
      <c r="C204" s="16">
        <v>-1.4822415763</v>
      </c>
      <c r="D204" s="16">
        <v>-1.5825857422</v>
      </c>
    </row>
    <row r="205">
      <c r="A205" s="13" t="s">
        <v>40</v>
      </c>
      <c r="B205" s="23"/>
      <c r="C205" s="16">
        <v>-1.4830716502</v>
      </c>
      <c r="D205" s="16">
        <v>-1.5829987155</v>
      </c>
    </row>
    <row r="206">
      <c r="A206" s="13" t="s">
        <v>41</v>
      </c>
      <c r="B206" s="23"/>
      <c r="C206" s="16">
        <v>-1.4830707342</v>
      </c>
      <c r="D206" s="16">
        <v>-1.5829978823</v>
      </c>
    </row>
    <row r="207">
      <c r="A207" s="26">
        <v>35.0</v>
      </c>
      <c r="B207" s="23"/>
      <c r="C207" s="23"/>
      <c r="D207" s="23"/>
    </row>
    <row r="208">
      <c r="A208" s="13" t="s">
        <v>31</v>
      </c>
      <c r="B208" s="16">
        <v>-392.7677243354</v>
      </c>
      <c r="C208" s="16">
        <v>-2.9779875327</v>
      </c>
      <c r="D208" s="16">
        <v>-3.1786363936</v>
      </c>
    </row>
    <row r="209">
      <c r="A209" s="13" t="s">
        <v>32</v>
      </c>
      <c r="B209" s="16">
        <v>-196.3862361077</v>
      </c>
      <c r="C209" s="16">
        <v>-1.4822432439</v>
      </c>
      <c r="D209" s="16">
        <v>-1.5825873811</v>
      </c>
    </row>
    <row r="210">
      <c r="A210" s="13" t="s">
        <v>33</v>
      </c>
      <c r="B210" s="16">
        <v>-196.3860233654</v>
      </c>
      <c r="C210" s="16">
        <v>-1.4880090931</v>
      </c>
      <c r="D210" s="16">
        <v>-1.5882420891</v>
      </c>
    </row>
    <row r="211">
      <c r="A211" s="13" t="s">
        <v>40</v>
      </c>
      <c r="B211" s="23"/>
      <c r="C211" s="16">
        <v>-1.4829263297</v>
      </c>
      <c r="D211" s="16">
        <v>-1.5829100431</v>
      </c>
    </row>
    <row r="212">
      <c r="A212" s="13" t="s">
        <v>41</v>
      </c>
      <c r="B212" s="23"/>
      <c r="C212" s="16">
        <v>-1.4885145259</v>
      </c>
      <c r="D212" s="16">
        <v>-1.5885366382</v>
      </c>
    </row>
    <row r="213">
      <c r="A213" s="26">
        <v>36.0</v>
      </c>
      <c r="B213" s="23"/>
      <c r="C213" s="23"/>
      <c r="D213" s="23"/>
    </row>
    <row r="214">
      <c r="A214" s="13" t="s">
        <v>31</v>
      </c>
      <c r="B214" s="16">
        <v>-392.7687054871</v>
      </c>
      <c r="C214" s="16">
        <v>-2.9813671997</v>
      </c>
      <c r="D214" s="16">
        <v>-3.1819978552</v>
      </c>
    </row>
    <row r="215">
      <c r="A215" s="13" t="s">
        <v>32</v>
      </c>
      <c r="B215" s="16">
        <v>-196.3860336207</v>
      </c>
      <c r="C215" s="16">
        <v>-1.488001829</v>
      </c>
      <c r="D215" s="16">
        <v>-1.5882336518</v>
      </c>
    </row>
    <row r="216">
      <c r="A216" s="13" t="s">
        <v>33</v>
      </c>
      <c r="B216" s="16">
        <v>-196.3860336275</v>
      </c>
      <c r="C216" s="16">
        <v>-1.4880017442</v>
      </c>
      <c r="D216" s="16">
        <v>-1.5882335632</v>
      </c>
    </row>
    <row r="217">
      <c r="A217" s="13" t="s">
        <v>40</v>
      </c>
      <c r="B217" s="23"/>
      <c r="C217" s="16">
        <v>-1.4883514589</v>
      </c>
      <c r="D217" s="16">
        <v>-1.5884373376</v>
      </c>
    </row>
    <row r="218">
      <c r="A218" s="13" t="s">
        <v>41</v>
      </c>
      <c r="B218" s="23"/>
      <c r="C218" s="16">
        <v>-1.4883513755</v>
      </c>
      <c r="D218" s="16">
        <v>-1.5884372521</v>
      </c>
    </row>
    <row r="219">
      <c r="A219" s="26">
        <v>37.0</v>
      </c>
      <c r="B219" s="23"/>
      <c r="C219" s="23"/>
      <c r="D219" s="23"/>
    </row>
    <row r="220">
      <c r="A220" s="13" t="s">
        <v>31</v>
      </c>
      <c r="B220" s="16">
        <v>-391.5929939414</v>
      </c>
      <c r="C220" s="16">
        <v>-2.9128427368</v>
      </c>
      <c r="D220" s="16">
        <v>-3.1104151116</v>
      </c>
    </row>
    <row r="221">
      <c r="A221" s="13" t="s">
        <v>32</v>
      </c>
      <c r="B221" s="16">
        <v>-195.2114872644</v>
      </c>
      <c r="C221" s="16">
        <v>-1.4174036088</v>
      </c>
      <c r="D221" s="16">
        <v>-1.514682033</v>
      </c>
    </row>
    <row r="222">
      <c r="A222" s="13" t="s">
        <v>33</v>
      </c>
      <c r="B222" s="16">
        <v>-196.3860240402</v>
      </c>
      <c r="C222" s="16">
        <v>-1.4880118242</v>
      </c>
      <c r="D222" s="16">
        <v>-1.5882425306</v>
      </c>
    </row>
    <row r="223">
      <c r="A223" s="13" t="s">
        <v>40</v>
      </c>
      <c r="B223" s="23"/>
      <c r="C223" s="16">
        <v>-1.418026937</v>
      </c>
      <c r="D223" s="16">
        <v>-1.5149793116</v>
      </c>
    </row>
    <row r="224">
      <c r="A224" s="13" t="s">
        <v>41</v>
      </c>
      <c r="B224" s="23"/>
      <c r="C224" s="16">
        <v>-1.4884935902</v>
      </c>
      <c r="D224" s="16">
        <v>-1.5885215408</v>
      </c>
    </row>
    <row r="225">
      <c r="A225" s="26">
        <v>38.0</v>
      </c>
      <c r="B225" s="23"/>
      <c r="C225" s="23"/>
      <c r="D225" s="23"/>
    </row>
    <row r="226">
      <c r="A226" s="13" t="s">
        <v>31</v>
      </c>
      <c r="B226" s="16">
        <v>-390.417754469</v>
      </c>
      <c r="C226" s="16">
        <v>-2.84368297</v>
      </c>
      <c r="D226" s="16">
        <v>-3.0382832549</v>
      </c>
    </row>
    <row r="227">
      <c r="A227" s="13" t="s">
        <v>32</v>
      </c>
      <c r="B227" s="16">
        <v>-195.2113852812</v>
      </c>
      <c r="C227" s="16">
        <v>-1.417494876</v>
      </c>
      <c r="D227" s="16">
        <v>-1.5147642195</v>
      </c>
    </row>
    <row r="228">
      <c r="A228" s="13" t="s">
        <v>33</v>
      </c>
      <c r="B228" s="16">
        <v>-195.2113919198</v>
      </c>
      <c r="C228" s="16">
        <v>-1.4174900079</v>
      </c>
      <c r="D228" s="16">
        <v>-1.5147599016</v>
      </c>
    </row>
    <row r="229">
      <c r="A229" s="13" t="s">
        <v>40</v>
      </c>
      <c r="B229" s="23"/>
      <c r="C229" s="16">
        <v>-1.4181381809</v>
      </c>
      <c r="D229" s="16">
        <v>-1.515095388</v>
      </c>
    </row>
    <row r="230">
      <c r="A230" s="13" t="s">
        <v>41</v>
      </c>
      <c r="B230" s="23"/>
      <c r="C230" s="16">
        <v>-1.4181342409</v>
      </c>
      <c r="D230" s="16">
        <v>-1.5150921533</v>
      </c>
    </row>
    <row r="231">
      <c r="A231" s="26">
        <v>39.0</v>
      </c>
      <c r="B231" s="23"/>
      <c r="C231" s="23"/>
      <c r="D231" s="23"/>
    </row>
    <row r="232">
      <c r="A232" s="13" t="s">
        <v>31</v>
      </c>
      <c r="B232" s="16">
        <v>-425.9654398585</v>
      </c>
      <c r="C232" s="16">
        <v>-2.9104892657</v>
      </c>
      <c r="D232" s="16">
        <v>-3.1146674222</v>
      </c>
    </row>
    <row r="233">
      <c r="A233" s="13" t="s">
        <v>32</v>
      </c>
      <c r="B233" s="16">
        <v>-230.7590259785</v>
      </c>
      <c r="C233" s="16">
        <v>-1.4830034606</v>
      </c>
      <c r="D233" s="16">
        <v>-1.5900363229</v>
      </c>
    </row>
    <row r="234">
      <c r="A234" s="13" t="s">
        <v>33</v>
      </c>
      <c r="B234" s="16">
        <v>-195.2113454367</v>
      </c>
      <c r="C234" s="16">
        <v>-1.4175246042</v>
      </c>
      <c r="D234" s="16">
        <v>-1.5147964322</v>
      </c>
    </row>
    <row r="235">
      <c r="A235" s="13" t="s">
        <v>40</v>
      </c>
      <c r="B235" s="23"/>
      <c r="C235" s="16">
        <v>-1.4843110274</v>
      </c>
      <c r="D235" s="16">
        <v>-1.5907485416</v>
      </c>
    </row>
    <row r="236">
      <c r="A236" s="13" t="s">
        <v>41</v>
      </c>
      <c r="B236" s="23"/>
      <c r="C236" s="16">
        <v>-1.4181496197</v>
      </c>
      <c r="D236" s="16">
        <v>-1.5150906723</v>
      </c>
    </row>
    <row r="237">
      <c r="A237" s="26">
        <v>40.0</v>
      </c>
      <c r="B237" s="23"/>
      <c r="C237" s="23"/>
      <c r="D237" s="23"/>
    </row>
    <row r="238">
      <c r="A238" s="13" t="s">
        <v>31</v>
      </c>
      <c r="B238" s="16">
        <v>-427.141320678</v>
      </c>
      <c r="C238" s="16">
        <v>-2.9788224758</v>
      </c>
      <c r="D238" s="16">
        <v>-3.1860025912</v>
      </c>
    </row>
    <row r="239">
      <c r="A239" s="13" t="s">
        <v>32</v>
      </c>
      <c r="B239" s="16">
        <v>-230.7590423466</v>
      </c>
      <c r="C239" s="16">
        <v>-1.482983575</v>
      </c>
      <c r="D239" s="16">
        <v>-1.5900177631</v>
      </c>
    </row>
    <row r="240">
      <c r="A240" s="13" t="s">
        <v>33</v>
      </c>
      <c r="B240" s="16">
        <v>-196.3859620495</v>
      </c>
      <c r="C240" s="16">
        <v>-1.4880711329</v>
      </c>
      <c r="D240" s="16">
        <v>-1.5883012263</v>
      </c>
    </row>
    <row r="241">
      <c r="A241" s="13" t="s">
        <v>40</v>
      </c>
      <c r="B241" s="23"/>
      <c r="C241" s="16">
        <v>-1.4841364909</v>
      </c>
      <c r="D241" s="16">
        <v>-1.5906085775</v>
      </c>
    </row>
    <row r="242">
      <c r="A242" s="13" t="s">
        <v>41</v>
      </c>
      <c r="B242" s="23"/>
      <c r="C242" s="16">
        <v>-1.4884731558</v>
      </c>
      <c r="D242" s="16">
        <v>-1.5885264729</v>
      </c>
    </row>
    <row r="243">
      <c r="A243" s="26">
        <v>41.0</v>
      </c>
      <c r="B243" s="23"/>
      <c r="C243" s="23"/>
      <c r="D243" s="23"/>
    </row>
    <row r="244">
      <c r="A244" s="13" t="s">
        <v>31</v>
      </c>
      <c r="B244" s="16">
        <v>-608.9544106263</v>
      </c>
      <c r="C244" s="16">
        <v>-3.7173434999</v>
      </c>
      <c r="D244" s="16">
        <v>-4.001558441</v>
      </c>
    </row>
    <row r="245">
      <c r="A245" s="13" t="s">
        <v>32</v>
      </c>
      <c r="B245" s="16">
        <v>-412.5746916781</v>
      </c>
      <c r="C245" s="16">
        <v>-2.2213266095</v>
      </c>
      <c r="D245" s="16">
        <v>-2.4054181938</v>
      </c>
      <c r="E245" s="39">
        <f t="shared" ref="E245:F245" si="226">C245+C246-C247-C248</f>
        <v>0.00312615587</v>
      </c>
      <c r="F245" s="39">
        <f t="shared" si="226"/>
        <v>0.0017608672</v>
      </c>
    </row>
    <row r="246">
      <c r="A246" s="13" t="s">
        <v>33</v>
      </c>
      <c r="B246" s="16">
        <v>-196.3861385248</v>
      </c>
      <c r="C246" s="16">
        <v>-1.48231331648</v>
      </c>
      <c r="D246" s="16">
        <v>-1.5826521181</v>
      </c>
    </row>
    <row r="247">
      <c r="A247" s="13" t="s">
        <v>40</v>
      </c>
      <c r="B247" s="23"/>
      <c r="C247" s="40">
        <v>-2.22359996281</v>
      </c>
      <c r="D247" s="16">
        <v>-2.40679032</v>
      </c>
    </row>
    <row r="248">
      <c r="A248" s="13" t="s">
        <v>41</v>
      </c>
      <c r="B248" s="23"/>
      <c r="C248" s="40">
        <v>-1.48316611904</v>
      </c>
      <c r="D248" s="16">
        <v>-1.5830408591</v>
      </c>
    </row>
    <row r="249">
      <c r="A249" s="26">
        <v>42.0</v>
      </c>
      <c r="B249" s="23"/>
      <c r="C249" s="23"/>
      <c r="D249" s="23"/>
    </row>
    <row r="250">
      <c r="A250" s="13" t="s">
        <v>31</v>
      </c>
      <c r="B250" s="16">
        <v>-607.7802547906</v>
      </c>
      <c r="C250" s="16">
        <v>-3.65085991</v>
      </c>
      <c r="D250" s="16">
        <v>-3.932021335</v>
      </c>
    </row>
    <row r="251">
      <c r="A251" s="13" t="s">
        <v>32</v>
      </c>
      <c r="B251" s="16">
        <v>-412.5747035298</v>
      </c>
      <c r="C251" s="16">
        <v>-2.2213309433</v>
      </c>
      <c r="D251" s="16">
        <v>-2.4054189046</v>
      </c>
    </row>
    <row r="252">
      <c r="A252" s="13" t="s">
        <v>33</v>
      </c>
      <c r="B252" s="16">
        <v>-195.2113733079</v>
      </c>
      <c r="C252" s="16">
        <v>-1.4174994457</v>
      </c>
      <c r="D252" s="16">
        <v>-1.514769526</v>
      </c>
    </row>
    <row r="253">
      <c r="A253" s="13" t="s">
        <v>40</v>
      </c>
      <c r="B253" s="23"/>
      <c r="C253" s="16">
        <v>-2.2233317661</v>
      </c>
      <c r="D253" s="16">
        <v>-2.4066344312</v>
      </c>
    </row>
    <row r="254">
      <c r="A254" s="13" t="s">
        <v>41</v>
      </c>
      <c r="B254" s="23"/>
      <c r="C254" s="16">
        <v>-1.4182232405</v>
      </c>
      <c r="D254" s="16">
        <v>-1.5151064609</v>
      </c>
    </row>
    <row r="255">
      <c r="A255" s="26">
        <v>43.0</v>
      </c>
      <c r="B255" s="23"/>
      <c r="C255" s="23"/>
      <c r="D255" s="23"/>
    </row>
    <row r="256">
      <c r="A256" s="13" t="s">
        <v>31</v>
      </c>
      <c r="B256" s="16">
        <v>-608.9567399634</v>
      </c>
      <c r="C256" s="16">
        <v>-3.7187636403</v>
      </c>
      <c r="D256" s="16">
        <v>-4.0030074366</v>
      </c>
    </row>
    <row r="257">
      <c r="A257" s="13" t="s">
        <v>32</v>
      </c>
      <c r="B257" s="16">
        <v>-412.5746733278</v>
      </c>
      <c r="C257" s="16">
        <v>-2.2212804706</v>
      </c>
      <c r="D257" s="16">
        <v>-2.405379498</v>
      </c>
    </row>
    <row r="258">
      <c r="A258" s="13" t="s">
        <v>33</v>
      </c>
      <c r="B258" s="16">
        <v>-196.3859313656</v>
      </c>
      <c r="C258" s="16">
        <v>-1.4880930399</v>
      </c>
      <c r="D258" s="16">
        <v>-1.5883214538</v>
      </c>
    </row>
    <row r="259">
      <c r="A259" s="13" t="s">
        <v>40</v>
      </c>
      <c r="B259" s="23"/>
      <c r="C259" s="16">
        <v>-2.2228846578</v>
      </c>
      <c r="D259" s="16">
        <v>-2.4063472222</v>
      </c>
    </row>
    <row r="260">
      <c r="A260" s="13" t="s">
        <v>41</v>
      </c>
      <c r="B260" s="23"/>
      <c r="C260" s="16">
        <v>-1.4886546153</v>
      </c>
      <c r="D260" s="16">
        <v>-1.5886000978</v>
      </c>
    </row>
    <row r="261">
      <c r="A261" s="26">
        <v>44.0</v>
      </c>
      <c r="B261" s="23"/>
      <c r="C261" s="23"/>
      <c r="D261" s="23"/>
    </row>
    <row r="262">
      <c r="A262" s="13" t="s">
        <v>31</v>
      </c>
      <c r="B262" s="16">
        <v>-274.4403164987</v>
      </c>
      <c r="C262" s="16">
        <v>-2.047937218</v>
      </c>
      <c r="D262" s="16">
        <v>-2.186880136</v>
      </c>
    </row>
    <row r="263">
      <c r="A263" s="13" t="s">
        <v>32</v>
      </c>
      <c r="B263" s="16">
        <v>-78.0575479076</v>
      </c>
      <c r="C263" s="16">
        <v>-0.5599750824</v>
      </c>
      <c r="D263" s="16">
        <v>-0.5984350345</v>
      </c>
    </row>
    <row r="264">
      <c r="A264" s="13" t="s">
        <v>33</v>
      </c>
      <c r="B264" s="16">
        <v>-196.3862270149</v>
      </c>
      <c r="C264" s="16">
        <v>-1.4822455977</v>
      </c>
      <c r="D264" s="16">
        <v>-1.5825904215</v>
      </c>
    </row>
    <row r="265">
      <c r="A265" s="13" t="s">
        <v>40</v>
      </c>
      <c r="B265" s="23"/>
      <c r="C265" s="16">
        <v>-0.5604690517</v>
      </c>
      <c r="D265" s="16">
        <v>-0.5987089003</v>
      </c>
    </row>
    <row r="266">
      <c r="A266" s="13" t="s">
        <v>41</v>
      </c>
      <c r="B266" s="23"/>
      <c r="C266" s="16">
        <v>-1.4826649562</v>
      </c>
      <c r="D266" s="16">
        <v>-1.5827936815</v>
      </c>
    </row>
    <row r="267">
      <c r="A267" s="26">
        <v>45.0</v>
      </c>
      <c r="B267" s="23"/>
      <c r="C267" s="23"/>
      <c r="D267" s="23"/>
    </row>
    <row r="268">
      <c r="A268" s="13" t="s">
        <v>31</v>
      </c>
      <c r="B268" s="16">
        <v>-273.2257679643</v>
      </c>
      <c r="C268" s="16">
        <v>-1.9792515149</v>
      </c>
      <c r="D268" s="16">
        <v>-2.1152170893</v>
      </c>
    </row>
    <row r="269">
      <c r="A269" s="13" t="s">
        <v>32</v>
      </c>
      <c r="B269" s="16">
        <v>-76.8423352739</v>
      </c>
      <c r="C269" s="16">
        <v>-0.4923559993</v>
      </c>
      <c r="D269" s="16">
        <v>-0.5278350161</v>
      </c>
    </row>
    <row r="270">
      <c r="A270" s="13" t="s">
        <v>33</v>
      </c>
      <c r="B270" s="16">
        <v>-196.3861491969</v>
      </c>
      <c r="C270" s="16">
        <v>-1.4822670852</v>
      </c>
      <c r="D270" s="16">
        <v>-1.5826160703</v>
      </c>
    </row>
    <row r="271">
      <c r="A271" s="13" t="s">
        <v>40</v>
      </c>
      <c r="B271" s="23"/>
      <c r="C271" s="16">
        <v>-0.4928685182</v>
      </c>
      <c r="D271" s="16">
        <v>-0.5281380204</v>
      </c>
    </row>
    <row r="272">
      <c r="A272" s="13" t="s">
        <v>41</v>
      </c>
      <c r="B272" s="23"/>
      <c r="C272" s="16">
        <v>-1.4825704101</v>
      </c>
      <c r="D272" s="16">
        <v>-1.5827453325</v>
      </c>
    </row>
    <row r="273">
      <c r="A273" s="26">
        <v>46.0</v>
      </c>
      <c r="B273" s="23"/>
      <c r="C273" s="23"/>
      <c r="D273" s="23"/>
    </row>
    <row r="274">
      <c r="A274" s="13" t="s">
        <v>31</v>
      </c>
      <c r="B274" s="16">
        <v>-443.4567938622</v>
      </c>
      <c r="C274" s="16">
        <v>-2.9871459625</v>
      </c>
      <c r="D274" s="16">
        <v>-3.2039775486</v>
      </c>
    </row>
    <row r="275">
      <c r="A275" s="13" t="s">
        <v>32</v>
      </c>
      <c r="B275" s="16">
        <v>-247.0761443089</v>
      </c>
      <c r="C275" s="16">
        <v>-1.4935080014</v>
      </c>
      <c r="D275" s="16">
        <v>-1.6100136962</v>
      </c>
    </row>
    <row r="276">
      <c r="A276" s="13" t="s">
        <v>33</v>
      </c>
      <c r="B276" s="16">
        <v>-196.386137011</v>
      </c>
      <c r="C276" s="16">
        <v>-1.4823085198</v>
      </c>
      <c r="D276" s="16">
        <v>-1.582651234</v>
      </c>
    </row>
    <row r="277">
      <c r="A277" s="13" t="s">
        <v>40</v>
      </c>
      <c r="B277" s="23"/>
      <c r="C277" s="16">
        <v>-1.4950199573</v>
      </c>
      <c r="D277" s="16">
        <v>-1.6108864688</v>
      </c>
    </row>
    <row r="278">
      <c r="A278" s="13" t="s">
        <v>41</v>
      </c>
      <c r="B278" s="23"/>
      <c r="C278" s="16">
        <v>-1.4830998935</v>
      </c>
      <c r="D278" s="16">
        <v>-1.5830257158</v>
      </c>
    </row>
    <row r="279">
      <c r="A279" s="26">
        <v>47.0</v>
      </c>
      <c r="B279" s="23"/>
      <c r="C279" s="23"/>
      <c r="D279" s="23"/>
    </row>
    <row r="280">
      <c r="A280" s="13" t="s">
        <v>31</v>
      </c>
      <c r="B280" s="16">
        <v>-461.515533116</v>
      </c>
      <c r="C280" s="16">
        <v>-2.9726074307</v>
      </c>
      <c r="D280" s="16">
        <v>-3.1866228629</v>
      </c>
    </row>
    <row r="281">
      <c r="A281" s="13" t="s">
        <v>32</v>
      </c>
      <c r="B281" s="16">
        <v>-230.7590202329</v>
      </c>
      <c r="C281" s="16">
        <v>-1.483011867</v>
      </c>
      <c r="D281" s="16">
        <v>-1.5900415526</v>
      </c>
    </row>
    <row r="282">
      <c r="A282" s="13" t="s">
        <v>33</v>
      </c>
      <c r="B282" s="16">
        <v>-230.759015974</v>
      </c>
      <c r="C282" s="16">
        <v>-1.4830065122</v>
      </c>
      <c r="D282" s="16">
        <v>-1.5900390582</v>
      </c>
    </row>
    <row r="283">
      <c r="A283" s="13" t="s">
        <v>40</v>
      </c>
      <c r="B283" s="23"/>
      <c r="C283" s="16">
        <v>-1.4840147131</v>
      </c>
      <c r="D283" s="16">
        <v>-1.5905449197</v>
      </c>
    </row>
    <row r="284">
      <c r="A284" s="13" t="s">
        <v>41</v>
      </c>
      <c r="B284" s="23"/>
      <c r="C284" s="16">
        <v>-1.4834533641</v>
      </c>
      <c r="D284" s="16">
        <v>-1.5903101719</v>
      </c>
    </row>
    <row r="285">
      <c r="A285" s="26">
        <v>48.0</v>
      </c>
      <c r="B285" s="23"/>
      <c r="C285" s="23"/>
      <c r="D285" s="23"/>
    </row>
    <row r="286">
      <c r="A286" s="13" t="s">
        <v>31</v>
      </c>
      <c r="B286" s="16">
        <v>-493.5067341902</v>
      </c>
      <c r="C286" s="16">
        <v>-3.0402795674</v>
      </c>
      <c r="D286" s="16">
        <v>-3.2646697138</v>
      </c>
    </row>
    <row r="287">
      <c r="A287" s="13" t="s">
        <v>32</v>
      </c>
      <c r="B287" s="16">
        <v>-246.7542463253</v>
      </c>
      <c r="C287" s="16">
        <v>-1.5167870539</v>
      </c>
      <c r="D287" s="16">
        <v>-1.6289603693</v>
      </c>
    </row>
    <row r="288">
      <c r="A288" s="13" t="s">
        <v>33</v>
      </c>
      <c r="B288" s="16">
        <v>-246.7542055747</v>
      </c>
      <c r="C288" s="16">
        <v>-1.5168294812</v>
      </c>
      <c r="D288" s="16">
        <v>-1.6290006772</v>
      </c>
    </row>
    <row r="289">
      <c r="A289" s="13" t="s">
        <v>40</v>
      </c>
      <c r="B289" s="23"/>
      <c r="C289" s="16">
        <v>-1.5178317578</v>
      </c>
      <c r="D289" s="16">
        <v>-1.6295477597</v>
      </c>
    </row>
    <row r="290">
      <c r="A290" s="13" t="s">
        <v>41</v>
      </c>
      <c r="B290" s="23"/>
      <c r="C290" s="16">
        <v>-1.5173113919</v>
      </c>
      <c r="D290" s="16">
        <v>-1.6292677474</v>
      </c>
    </row>
    <row r="291">
      <c r="A291" s="26">
        <v>49.0</v>
      </c>
      <c r="B291" s="23"/>
      <c r="C291" s="23"/>
      <c r="D291" s="23"/>
    </row>
    <row r="292">
      <c r="A292" s="13" t="s">
        <v>31</v>
      </c>
      <c r="B292" s="16">
        <v>-477.5114802872</v>
      </c>
      <c r="C292" s="16">
        <v>-3.006340602</v>
      </c>
      <c r="D292" s="16">
        <v>-3.2254991739</v>
      </c>
    </row>
    <row r="293">
      <c r="A293" s="13" t="s">
        <v>32</v>
      </c>
      <c r="B293" s="16">
        <v>-230.7589922809</v>
      </c>
      <c r="C293" s="16">
        <v>-1.4830499278</v>
      </c>
      <c r="D293" s="16">
        <v>-1.5900756066</v>
      </c>
    </row>
    <row r="294">
      <c r="A294" s="13" t="s">
        <v>33</v>
      </c>
      <c r="B294" s="16">
        <v>-246.7542479065</v>
      </c>
      <c r="C294" s="16">
        <v>-1.5167673745</v>
      </c>
      <c r="D294" s="16">
        <v>-1.6289468097</v>
      </c>
    </row>
    <row r="295">
      <c r="A295" s="13" t="s">
        <v>40</v>
      </c>
      <c r="B295" s="23"/>
      <c r="C295" s="16">
        <v>-1.4841020516</v>
      </c>
      <c r="D295" s="16">
        <v>-1.5906062468</v>
      </c>
    </row>
    <row r="296">
      <c r="A296" s="13" t="s">
        <v>41</v>
      </c>
      <c r="B296" s="23"/>
      <c r="C296" s="16">
        <v>-1.5172271941</v>
      </c>
      <c r="D296" s="16">
        <v>-1.6292138956</v>
      </c>
    </row>
    <row r="297">
      <c r="A297" s="26">
        <v>50.0</v>
      </c>
      <c r="B297" s="23"/>
      <c r="C297" s="23"/>
      <c r="D297" s="23"/>
    </row>
    <row r="298">
      <c r="A298" s="13" t="s">
        <v>31</v>
      </c>
      <c r="B298" s="16">
        <v>-307.6013881644</v>
      </c>
      <c r="C298" s="16">
        <v>-1.9794477777</v>
      </c>
      <c r="D298" s="16">
        <v>-2.1219644989</v>
      </c>
    </row>
    <row r="299">
      <c r="A299" s="13" t="s">
        <v>32</v>
      </c>
      <c r="B299" s="16">
        <v>-230.7590028517</v>
      </c>
      <c r="C299" s="16">
        <v>-1.4830368555</v>
      </c>
      <c r="D299" s="16">
        <v>-1.5900614962</v>
      </c>
    </row>
    <row r="300">
      <c r="A300" s="13" t="s">
        <v>33</v>
      </c>
      <c r="B300" s="41">
        <v>-76.8422283261</v>
      </c>
      <c r="C300" s="16">
        <v>-0.4924673977</v>
      </c>
      <c r="D300" s="16">
        <v>-0.5279392902</v>
      </c>
    </row>
    <row r="301">
      <c r="A301" s="13" t="s">
        <v>40</v>
      </c>
      <c r="B301" s="39"/>
      <c r="C301" s="16">
        <v>-1.4839461274</v>
      </c>
      <c r="D301" s="16">
        <v>-1.590501878</v>
      </c>
    </row>
    <row r="302">
      <c r="A302" s="13" t="s">
        <v>41</v>
      </c>
      <c r="B302" s="39"/>
      <c r="C302" s="16">
        <v>-0.4927635563</v>
      </c>
      <c r="D302" s="16">
        <v>-0.5281597578</v>
      </c>
    </row>
    <row r="303">
      <c r="A303" s="26">
        <v>51.0</v>
      </c>
      <c r="B303" s="39"/>
      <c r="C303" s="23"/>
      <c r="D303" s="23"/>
    </row>
    <row r="304">
      <c r="A304" s="13" t="s">
        <v>31</v>
      </c>
      <c r="B304" s="16">
        <v>-153.6852587692</v>
      </c>
      <c r="C304" s="16">
        <v>-0.9860706966</v>
      </c>
      <c r="D304" s="16">
        <v>-1.0571551607</v>
      </c>
    </row>
    <row r="305">
      <c r="A305" s="13" t="s">
        <v>32</v>
      </c>
      <c r="B305" s="41">
        <v>-76.84235848079</v>
      </c>
      <c r="C305" s="16">
        <v>-0.4923336098</v>
      </c>
      <c r="D305" s="16">
        <v>-0.5278143817</v>
      </c>
    </row>
    <row r="306">
      <c r="A306" s="13" t="s">
        <v>33</v>
      </c>
      <c r="B306" s="16">
        <v>-76.84230389564</v>
      </c>
      <c r="C306" s="16">
        <v>-0.4923919813</v>
      </c>
      <c r="D306" s="16">
        <v>-0.5278691104</v>
      </c>
    </row>
    <row r="307">
      <c r="A307" s="13" t="s">
        <v>40</v>
      </c>
      <c r="B307" s="23"/>
      <c r="C307" s="16">
        <v>-0.4926633083</v>
      </c>
      <c r="D307" s="16">
        <v>-0.528020734</v>
      </c>
    </row>
    <row r="308">
      <c r="A308" s="13" t="s">
        <v>41</v>
      </c>
      <c r="B308" s="23"/>
      <c r="C308" s="16">
        <v>-0.4925106699</v>
      </c>
      <c r="D308" s="16">
        <v>-0.5279521556</v>
      </c>
    </row>
    <row r="309">
      <c r="A309" s="26">
        <v>52.0</v>
      </c>
      <c r="B309" s="23"/>
      <c r="C309" s="23"/>
      <c r="D309" s="23"/>
    </row>
    <row r="310">
      <c r="A310" s="13" t="s">
        <v>31</v>
      </c>
      <c r="B310" s="16">
        <v>-458.6427791921</v>
      </c>
      <c r="C310" s="16">
        <v>-2.718096262</v>
      </c>
      <c r="D310" s="16">
        <v>-2.9290902079</v>
      </c>
    </row>
    <row r="311">
      <c r="A311" s="13" t="s">
        <v>32</v>
      </c>
      <c r="B311" s="16">
        <v>-230.7589140256</v>
      </c>
      <c r="C311" s="16">
        <v>-1.4831233011</v>
      </c>
      <c r="D311" s="16">
        <v>-1.5901362682</v>
      </c>
    </row>
    <row r="312">
      <c r="A312" s="13" t="s">
        <v>33</v>
      </c>
      <c r="B312" s="16">
        <v>-227.883414035</v>
      </c>
      <c r="C312" s="16">
        <v>-1.2285347352</v>
      </c>
      <c r="D312" s="16">
        <v>-1.3323854686</v>
      </c>
    </row>
    <row r="313">
      <c r="A313" s="13" t="s">
        <v>40</v>
      </c>
      <c r="B313" s="23"/>
      <c r="C313" s="16">
        <v>-1.4840928895</v>
      </c>
      <c r="D313" s="16">
        <v>-1.5906439589</v>
      </c>
    </row>
    <row r="314">
      <c r="A314" s="13" t="s">
        <v>41</v>
      </c>
      <c r="B314" s="23"/>
      <c r="C314" s="16">
        <v>-1.2295200986</v>
      </c>
      <c r="D314" s="16">
        <v>-1.3330067448</v>
      </c>
    </row>
    <row r="315">
      <c r="A315" s="26">
        <v>53.0</v>
      </c>
      <c r="B315" s="23"/>
      <c r="C315" s="23"/>
      <c r="D315" s="23"/>
    </row>
    <row r="316">
      <c r="A316" s="13" t="s">
        <v>31</v>
      </c>
      <c r="B316" s="16">
        <v>-438.8012774391</v>
      </c>
      <c r="C316" s="16">
        <v>-2.696030184</v>
      </c>
      <c r="D316" s="16">
        <v>-2.9004761938</v>
      </c>
    </row>
    <row r="317">
      <c r="A317" s="13" t="s">
        <v>32</v>
      </c>
      <c r="B317" s="16">
        <v>-230.7588817576</v>
      </c>
      <c r="C317" s="16">
        <v>-1.4831312412</v>
      </c>
      <c r="D317" s="16">
        <v>-1.5901469363</v>
      </c>
    </row>
    <row r="318">
      <c r="A318" s="13" t="s">
        <v>33</v>
      </c>
      <c r="B318" s="16">
        <v>-208.0415951615</v>
      </c>
      <c r="C318" s="16">
        <v>-1.2073084661</v>
      </c>
      <c r="D318" s="16">
        <v>-1.3046672029</v>
      </c>
    </row>
    <row r="319">
      <c r="A319" s="13" t="s">
        <v>40</v>
      </c>
      <c r="B319" s="23"/>
      <c r="C319" s="16">
        <v>-1.483856046</v>
      </c>
      <c r="D319" s="16">
        <v>-1.5905438535</v>
      </c>
    </row>
    <row r="320">
      <c r="A320" s="13" t="s">
        <v>41</v>
      </c>
      <c r="B320" s="23"/>
      <c r="C320" s="16">
        <v>-1.2083615479</v>
      </c>
      <c r="D320" s="16">
        <v>-1.3052846268</v>
      </c>
    </row>
    <row r="321">
      <c r="A321" s="26">
        <v>54.0</v>
      </c>
      <c r="B321" s="23"/>
      <c r="C321" s="23"/>
      <c r="D321" s="23"/>
    </row>
    <row r="322">
      <c r="A322" s="13" t="s">
        <v>31</v>
      </c>
      <c r="B322" s="16">
        <v>-306.8189410639</v>
      </c>
      <c r="C322" s="16">
        <v>-1.8836313206</v>
      </c>
      <c r="D322" s="16">
        <v>-2.0280864913</v>
      </c>
    </row>
    <row r="323">
      <c r="A323" s="13" t="s">
        <v>32</v>
      </c>
      <c r="B323" s="16">
        <v>-230.7589784352</v>
      </c>
      <c r="C323" s="16">
        <v>-1.4830707109</v>
      </c>
      <c r="D323" s="16">
        <v>-1.5900908514</v>
      </c>
    </row>
    <row r="324">
      <c r="A324" s="13" t="s">
        <v>33</v>
      </c>
      <c r="B324" s="16">
        <v>-76.0591342863</v>
      </c>
      <c r="C324" s="16">
        <v>-0.3965480894</v>
      </c>
      <c r="D324" s="16">
        <v>-0.4337795897</v>
      </c>
    </row>
    <row r="325">
      <c r="A325" s="13" t="s">
        <v>40</v>
      </c>
      <c r="B325" s="23"/>
      <c r="C325" s="16">
        <v>-1.4836994999</v>
      </c>
      <c r="D325" s="16">
        <v>-1.5904265764</v>
      </c>
    </row>
    <row r="326">
      <c r="A326" s="13" t="s">
        <v>41</v>
      </c>
      <c r="B326" s="23"/>
      <c r="C326" s="16">
        <v>-0.3975277176</v>
      </c>
      <c r="D326" s="16">
        <v>-0.4345487753</v>
      </c>
    </row>
    <row r="327">
      <c r="A327" s="26">
        <v>55.0</v>
      </c>
      <c r="B327" s="23"/>
      <c r="C327" s="23"/>
      <c r="D327" s="23"/>
    </row>
    <row r="328">
      <c r="A328" s="13" t="s">
        <v>31</v>
      </c>
      <c r="B328" s="16">
        <v>-345.8434721305</v>
      </c>
      <c r="C328" s="16">
        <v>-2.1681842158</v>
      </c>
      <c r="D328" s="16">
        <v>-2.3310107878</v>
      </c>
    </row>
    <row r="329">
      <c r="A329" s="13" t="s">
        <v>32</v>
      </c>
      <c r="B329" s="16">
        <v>-230.7589584016</v>
      </c>
      <c r="C329" s="16">
        <v>-1.4830947939</v>
      </c>
      <c r="D329" s="16">
        <v>-1.590111651</v>
      </c>
    </row>
    <row r="330">
      <c r="A330" s="13" t="s">
        <v>33</v>
      </c>
      <c r="B330" s="16">
        <v>-115.0853370508</v>
      </c>
      <c r="C330" s="16">
        <v>-0.6782622622</v>
      </c>
      <c r="D330" s="16">
        <v>-0.7340191613</v>
      </c>
    </row>
    <row r="331">
      <c r="A331" s="13" t="s">
        <v>40</v>
      </c>
      <c r="B331" s="23"/>
      <c r="C331" s="16">
        <v>-1.4840415113</v>
      </c>
      <c r="D331" s="16">
        <v>-1.5906089671</v>
      </c>
    </row>
    <row r="332">
      <c r="A332" s="13" t="s">
        <v>41</v>
      </c>
      <c r="B332" s="23"/>
      <c r="C332" s="16">
        <v>-0.6791900996</v>
      </c>
      <c r="D332" s="16">
        <v>-0.7346022675</v>
      </c>
    </row>
    <row r="333">
      <c r="A333" s="26">
        <v>56.0</v>
      </c>
      <c r="B333" s="23"/>
      <c r="C333" s="23"/>
      <c r="D333" s="23"/>
    </row>
    <row r="334">
      <c r="A334" s="13" t="s">
        <v>31</v>
      </c>
      <c r="B334" s="16">
        <v>-326.0055183954</v>
      </c>
      <c r="C334" s="16">
        <v>-2.149375126</v>
      </c>
      <c r="D334" s="16">
        <v>-2.3049887057</v>
      </c>
    </row>
    <row r="335">
      <c r="A335" s="13" t="s">
        <v>32</v>
      </c>
      <c r="B335" s="16">
        <v>-230.7590095556</v>
      </c>
      <c r="C335" s="16">
        <v>-1.4830281319</v>
      </c>
      <c r="D335" s="16">
        <v>-1.5900548208</v>
      </c>
    </row>
    <row r="336">
      <c r="A336" s="13" t="s">
        <v>33</v>
      </c>
      <c r="B336" s="16">
        <v>-95.2486239421</v>
      </c>
      <c r="C336" s="16">
        <v>-0.659736058</v>
      </c>
      <c r="D336" s="16">
        <v>-0.7082917802</v>
      </c>
    </row>
    <row r="337">
      <c r="A337" s="13" t="s">
        <v>40</v>
      </c>
      <c r="B337" s="23"/>
      <c r="C337" s="16">
        <v>-1.4839466328</v>
      </c>
      <c r="D337" s="16">
        <v>-1.5905227296</v>
      </c>
    </row>
    <row r="338">
      <c r="A338" s="13" t="s">
        <v>41</v>
      </c>
      <c r="B338" s="23"/>
      <c r="C338" s="16">
        <v>-0.6604005635</v>
      </c>
      <c r="D338" s="16">
        <v>-0.7087019396</v>
      </c>
    </row>
    <row r="339">
      <c r="A339" s="26">
        <v>57.0</v>
      </c>
      <c r="B339" s="23"/>
      <c r="C339" s="23"/>
      <c r="D339" s="23"/>
    </row>
    <row r="340">
      <c r="A340" s="13" t="s">
        <v>31</v>
      </c>
      <c r="B340" s="16">
        <v>-477.8338611921</v>
      </c>
      <c r="C340" s="16">
        <v>-2.9854859002</v>
      </c>
      <c r="D340" s="16">
        <v>-3.2090517571</v>
      </c>
    </row>
    <row r="341">
      <c r="A341" s="13" t="s">
        <v>32</v>
      </c>
      <c r="B341" s="16">
        <v>-230.7589256329</v>
      </c>
      <c r="C341" s="16">
        <v>-1.4831425347</v>
      </c>
      <c r="D341" s="16">
        <v>-1.5901546067</v>
      </c>
    </row>
    <row r="342">
      <c r="A342" s="13" t="s">
        <v>33</v>
      </c>
      <c r="B342" s="16">
        <v>-247.0760763966</v>
      </c>
      <c r="C342" s="16">
        <v>-1.4935632996</v>
      </c>
      <c r="D342" s="16">
        <v>-1.6100669825</v>
      </c>
    </row>
    <row r="343">
      <c r="A343" s="13" t="s">
        <v>40</v>
      </c>
      <c r="B343" s="23"/>
      <c r="C343" s="16">
        <v>-1.4843935551</v>
      </c>
      <c r="D343" s="16">
        <v>-1.5908035268</v>
      </c>
    </row>
    <row r="344">
      <c r="A344" s="13" t="s">
        <v>41</v>
      </c>
      <c r="B344" s="23"/>
      <c r="C344" s="16">
        <v>-1.494286027</v>
      </c>
      <c r="D344" s="16">
        <v>-1.6104945047</v>
      </c>
    </row>
    <row r="345">
      <c r="A345" s="26">
        <v>58.0</v>
      </c>
      <c r="B345" s="23"/>
      <c r="C345" s="23"/>
      <c r="D345" s="23"/>
    </row>
    <row r="346">
      <c r="A346" s="13" t="s">
        <v>31</v>
      </c>
      <c r="B346" s="16">
        <v>-493.5092641652</v>
      </c>
      <c r="C346" s="16">
        <v>-3.0388616597</v>
      </c>
      <c r="D346" s="16">
        <v>-3.2632628818</v>
      </c>
    </row>
    <row r="347">
      <c r="A347" s="13" t="s">
        <v>32</v>
      </c>
      <c r="B347" s="16">
        <v>-246.7541291185</v>
      </c>
      <c r="C347" s="16">
        <v>-1.5168675273</v>
      </c>
      <c r="D347" s="16">
        <v>-1.6290410348</v>
      </c>
    </row>
    <row r="348">
      <c r="A348" s="13" t="s">
        <v>33</v>
      </c>
      <c r="B348" s="16">
        <v>-246.7541291238</v>
      </c>
      <c r="C348" s="16">
        <v>-1.5168675223</v>
      </c>
      <c r="D348" s="16">
        <v>-1.6290409987</v>
      </c>
    </row>
    <row r="349">
      <c r="A349" s="13" t="s">
        <v>40</v>
      </c>
      <c r="B349" s="23"/>
      <c r="C349" s="16">
        <v>-1.5175719504</v>
      </c>
      <c r="D349" s="16">
        <v>-1.6294512035</v>
      </c>
    </row>
    <row r="350">
      <c r="A350" s="13" t="s">
        <v>41</v>
      </c>
      <c r="B350" s="23"/>
      <c r="C350" s="16">
        <v>-1.5175721505</v>
      </c>
      <c r="D350" s="16">
        <v>-1.6294512612</v>
      </c>
    </row>
    <row r="351">
      <c r="A351" s="26">
        <v>59.0</v>
      </c>
      <c r="B351" s="23"/>
      <c r="C351" s="23"/>
      <c r="D351" s="23"/>
    </row>
    <row r="352">
      <c r="A352" s="13" t="s">
        <v>31</v>
      </c>
      <c r="B352" s="16">
        <v>-152.9047077364</v>
      </c>
      <c r="C352" s="16">
        <v>-0.8903601173</v>
      </c>
      <c r="D352" s="16">
        <v>-0.9628871173</v>
      </c>
    </row>
    <row r="353">
      <c r="A353" s="13" t="s">
        <v>32</v>
      </c>
      <c r="B353" s="16">
        <v>-76.8421660105</v>
      </c>
      <c r="C353" s="16">
        <v>-0.492528022</v>
      </c>
      <c r="D353" s="16">
        <v>-0.5279966721</v>
      </c>
    </row>
    <row r="354">
      <c r="A354" s="13" t="s">
        <v>33</v>
      </c>
      <c r="B354" s="16">
        <v>-76.0593927907</v>
      </c>
      <c r="C354" s="16">
        <v>-0.396273911</v>
      </c>
      <c r="D354" s="16">
        <v>-0.4335321977</v>
      </c>
    </row>
    <row r="355">
      <c r="A355" s="13" t="s">
        <v>40</v>
      </c>
      <c r="B355" s="23"/>
      <c r="C355" s="16">
        <v>-0.4926432517</v>
      </c>
      <c r="D355" s="16">
        <v>-0.5280756892</v>
      </c>
    </row>
    <row r="356">
      <c r="A356" s="13" t="s">
        <v>41</v>
      </c>
      <c r="B356" s="23"/>
      <c r="C356" s="16">
        <v>-0.3973522084</v>
      </c>
      <c r="D356" s="16">
        <v>-0.4341431572</v>
      </c>
    </row>
    <row r="357">
      <c r="A357" s="26">
        <v>60.0</v>
      </c>
      <c r="B357" s="23"/>
      <c r="C357" s="23"/>
      <c r="D357" s="23"/>
    </row>
    <row r="358">
      <c r="A358" s="13" t="s">
        <v>31</v>
      </c>
      <c r="B358" s="16">
        <v>-304.7283298009</v>
      </c>
      <c r="C358" s="16">
        <v>-1.7247083772</v>
      </c>
      <c r="D358" s="16">
        <v>-1.864329435</v>
      </c>
    </row>
    <row r="359">
      <c r="A359" s="13" t="s">
        <v>32</v>
      </c>
      <c r="B359" s="16">
        <v>-76.8420557325</v>
      </c>
      <c r="C359" s="16">
        <v>-0.4925986263</v>
      </c>
      <c r="D359" s="16">
        <v>-0.5280624796</v>
      </c>
    </row>
    <row r="360">
      <c r="A360" s="13" t="s">
        <v>33</v>
      </c>
      <c r="B360" s="16">
        <v>-227.8833727068</v>
      </c>
      <c r="C360" s="16">
        <v>-1.2285252695</v>
      </c>
      <c r="D360" s="16">
        <v>-1.3323822342</v>
      </c>
    </row>
    <row r="361">
      <c r="A361" s="13" t="s">
        <v>40</v>
      </c>
      <c r="B361" s="23"/>
      <c r="C361" s="16">
        <v>-0.4931908591</v>
      </c>
      <c r="D361" s="16">
        <v>-0.5284247662</v>
      </c>
    </row>
    <row r="362">
      <c r="A362" s="13" t="s">
        <v>41</v>
      </c>
      <c r="B362" s="23"/>
      <c r="C362" s="16">
        <v>-1.2293504337</v>
      </c>
      <c r="D362" s="16">
        <v>-1.3328628279</v>
      </c>
    </row>
    <row r="363">
      <c r="A363" s="26">
        <v>61.0</v>
      </c>
      <c r="B363" s="23"/>
      <c r="C363" s="23"/>
      <c r="D363" s="23"/>
    </row>
    <row r="364">
      <c r="A364" s="13" t="s">
        <v>31</v>
      </c>
      <c r="B364" s="16">
        <v>-424.2655884199</v>
      </c>
      <c r="C364" s="16">
        <v>-2.718906112</v>
      </c>
      <c r="D364" s="16">
        <v>-2.9230887344</v>
      </c>
    </row>
    <row r="365">
      <c r="A365" s="13" t="s">
        <v>32</v>
      </c>
      <c r="B365" s="16">
        <v>-196.3861829134</v>
      </c>
      <c r="C365" s="16">
        <v>-1.4822630011</v>
      </c>
      <c r="D365" s="16">
        <v>-1.5826039525</v>
      </c>
    </row>
    <row r="366">
      <c r="A366" s="13" t="s">
        <v>33</v>
      </c>
      <c r="B366" s="16">
        <v>-227.8835130895</v>
      </c>
      <c r="C366" s="16">
        <v>-1.2285190185</v>
      </c>
      <c r="D366" s="16">
        <v>-1.3323776608</v>
      </c>
    </row>
    <row r="367">
      <c r="A367" s="13" t="s">
        <v>40</v>
      </c>
      <c r="B367" s="23"/>
      <c r="C367" s="16">
        <v>-1.4827980102</v>
      </c>
      <c r="D367" s="16">
        <v>-1.5828444167</v>
      </c>
    </row>
    <row r="368">
      <c r="A368" s="13" t="s">
        <v>41</v>
      </c>
      <c r="B368" s="23"/>
      <c r="C368" s="16">
        <v>-1.2298412359</v>
      </c>
      <c r="D368" s="16">
        <v>-1.3331850914</v>
      </c>
    </row>
    <row r="369">
      <c r="A369" s="26">
        <v>62.0</v>
      </c>
      <c r="B369" s="23"/>
      <c r="C369" s="23"/>
      <c r="D369" s="23"/>
    </row>
    <row r="370">
      <c r="A370" s="13" t="s">
        <v>31</v>
      </c>
      <c r="B370" s="16">
        <v>-404.4235610547</v>
      </c>
      <c r="C370" s="16">
        <v>-2.6987849133</v>
      </c>
      <c r="D370" s="16">
        <v>-2.8964782642</v>
      </c>
    </row>
    <row r="371">
      <c r="A371" s="13" t="s">
        <v>32</v>
      </c>
      <c r="B371" s="16">
        <v>-196.386140658</v>
      </c>
      <c r="C371" s="16">
        <v>-1.4823065129</v>
      </c>
      <c r="D371" s="16">
        <v>-1.5826469943</v>
      </c>
    </row>
    <row r="372">
      <c r="A372" s="13" t="s">
        <v>33</v>
      </c>
      <c r="B372" s="16">
        <v>-208.0417905868</v>
      </c>
      <c r="C372" s="16">
        <v>-1.2071792801</v>
      </c>
      <c r="D372" s="16">
        <v>-1.3045390127</v>
      </c>
    </row>
    <row r="373">
      <c r="A373" s="13" t="s">
        <v>40</v>
      </c>
      <c r="B373" s="23"/>
      <c r="C373" s="16">
        <v>-1.4828895516</v>
      </c>
      <c r="D373" s="16">
        <v>-1.5829150906</v>
      </c>
    </row>
    <row r="374">
      <c r="A374" s="13" t="s">
        <v>41</v>
      </c>
      <c r="B374" s="23"/>
      <c r="C374" s="16">
        <v>-1.2087224288</v>
      </c>
      <c r="D374" s="16">
        <v>-1.3054765936</v>
      </c>
    </row>
    <row r="375">
      <c r="A375" s="26">
        <v>63.0</v>
      </c>
      <c r="B375" s="23"/>
      <c r="C375" s="23"/>
      <c r="D375" s="23"/>
    </row>
    <row r="376">
      <c r="A376" s="13" t="s">
        <v>31</v>
      </c>
      <c r="B376" s="16">
        <v>-458.639949628</v>
      </c>
      <c r="C376" s="16">
        <v>-2.7193691154</v>
      </c>
      <c r="D376" s="16">
        <v>-2.9302503298</v>
      </c>
    </row>
    <row r="377">
      <c r="A377" s="13" t="s">
        <v>32</v>
      </c>
      <c r="B377" s="16">
        <v>-230.7590037841</v>
      </c>
      <c r="C377" s="16">
        <v>-1.4830263181</v>
      </c>
      <c r="D377" s="16">
        <v>-1.5900536331</v>
      </c>
    </row>
    <row r="378">
      <c r="A378" s="13" t="s">
        <v>33</v>
      </c>
      <c r="B378" s="16">
        <v>-227.8833047224</v>
      </c>
      <c r="C378" s="16">
        <v>-1.2287011625</v>
      </c>
      <c r="D378" s="16">
        <v>-1.3325593091</v>
      </c>
    </row>
    <row r="379">
      <c r="A379" s="13" t="s">
        <v>40</v>
      </c>
      <c r="B379" s="23"/>
      <c r="C379" s="16">
        <v>-1.4840335312</v>
      </c>
      <c r="D379" s="16">
        <v>-1.5905616195</v>
      </c>
    </row>
    <row r="380">
      <c r="A380" s="13" t="s">
        <v>41</v>
      </c>
      <c r="B380" s="23"/>
      <c r="C380" s="16">
        <v>-1.2296081701</v>
      </c>
      <c r="D380" s="16">
        <v>-1.3330853548</v>
      </c>
    </row>
    <row r="381">
      <c r="A381" s="26">
        <v>64.0</v>
      </c>
      <c r="B381" s="23"/>
      <c r="C381" s="23"/>
      <c r="D381" s="23"/>
    </row>
    <row r="382">
      <c r="A382" s="13" t="s">
        <v>31</v>
      </c>
      <c r="B382" s="16">
        <v>-325.1323997111</v>
      </c>
      <c r="C382" s="16">
        <v>-2.0586328832</v>
      </c>
      <c r="D382" s="16">
        <v>-2.2137720384</v>
      </c>
    </row>
    <row r="383">
      <c r="A383" s="13" t="s">
        <v>32</v>
      </c>
      <c r="B383" s="16">
        <v>-247.0763076661</v>
      </c>
      <c r="C383" s="16">
        <v>-1.4933665806</v>
      </c>
      <c r="D383" s="16">
        <v>-1.6098728808</v>
      </c>
    </row>
    <row r="384">
      <c r="A384" s="13" t="s">
        <v>33</v>
      </c>
      <c r="B384" s="16">
        <v>-78.0574579143</v>
      </c>
      <c r="C384" s="16">
        <v>-0.5600427111</v>
      </c>
      <c r="D384" s="16">
        <v>-0.5984998862</v>
      </c>
    </row>
    <row r="385">
      <c r="A385" s="13" t="s">
        <v>40</v>
      </c>
      <c r="B385" s="23"/>
      <c r="C385" s="16">
        <v>-1.4941670262</v>
      </c>
      <c r="D385" s="16">
        <v>-1.6103736988</v>
      </c>
    </row>
    <row r="386">
      <c r="A386" s="13" t="s">
        <v>41</v>
      </c>
      <c r="B386" s="23"/>
      <c r="C386" s="16">
        <v>-0.5604837593</v>
      </c>
      <c r="D386" s="16">
        <v>-0.5987166587</v>
      </c>
    </row>
    <row r="387">
      <c r="A387" s="26">
        <v>65.0</v>
      </c>
      <c r="B387" s="23"/>
      <c r="C387" s="23"/>
      <c r="D387" s="23"/>
    </row>
    <row r="388">
      <c r="A388" s="13" t="s">
        <v>31</v>
      </c>
      <c r="B388" s="16">
        <v>-323.5996450062</v>
      </c>
      <c r="C388" s="16">
        <v>-2.012016329</v>
      </c>
      <c r="D388" s="16">
        <v>-2.1596623003</v>
      </c>
    </row>
    <row r="389">
      <c r="A389" s="13" t="s">
        <v>32</v>
      </c>
      <c r="B389" s="16">
        <v>-246.7543818496</v>
      </c>
      <c r="C389" s="16">
        <v>-1.5165889965</v>
      </c>
      <c r="D389" s="16">
        <v>-1.6287845251</v>
      </c>
    </row>
    <row r="390">
      <c r="A390" s="13" t="s">
        <v>33</v>
      </c>
      <c r="B390" s="16">
        <v>-76.8419327352</v>
      </c>
      <c r="C390" s="16">
        <v>-0.4927357195</v>
      </c>
      <c r="D390" s="16">
        <v>-0.5281919047</v>
      </c>
    </row>
    <row r="391">
      <c r="A391" s="13" t="s">
        <v>40</v>
      </c>
      <c r="B391" s="23"/>
      <c r="C391" s="16">
        <v>-1.5174183</v>
      </c>
      <c r="D391" s="16">
        <v>-1.6292517468</v>
      </c>
    </row>
    <row r="392">
      <c r="A392" s="13" t="s">
        <v>41</v>
      </c>
      <c r="B392" s="23"/>
      <c r="C392" s="16">
        <v>-0.4929418813</v>
      </c>
      <c r="D392" s="16">
        <v>-0.5283279039</v>
      </c>
    </row>
    <row r="393">
      <c r="A393" s="26">
        <v>66.0</v>
      </c>
      <c r="B393" s="23"/>
      <c r="C393" s="23"/>
      <c r="D393" s="23"/>
    </row>
    <row r="394">
      <c r="A394" s="13" t="s">
        <v>31</v>
      </c>
      <c r="B394" s="16">
        <v>-342.0013210694</v>
      </c>
      <c r="C394" s="16">
        <v>-2.1833297459</v>
      </c>
      <c r="D394" s="16">
        <v>-2.3441805228</v>
      </c>
    </row>
    <row r="395">
      <c r="A395" s="13" t="s">
        <v>32</v>
      </c>
      <c r="B395" s="16">
        <v>-95.248607593</v>
      </c>
      <c r="C395" s="16">
        <v>-0.6597441792</v>
      </c>
      <c r="D395" s="16">
        <v>-0.7083008803</v>
      </c>
    </row>
    <row r="396">
      <c r="A396" s="13" t="s">
        <v>33</v>
      </c>
      <c r="B396" s="16">
        <v>-246.7542942958</v>
      </c>
      <c r="C396" s="16">
        <v>-1.5166955443</v>
      </c>
      <c r="D396" s="16">
        <v>-1.6288808373</v>
      </c>
    </row>
    <row r="397">
      <c r="A397" s="13" t="s">
        <v>40</v>
      </c>
      <c r="B397" s="39"/>
      <c r="C397" s="16">
        <v>-0.6603446503</v>
      </c>
      <c r="D397" s="16">
        <v>-0.7086339187</v>
      </c>
    </row>
    <row r="398">
      <c r="A398" s="13" t="s">
        <v>41</v>
      </c>
      <c r="B398" s="39"/>
      <c r="C398" s="16">
        <v>-1.5176571789</v>
      </c>
      <c r="D398" s="16">
        <v>-1.6294383835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34</v>
      </c>
      <c r="B1" s="18"/>
      <c r="C1" s="19"/>
      <c r="D1" s="19"/>
      <c r="E1" s="20"/>
      <c r="F1" s="20"/>
      <c r="G1" s="20"/>
      <c r="H1" s="20"/>
      <c r="I1" s="20"/>
      <c r="J1" s="20"/>
      <c r="K1" s="20"/>
      <c r="L1" s="20"/>
      <c r="M1" s="20"/>
      <c r="N1" s="20"/>
      <c r="P1" s="4" t="s">
        <v>1</v>
      </c>
      <c r="Q1" s="4" t="s">
        <v>2</v>
      </c>
      <c r="R1" s="4" t="s">
        <v>3</v>
      </c>
      <c r="S1" s="4" t="s">
        <v>4</v>
      </c>
      <c r="V1" s="20"/>
      <c r="W1" s="20"/>
      <c r="X1" s="20"/>
      <c r="Y1" s="20"/>
      <c r="Z1" s="20"/>
      <c r="AA1" s="20"/>
      <c r="AB1" s="20"/>
      <c r="AC1" s="20"/>
    </row>
    <row r="2">
      <c r="A2" s="5" t="s">
        <v>5</v>
      </c>
      <c r="B2" s="4" t="s">
        <v>6</v>
      </c>
      <c r="C2" s="6" t="s">
        <v>35</v>
      </c>
      <c r="D2" s="6" t="s">
        <v>36</v>
      </c>
      <c r="E2" s="20"/>
      <c r="F2" s="5" t="s">
        <v>5</v>
      </c>
      <c r="G2" s="6" t="s">
        <v>11</v>
      </c>
      <c r="H2" s="6" t="s">
        <v>12</v>
      </c>
      <c r="I2" s="6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20"/>
      <c r="O2" s="5" t="s">
        <v>5</v>
      </c>
      <c r="P2" s="4" t="s">
        <v>18</v>
      </c>
      <c r="Q2" s="4" t="s">
        <v>19</v>
      </c>
      <c r="R2" s="4" t="s">
        <v>20</v>
      </c>
      <c r="S2" s="4" t="s">
        <v>21</v>
      </c>
      <c r="T2" s="21" t="s">
        <v>37</v>
      </c>
      <c r="U2" s="8" t="s">
        <v>22</v>
      </c>
      <c r="V2" s="20"/>
      <c r="W2" s="20"/>
      <c r="X2" s="20"/>
      <c r="Y2" s="8" t="s">
        <v>38</v>
      </c>
      <c r="AA2" s="8" t="s">
        <v>39</v>
      </c>
      <c r="AB2" s="20"/>
      <c r="AC2" s="20"/>
    </row>
    <row r="3">
      <c r="A3" s="5">
        <v>1.0</v>
      </c>
      <c r="B3" s="19"/>
      <c r="C3" s="19"/>
      <c r="D3" s="19"/>
      <c r="E3" s="20"/>
      <c r="F3" s="11">
        <v>1.0</v>
      </c>
      <c r="G3" s="22">
        <f>$B4-$B5-$B6</f>
        <v>-0.0060411037</v>
      </c>
      <c r="H3" s="22">
        <f>$C4-$C5-$C6</f>
        <v>-0.0025614895</v>
      </c>
      <c r="I3" s="22">
        <f>$D4-$D5-$D6</f>
        <v>-0.0023817764</v>
      </c>
      <c r="J3" s="13">
        <f t="shared" ref="J3:K3" si="1">627.509*($B4-$B5-$B6+C4-C5-C6)</f>
        <v>-5.398204656</v>
      </c>
      <c r="K3" s="13">
        <f t="shared" si="1"/>
        <v>-5.285433069</v>
      </c>
      <c r="L3" s="13">
        <f>627.509*($B4-$B5-B6+(($D4-$D5-$D6)*4^3-($C4-$C5-$C6)*3^3)/(4^3-3^3))</f>
        <v>-5.203140288</v>
      </c>
      <c r="M3" s="13">
        <f>627.509*($B4-$B5-$B6+(($D4-$D5-$D6+(D5+D6-D7-D8)*0.5)*4^3-($C4-$C5-$C6+(C5+C6-C7-C8)*0.5)*3^3)/(4^3-3^3))</f>
        <v>-5.119686149</v>
      </c>
      <c r="N3" s="20"/>
      <c r="O3" s="11">
        <v>1.0</v>
      </c>
      <c r="P3" s="13">
        <f t="shared" ref="P3:P68" si="4">J3-U3</f>
        <v>-0.3872046563</v>
      </c>
      <c r="Q3" s="13">
        <f t="shared" ref="Q3:Q68" si="5">K3-U3</f>
        <v>-0.2744330687</v>
      </c>
      <c r="R3" s="13">
        <f t="shared" ref="R3:R38" si="6">L3-U3</f>
        <v>-0.1921402885</v>
      </c>
      <c r="S3" s="13">
        <f t="shared" ref="S3:S38" si="7">M3-U3</f>
        <v>-0.1086861494</v>
      </c>
      <c r="T3" s="14">
        <f t="shared" ref="T3:T68" si="8">ABS(S3/U3)*100</f>
        <v>2.168951295</v>
      </c>
      <c r="U3" s="15">
        <v>-5.011</v>
      </c>
      <c r="V3" s="20"/>
      <c r="W3" s="20"/>
      <c r="Y3" s="20">
        <f t="shared" ref="Y3:Y25" si="9">(S3-$W$25)^2</f>
        <v>4.969999443</v>
      </c>
      <c r="Z3" s="20"/>
      <c r="AA3" s="20">
        <f t="shared" ref="AA3:AA12" si="10">(T26-$W$35)^2</f>
        <v>966.2522153</v>
      </c>
      <c r="AB3" s="20"/>
      <c r="AC3" s="20"/>
    </row>
    <row r="4">
      <c r="A4" s="13" t="s">
        <v>31</v>
      </c>
      <c r="B4" s="24">
        <v>-152.1389560716</v>
      </c>
      <c r="C4" s="25">
        <v>-0.5260515678</v>
      </c>
      <c r="D4" s="25">
        <v>-0.5685422588</v>
      </c>
      <c r="E4" s="20"/>
      <c r="F4" s="11">
        <v>2.0</v>
      </c>
      <c r="G4" s="13">
        <f t="shared" ref="G4:I4" si="2">OFFSET(B$4,6*$F3,0)-OFFSET(B$5,6*$F3,0)-OFFSET(B$6,6*$F3,0)</f>
        <v>-0.0060740815</v>
      </c>
      <c r="H4" s="13">
        <f t="shared" si="2"/>
        <v>-0.003481941</v>
      </c>
      <c r="I4" s="13">
        <f t="shared" si="2"/>
        <v>-0.0033849543</v>
      </c>
      <c r="J4" s="13">
        <f t="shared" ref="J4:K4" si="3">627.509*(OFFSET($B$4,6*$F3,0)-OFFSET($B$5,6*$F3,0)-OFFSET($B$6,6*$F3,0)+OFFSET(C$4,6*$F3,0)-OFFSET(C$5,6*$F3,0)-OFFSET(C$6,6*$F3,0))</f>
        <v>-5.996490123</v>
      </c>
      <c r="K4" s="13">
        <f t="shared" si="3"/>
        <v>-5.935630096</v>
      </c>
      <c r="L4" s="17">
        <f t="shared" ref="L4:L68" si="13">627.509*(OFFSET($B$4,6*$F3,0)-OFFSET($B$5,6*$F3,0)-OFFSET($B$6,6*$F3,0)+((OFFSET(D$4,6*$F3,0)-OFFSET(D$5,6*$F3,0)-OFFSET(D$6,6*$F3,0))*4^3-(OFFSET(C$4,6*$F3,0)-OFFSET(C$5,6*$F3,0)-OFFSET(C$6,6*$F3,0))*3^3)/(4^3-3^3))</f>
        <v>-5.891218725</v>
      </c>
      <c r="M4" s="13">
        <f t="shared" ref="M4:M68" si="14">627.509*(OFFSET($B$4,6*$F3,0)-OFFSET($B$5,6*$F3,0)-OFFSET($B$6,6*$F3,0)+((OFFSET($D$4,6*$F3,0)-OFFSET($D$5,6*$F3,0)-OFFSET($D$6,6*$F3,0)+(OFFSET($D$5,6*$F3,0)+OFFSET($D$6,6*$F3,0)-OFFSET($D$7,6*$F3,0)-OFFSET($D$8,6*$F3,0))*0.5)*4^3-(OFFSET($C$4,6*$F3,0)-OFFSET($C$5,6*$F3,0)-OFFSET($C$6,6*$F3,0)+(OFFSET($C$5,6*$F3,0)+OFFSET($C$6,6*$F3,0)-OFFSET($C$7,6*$F3,0)-OFFSET($C$8,6*$F3,0))*0.5)*3^3)/(4^3-3^3))</f>
        <v>-5.817913171</v>
      </c>
      <c r="N4" s="20"/>
      <c r="O4" s="11">
        <v>2.0</v>
      </c>
      <c r="P4" s="13">
        <f t="shared" si="4"/>
        <v>-0.295490123</v>
      </c>
      <c r="Q4" s="13">
        <f t="shared" si="5"/>
        <v>-0.2346300958</v>
      </c>
      <c r="R4" s="13">
        <f t="shared" si="6"/>
        <v>-0.1902187247</v>
      </c>
      <c r="S4" s="13">
        <f t="shared" si="7"/>
        <v>-0.1169131708</v>
      </c>
      <c r="T4" s="14">
        <f t="shared" si="8"/>
        <v>2.050748479</v>
      </c>
      <c r="U4" s="15">
        <v>-5.701</v>
      </c>
      <c r="V4" s="20"/>
      <c r="W4" s="20"/>
      <c r="Y4" s="20">
        <f t="shared" si="9"/>
        <v>5.00674894</v>
      </c>
      <c r="Z4" s="20"/>
      <c r="AA4" s="20">
        <f t="shared" si="10"/>
        <v>194.4523431</v>
      </c>
      <c r="AB4" s="20"/>
      <c r="AC4" s="20"/>
    </row>
    <row r="5">
      <c r="A5" s="13" t="s">
        <v>32</v>
      </c>
      <c r="B5" s="24">
        <v>-76.0663611197</v>
      </c>
      <c r="C5" s="25">
        <v>-0.2618222682</v>
      </c>
      <c r="D5" s="25">
        <v>-0.2831554044</v>
      </c>
      <c r="E5" s="20"/>
      <c r="F5" s="11">
        <v>3.0</v>
      </c>
      <c r="G5" s="13">
        <f t="shared" ref="G5:I5" si="11">OFFSET(B$4,6*$F4,0)-OFFSET(B$5,6*$F4,0)-OFFSET(B$6,6*$F4,0)</f>
        <v>-0.0075093882</v>
      </c>
      <c r="H5" s="13">
        <f t="shared" si="11"/>
        <v>-0.0041600746</v>
      </c>
      <c r="I5" s="13">
        <f t="shared" si="11"/>
        <v>-0.0041393879</v>
      </c>
      <c r="J5" s="13">
        <f t="shared" ref="J5:K5" si="12">627.509*(OFFSET($B$4,6*$F4,0)-OFFSET($B$5,6*$F4,0)-OFFSET($B$6,6*$F4,0)+OFFSET(C$4,6*$F4,0)-OFFSET(C$5,6*$F4,0)-OFFSET(C$6,6*$F4,0))</f>
        <v>-7.322692932</v>
      </c>
      <c r="K5" s="13">
        <f t="shared" si="12"/>
        <v>-7.309711842</v>
      </c>
      <c r="L5" s="17">
        <f t="shared" si="13"/>
        <v>-7.300239154</v>
      </c>
      <c r="M5" s="13">
        <f t="shared" si="14"/>
        <v>-7.197406831</v>
      </c>
      <c r="N5" s="20"/>
      <c r="O5" s="11">
        <v>3.0</v>
      </c>
      <c r="P5" s="13">
        <f t="shared" si="4"/>
        <v>-0.2866929322</v>
      </c>
      <c r="Q5" s="13">
        <f t="shared" si="5"/>
        <v>-0.2737118417</v>
      </c>
      <c r="R5" s="13">
        <f t="shared" si="6"/>
        <v>-0.2642391541</v>
      </c>
      <c r="S5" s="13">
        <f t="shared" si="7"/>
        <v>-0.1614068307</v>
      </c>
      <c r="T5" s="14">
        <f t="shared" si="8"/>
        <v>2.294014081</v>
      </c>
      <c r="U5" s="15">
        <v>-7.036</v>
      </c>
      <c r="V5" s="20"/>
      <c r="W5" s="20"/>
      <c r="Y5" s="20">
        <f t="shared" si="9"/>
        <v>5.207844568</v>
      </c>
      <c r="Z5" s="20"/>
      <c r="AA5" s="20">
        <f t="shared" si="10"/>
        <v>858.1670694</v>
      </c>
      <c r="AB5" s="20"/>
      <c r="AC5" s="20"/>
    </row>
    <row r="6">
      <c r="A6" s="13" t="s">
        <v>33</v>
      </c>
      <c r="B6" s="24">
        <v>-76.0665538482</v>
      </c>
      <c r="C6" s="25">
        <v>-0.2616678101</v>
      </c>
      <c r="D6" s="25">
        <v>-0.283005078</v>
      </c>
      <c r="E6" s="20"/>
      <c r="F6" s="11">
        <v>4.0</v>
      </c>
      <c r="G6" s="13">
        <f t="shared" ref="G6:I6" si="15">OFFSET(B$4,6*$F5,0)-OFFSET(B$5,6*$F5,0)-OFFSET(B$6,6*$F5,0)</f>
        <v>-0.0093538001</v>
      </c>
      <c r="H6" s="13">
        <f t="shared" si="15"/>
        <v>-0.0036025296</v>
      </c>
      <c r="I6" s="13">
        <f t="shared" si="15"/>
        <v>-0.0037420483</v>
      </c>
      <c r="J6" s="13">
        <f t="shared" ref="J6:K6" si="16">627.509*(OFFSET($B$4,6*$F5,0)-OFFSET($B$5,6*$F5,0)-OFFSET($B$6,6*$F5,0)+OFFSET(C$4,6*$F5,0)-OFFSET(C$5,6*$F5,0)-OFFSET(C$6,6*$F5,0))</f>
        <v>-8.130213494</v>
      </c>
      <c r="K6" s="13">
        <f t="shared" si="16"/>
        <v>-8.217762734</v>
      </c>
      <c r="L6" s="17">
        <f t="shared" si="13"/>
        <v>-8.281650017</v>
      </c>
      <c r="M6" s="13">
        <f t="shared" si="14"/>
        <v>-8.204184692</v>
      </c>
      <c r="N6" s="20"/>
      <c r="O6" s="11">
        <v>4.0</v>
      </c>
      <c r="P6" s="13">
        <f t="shared" si="4"/>
        <v>0.08978650626</v>
      </c>
      <c r="Q6" s="13">
        <f t="shared" si="5"/>
        <v>0.002237266346</v>
      </c>
      <c r="R6" s="13">
        <f t="shared" si="6"/>
        <v>-0.06165001684</v>
      </c>
      <c r="S6" s="13">
        <f t="shared" si="7"/>
        <v>0.01581530778</v>
      </c>
      <c r="T6" s="14">
        <f t="shared" si="8"/>
        <v>0.192400338</v>
      </c>
      <c r="U6" s="15">
        <v>-8.22</v>
      </c>
      <c r="V6" s="20"/>
      <c r="W6" s="20"/>
      <c r="Y6" s="20">
        <f t="shared" si="9"/>
        <v>4.430385519</v>
      </c>
      <c r="Z6" s="20"/>
      <c r="AA6" s="20">
        <f t="shared" si="10"/>
        <v>384.5863483</v>
      </c>
      <c r="AB6" s="20"/>
      <c r="AC6" s="20"/>
    </row>
    <row r="7">
      <c r="A7" s="13" t="s">
        <v>40</v>
      </c>
      <c r="B7" s="27"/>
      <c r="C7" s="25">
        <v>-0.2620778387</v>
      </c>
      <c r="D7" s="25">
        <v>-0.2833227295</v>
      </c>
      <c r="E7" s="20"/>
      <c r="F7" s="11">
        <v>5.0</v>
      </c>
      <c r="G7" s="13">
        <f t="shared" ref="G7:I7" si="17">OFFSET(B$4,6*$F6,0)-OFFSET(B$5,6*$F6,0)-OFFSET(B$6,6*$F6,0)</f>
        <v>-0.0058021494</v>
      </c>
      <c r="H7" s="13">
        <f t="shared" si="17"/>
        <v>-0.0042618938</v>
      </c>
      <c r="I7" s="13">
        <f t="shared" si="17"/>
        <v>-0.0040375774</v>
      </c>
      <c r="J7" s="13">
        <f t="shared" ref="J7:K7" si="18">627.509*(OFFSET($B$4,6*$F6,0)-OFFSET($B$5,6*$F6,0)-OFFSET($B$6,6*$F6,0)+OFFSET(C$4,6*$F6,0)-OFFSET(C$5,6*$F6,0)-OFFSET(C$6,6*$F6,0))</f>
        <v>-6.315277684</v>
      </c>
      <c r="K7" s="13">
        <f t="shared" si="18"/>
        <v>-6.174517125</v>
      </c>
      <c r="L7" s="17">
        <f t="shared" si="13"/>
        <v>-6.071799959</v>
      </c>
      <c r="M7" s="13">
        <f t="shared" si="14"/>
        <v>-6.000057702</v>
      </c>
      <c r="N7" s="20"/>
      <c r="O7" s="11">
        <v>5.0</v>
      </c>
      <c r="P7" s="13">
        <f t="shared" si="4"/>
        <v>-0.4642776844</v>
      </c>
      <c r="Q7" s="13">
        <f t="shared" si="5"/>
        <v>-0.3235171245</v>
      </c>
      <c r="R7" s="13">
        <f t="shared" si="6"/>
        <v>-0.2207999593</v>
      </c>
      <c r="S7" s="13">
        <f t="shared" si="7"/>
        <v>-0.1490577016</v>
      </c>
      <c r="T7" s="14">
        <f t="shared" si="8"/>
        <v>2.547559418</v>
      </c>
      <c r="U7" s="15">
        <v>-5.851</v>
      </c>
      <c r="V7" s="20"/>
      <c r="W7" s="20"/>
      <c r="Y7" s="20">
        <f t="shared" si="9"/>
        <v>5.151633909</v>
      </c>
      <c r="Z7" s="20"/>
      <c r="AA7" s="20">
        <f t="shared" si="10"/>
        <v>65.52726059</v>
      </c>
      <c r="AB7" s="20"/>
      <c r="AC7" s="20"/>
    </row>
    <row r="8">
      <c r="A8" s="13" t="s">
        <v>41</v>
      </c>
      <c r="B8" s="27"/>
      <c r="C8" s="25">
        <v>-0.2626624553</v>
      </c>
      <c r="D8" s="25">
        <v>-0.2835189605</v>
      </c>
      <c r="E8" s="20"/>
      <c r="F8" s="11">
        <v>6.0</v>
      </c>
      <c r="G8" s="13">
        <f t="shared" ref="G8:I8" si="19">OFFSET(B$4,6*$F7,0)-OFFSET(B$5,6*$F7,0)-OFFSET(B$6,6*$F7,0)</f>
        <v>-0.0069192339</v>
      </c>
      <c r="H8" s="13">
        <f t="shared" si="19"/>
        <v>-0.0058958138</v>
      </c>
      <c r="I8" s="13">
        <f t="shared" si="19"/>
        <v>-0.0057732658</v>
      </c>
      <c r="J8" s="13">
        <f t="shared" ref="J8:K8" si="20">627.509*(OFFSET($B$4,6*$F7,0)-OFFSET($B$5,6*$F7,0)-OFFSET($B$6,6*$F7,0)+OFFSET(C$4,6*$F7,0)-OFFSET(C$5,6*$F7,0)-OFFSET(C$6,6*$F7,0))</f>
        <v>-8.041557767</v>
      </c>
      <c r="K8" s="13">
        <f t="shared" si="20"/>
        <v>-7.964657794</v>
      </c>
      <c r="L8" s="17">
        <f t="shared" si="13"/>
        <v>-7.908541598</v>
      </c>
      <c r="M8" s="13">
        <f t="shared" si="14"/>
        <v>-7.842285221</v>
      </c>
      <c r="N8" s="20"/>
      <c r="O8" s="11">
        <v>6.0</v>
      </c>
      <c r="P8" s="13">
        <f t="shared" si="4"/>
        <v>-0.3755577672</v>
      </c>
      <c r="Q8" s="13">
        <f t="shared" si="5"/>
        <v>-0.2986577943</v>
      </c>
      <c r="R8" s="13">
        <f t="shared" si="6"/>
        <v>-0.2425415978</v>
      </c>
      <c r="S8" s="13">
        <f t="shared" si="7"/>
        <v>-0.1762852214</v>
      </c>
      <c r="T8" s="14">
        <f t="shared" si="8"/>
        <v>2.299572415</v>
      </c>
      <c r="U8" s="15">
        <v>-7.666</v>
      </c>
      <c r="V8" s="20"/>
      <c r="W8" s="20"/>
      <c r="Y8" s="20">
        <f t="shared" si="9"/>
        <v>5.275973</v>
      </c>
      <c r="Z8" s="20"/>
      <c r="AA8" s="20">
        <f t="shared" si="10"/>
        <v>226.197958</v>
      </c>
      <c r="AB8" s="20"/>
      <c r="AC8" s="20"/>
    </row>
    <row r="9">
      <c r="A9" s="26">
        <v>2.0</v>
      </c>
      <c r="B9" s="28"/>
      <c r="C9" s="29"/>
      <c r="D9" s="29"/>
      <c r="E9" s="20"/>
      <c r="F9" s="11">
        <v>7.0</v>
      </c>
      <c r="G9" s="13">
        <f t="shared" ref="G9:I9" si="21">OFFSET(B$4,6*$F8,0)-OFFSET(B$5,6*$F8,0)-OFFSET(B$6,6*$F8,0)</f>
        <v>-0.0084895282</v>
      </c>
      <c r="H9" s="13">
        <f t="shared" si="21"/>
        <v>-0.0053203621</v>
      </c>
      <c r="I9" s="13">
        <f t="shared" si="21"/>
        <v>-0.0051044743</v>
      </c>
      <c r="J9" s="13">
        <f t="shared" ref="J9:K9" si="22">627.509*(OFFSET($B$4,6*$F8,0)-OFFSET($B$5,6*$F8,0)-OFFSET($B$6,6*$F8,0)+OFFSET(C$4,6*$F8,0)-OFFSET(C$5,6*$F8,0)-OFFSET(C$6,6*$F8,0))</f>
        <v>-8.665830452</v>
      </c>
      <c r="K9" s="13">
        <f t="shared" si="22"/>
        <v>-8.530358915</v>
      </c>
      <c r="L9" s="17">
        <f t="shared" si="13"/>
        <v>-8.431501306</v>
      </c>
      <c r="M9" s="13">
        <f t="shared" si="14"/>
        <v>-8.362376397</v>
      </c>
      <c r="N9" s="20"/>
      <c r="O9" s="11">
        <v>7.0</v>
      </c>
      <c r="P9" s="13">
        <f t="shared" si="4"/>
        <v>-0.3288304523</v>
      </c>
      <c r="Q9" s="13">
        <f t="shared" si="5"/>
        <v>-0.1933589148</v>
      </c>
      <c r="R9" s="13">
        <f t="shared" si="6"/>
        <v>-0.09450130634</v>
      </c>
      <c r="S9" s="13">
        <f t="shared" si="7"/>
        <v>-0.02537639718</v>
      </c>
      <c r="T9" s="14">
        <f t="shared" si="8"/>
        <v>0.3043828377</v>
      </c>
      <c r="U9" s="15">
        <v>-8.337</v>
      </c>
      <c r="V9" s="20"/>
      <c r="W9" s="20"/>
      <c r="Y9" s="20">
        <f t="shared" si="9"/>
        <v>4.60548684</v>
      </c>
      <c r="Z9" s="20"/>
      <c r="AA9" s="20">
        <f t="shared" si="10"/>
        <v>688.9632189</v>
      </c>
      <c r="AB9" s="20"/>
      <c r="AC9" s="20"/>
    </row>
    <row r="10">
      <c r="A10" s="13" t="s">
        <v>31</v>
      </c>
      <c r="B10" s="15">
        <v>-191.1730991316</v>
      </c>
      <c r="C10" s="30">
        <v>-0.693590275</v>
      </c>
      <c r="D10" s="30">
        <v>-0.746172468</v>
      </c>
      <c r="E10" s="20"/>
      <c r="F10" s="11">
        <v>8.0</v>
      </c>
      <c r="G10" s="13">
        <f t="shared" ref="G10:I10" si="23">OFFSET(B$4,6*$F9,0)-OFFSET(B$5,6*$F9,0)-OFFSET(B$6,6*$F9,0)</f>
        <v>-0.0057622178</v>
      </c>
      <c r="H10" s="13">
        <f t="shared" si="23"/>
        <v>-0.0031043695</v>
      </c>
      <c r="I10" s="13">
        <f t="shared" si="23"/>
        <v>-0.002849625</v>
      </c>
      <c r="J10" s="13">
        <f t="shared" ref="J10:K10" si="24">627.509*(OFFSET($B$4,6*$F9,0)-OFFSET($B$5,6*$F9,0)-OFFSET($B$6,6*$F9,0)+OFFSET(C$4,6*$F9,0)-OFFSET(C$5,6*$F9,0)-OFFSET(C$6,6*$F9,0))</f>
        <v>-5.56386333</v>
      </c>
      <c r="K10" s="13">
        <f t="shared" si="24"/>
        <v>-5.404008864</v>
      </c>
      <c r="L10" s="17">
        <f t="shared" si="13"/>
        <v>-5.287358307</v>
      </c>
      <c r="M10" s="13">
        <f t="shared" si="14"/>
        <v>-5.208376257</v>
      </c>
      <c r="N10" s="20"/>
      <c r="O10" s="11">
        <v>8.0</v>
      </c>
      <c r="P10" s="13">
        <f t="shared" si="4"/>
        <v>-0.47686333</v>
      </c>
      <c r="Q10" s="13">
        <f t="shared" si="5"/>
        <v>-0.3170088636</v>
      </c>
      <c r="R10" s="13">
        <f t="shared" si="6"/>
        <v>-0.200358307</v>
      </c>
      <c r="S10" s="13">
        <f t="shared" si="7"/>
        <v>-0.1213762575</v>
      </c>
      <c r="T10" s="14">
        <f t="shared" si="8"/>
        <v>2.3860086</v>
      </c>
      <c r="U10" s="15">
        <v>-5.087</v>
      </c>
      <c r="V10" s="20"/>
      <c r="W10" s="20"/>
      <c r="Y10" s="20">
        <f t="shared" si="9"/>
        <v>5.026741855</v>
      </c>
      <c r="Z10" s="20"/>
      <c r="AA10" s="20">
        <f t="shared" si="10"/>
        <v>567.7482257</v>
      </c>
      <c r="AB10" s="20"/>
      <c r="AC10" s="20"/>
    </row>
    <row r="11">
      <c r="A11" s="13" t="s">
        <v>32</v>
      </c>
      <c r="B11" s="15">
        <v>-76.0663002181</v>
      </c>
      <c r="C11" s="30">
        <v>-0.2618633394</v>
      </c>
      <c r="D11" s="30">
        <v>-0.2831972863</v>
      </c>
      <c r="E11" s="20"/>
      <c r="F11" s="11">
        <v>9.0</v>
      </c>
      <c r="G11" s="13">
        <f t="shared" ref="G11:I11" si="25">OFFSET(B$4,6*$F10,0)-OFFSET(B$5,6*$F10,0)-OFFSET(B$6,6*$F10,0)</f>
        <v>-0.0015540766</v>
      </c>
      <c r="H11" s="13">
        <f t="shared" si="25"/>
        <v>-0.0036810628</v>
      </c>
      <c r="I11" s="13">
        <f t="shared" si="25"/>
        <v>-0.0035916711</v>
      </c>
      <c r="J11" s="13">
        <f t="shared" ref="J11:K11" si="26">627.509*(OFFSET($B$4,6*$F10,0)-OFFSET($B$5,6*$F10,0)-OFFSET($B$6,6*$F10,0)+OFFSET(C$4,6*$F10,0)-OFFSET(C$5,6*$F10,0)-OFFSET(C$6,6*$F10,0))</f>
        <v>-3.28509709</v>
      </c>
      <c r="K11" s="13">
        <f t="shared" si="26"/>
        <v>-3.229002993</v>
      </c>
      <c r="L11" s="17">
        <f t="shared" si="13"/>
        <v>-3.188069464</v>
      </c>
      <c r="M11" s="13">
        <f t="shared" si="14"/>
        <v>-3.148978188</v>
      </c>
      <c r="N11" s="20"/>
      <c r="O11" s="11">
        <v>9.0</v>
      </c>
      <c r="P11" s="13">
        <f t="shared" si="4"/>
        <v>-0.1720970898</v>
      </c>
      <c r="Q11" s="13">
        <f t="shared" si="5"/>
        <v>-0.1160029935</v>
      </c>
      <c r="R11" s="13">
        <f t="shared" si="6"/>
        <v>-0.07506946377</v>
      </c>
      <c r="S11" s="13">
        <f t="shared" si="7"/>
        <v>-0.03597818769</v>
      </c>
      <c r="T11" s="14">
        <f t="shared" si="8"/>
        <v>1.155740048</v>
      </c>
      <c r="U11" s="15">
        <v>-3.113</v>
      </c>
      <c r="V11" s="20"/>
      <c r="W11" s="20"/>
      <c r="Y11" s="20">
        <f t="shared" si="9"/>
        <v>4.651102966</v>
      </c>
      <c r="Z11" s="20"/>
      <c r="AA11" s="20">
        <f t="shared" si="10"/>
        <v>682.6182895</v>
      </c>
      <c r="AB11" s="20"/>
      <c r="AC11" s="20"/>
    </row>
    <row r="12">
      <c r="A12" s="13" t="s">
        <v>33</v>
      </c>
      <c r="B12" s="15">
        <v>-115.100724832</v>
      </c>
      <c r="C12" s="30">
        <v>-0.4282449946</v>
      </c>
      <c r="D12" s="30">
        <v>-0.4595902274</v>
      </c>
      <c r="E12" s="20"/>
      <c r="F12" s="11">
        <v>10.0</v>
      </c>
      <c r="G12" s="13">
        <f t="shared" ref="G12:I12" si="27">OFFSET(B$4,6*$F11,0)-OFFSET(B$5,6*$F11,0)-OFFSET(B$6,6*$F11,0)</f>
        <v>-0.0015654725</v>
      </c>
      <c r="H12" s="13">
        <f t="shared" si="27"/>
        <v>-0.0055706902</v>
      </c>
      <c r="I12" s="13">
        <f t="shared" si="27"/>
        <v>-0.0055388469</v>
      </c>
      <c r="J12" s="13">
        <f t="shared" ref="J12:K12" si="28">627.509*(OFFSET($B$4,6*$F11,0)-OFFSET($B$5,6*$F11,0)-OFFSET($B$6,6*$F11,0)+OFFSET(C$4,6*$F11,0)-OFFSET(C$5,6*$F11,0)-OFFSET(C$6,6*$F11,0))</f>
        <v>-4.47800632</v>
      </c>
      <c r="K12" s="13">
        <f t="shared" si="28"/>
        <v>-4.458024362</v>
      </c>
      <c r="L12" s="17">
        <f t="shared" si="13"/>
        <v>-4.443442934</v>
      </c>
      <c r="M12" s="13">
        <f t="shared" si="14"/>
        <v>-4.398642836</v>
      </c>
      <c r="N12" s="20"/>
      <c r="O12" s="11">
        <v>10.0</v>
      </c>
      <c r="P12" s="13">
        <f t="shared" si="4"/>
        <v>-0.2550063197</v>
      </c>
      <c r="Q12" s="13">
        <f t="shared" si="5"/>
        <v>-0.2350243624</v>
      </c>
      <c r="R12" s="13">
        <f t="shared" si="6"/>
        <v>-0.220442934</v>
      </c>
      <c r="S12" s="13">
        <f t="shared" si="7"/>
        <v>-0.1756428363</v>
      </c>
      <c r="T12" s="14">
        <f t="shared" si="8"/>
        <v>4.159195746</v>
      </c>
      <c r="U12" s="15">
        <v>-4.223</v>
      </c>
      <c r="V12" s="20"/>
      <c r="W12" s="20"/>
      <c r="Y12" s="20">
        <f t="shared" si="9"/>
        <v>5.273022361</v>
      </c>
      <c r="Z12" s="20"/>
      <c r="AA12" s="20">
        <f t="shared" si="10"/>
        <v>132.146395</v>
      </c>
      <c r="AB12" s="20"/>
      <c r="AC12" s="20"/>
    </row>
    <row r="13">
      <c r="A13" s="13" t="s">
        <v>40</v>
      </c>
      <c r="B13" s="28"/>
      <c r="C13" s="30">
        <v>-0.2623314704</v>
      </c>
      <c r="D13" s="30">
        <v>-0.2834866381</v>
      </c>
      <c r="E13" s="20"/>
      <c r="F13" s="11">
        <v>11.0</v>
      </c>
      <c r="G13" s="13">
        <f t="shared" ref="G13:I13" si="29">OFFSET(B$4,6*$F12,0)-OFFSET(B$5,6*$F12,0)-OFFSET(B$6,6*$F12,0)</f>
        <v>-0.002481167</v>
      </c>
      <c r="H13" s="13">
        <f t="shared" si="29"/>
        <v>-0.0065791966</v>
      </c>
      <c r="I13" s="13">
        <f t="shared" si="29"/>
        <v>-0.0066096597</v>
      </c>
      <c r="J13" s="13">
        <f t="shared" ref="J13:K13" si="30">627.509*(OFFSET($B$4,6*$F12,0)-OFFSET($B$5,6*$F12,0)-OFFSET($B$6,6*$F12,0)+OFFSET(C$4,6*$F12,0)-OFFSET(C$5,6*$F12,0)-OFFSET(C$6,6*$F12,0))</f>
        <v>-5.685459702</v>
      </c>
      <c r="K13" s="13">
        <f t="shared" si="30"/>
        <v>-5.704575572</v>
      </c>
      <c r="L13" s="17">
        <f t="shared" si="13"/>
        <v>-5.71852499</v>
      </c>
      <c r="M13" s="13">
        <f t="shared" si="14"/>
        <v>-5.669652182</v>
      </c>
      <c r="N13" s="20"/>
      <c r="O13" s="11">
        <v>11.0</v>
      </c>
      <c r="P13" s="13">
        <f t="shared" si="4"/>
        <v>-0.2054597023</v>
      </c>
      <c r="Q13" s="13">
        <f t="shared" si="5"/>
        <v>-0.2245755717</v>
      </c>
      <c r="R13" s="13">
        <f t="shared" si="6"/>
        <v>-0.2385249899</v>
      </c>
      <c r="S13" s="13">
        <f t="shared" si="7"/>
        <v>-0.1896521816</v>
      </c>
      <c r="T13" s="14">
        <f t="shared" si="8"/>
        <v>3.460806233</v>
      </c>
      <c r="U13" s="15">
        <v>-5.48</v>
      </c>
      <c r="V13" s="20"/>
      <c r="W13" s="20"/>
      <c r="Y13" s="20">
        <f t="shared" si="9"/>
        <v>5.337558117</v>
      </c>
      <c r="Z13" s="32" t="s">
        <v>42</v>
      </c>
      <c r="AA13" s="20">
        <f>SUM(AA3:AA12)/10</f>
        <v>476.6659324</v>
      </c>
      <c r="AB13" s="20"/>
      <c r="AC13" s="20"/>
    </row>
    <row r="14">
      <c r="A14" s="13" t="s">
        <v>41</v>
      </c>
      <c r="B14" s="28"/>
      <c r="C14" s="30">
        <v>-0.4291626932</v>
      </c>
      <c r="D14" s="30">
        <v>-0.4600205955</v>
      </c>
      <c r="E14" s="20"/>
      <c r="F14" s="11">
        <v>12.0</v>
      </c>
      <c r="G14" s="13">
        <f t="shared" ref="G14:I14" si="31">OFFSET(B$4,6*$F13,0)-OFFSET(B$5,6*$F13,0)-OFFSET(B$6,6*$F13,0)</f>
        <v>-0.007344848</v>
      </c>
      <c r="H14" s="13">
        <f t="shared" si="31"/>
        <v>-0.0048849134</v>
      </c>
      <c r="I14" s="13">
        <f t="shared" si="31"/>
        <v>-0.0049020384</v>
      </c>
      <c r="J14" s="13">
        <f t="shared" ref="J14:K14" si="32">627.509*(OFFSET($B$4,6*$F13,0)-OFFSET($B$5,6*$F13,0)-OFFSET($B$6,6*$F13,0)+OFFSET(C$4,6*$F13,0)-OFFSET(C$5,6*$F13,0)-OFFSET(C$6,6*$F13,0))</f>
        <v>-7.674285346</v>
      </c>
      <c r="K14" s="13">
        <f t="shared" si="32"/>
        <v>-7.685031438</v>
      </c>
      <c r="L14" s="17">
        <f t="shared" si="13"/>
        <v>-7.692873181</v>
      </c>
      <c r="M14" s="13">
        <f t="shared" si="14"/>
        <v>-7.612326866</v>
      </c>
      <c r="N14" s="20"/>
      <c r="O14" s="11">
        <v>12.0</v>
      </c>
      <c r="P14" s="13">
        <f t="shared" si="4"/>
        <v>-0.2722853464</v>
      </c>
      <c r="Q14" s="13">
        <f t="shared" si="5"/>
        <v>-0.283031438</v>
      </c>
      <c r="R14" s="13">
        <f t="shared" si="6"/>
        <v>-0.2908731805</v>
      </c>
      <c r="S14" s="13">
        <f t="shared" si="7"/>
        <v>-0.2103268664</v>
      </c>
      <c r="T14" s="14">
        <f t="shared" si="8"/>
        <v>2.841486982</v>
      </c>
      <c r="U14" s="15">
        <v>-7.402</v>
      </c>
      <c r="V14" s="20"/>
      <c r="W14" s="20"/>
      <c r="Y14" s="20">
        <f t="shared" si="9"/>
        <v>5.433515653</v>
      </c>
      <c r="Z14" s="20"/>
      <c r="AA14" s="20"/>
      <c r="AB14" s="20"/>
      <c r="AC14" s="20"/>
    </row>
    <row r="15">
      <c r="A15" s="26">
        <v>3.0</v>
      </c>
      <c r="B15" s="28"/>
      <c r="C15" s="29"/>
      <c r="D15" s="29"/>
      <c r="E15" s="20"/>
      <c r="F15" s="11">
        <v>13.0</v>
      </c>
      <c r="G15" s="13">
        <f t="shared" ref="G15:I15" si="33">OFFSET(B$4,6*$F14,0)-OFFSET(B$5,6*$F14,0)-OFFSET(B$6,6*$F14,0)</f>
        <v>-0.0051723029</v>
      </c>
      <c r="H15" s="13">
        <f t="shared" si="33"/>
        <v>-0.005495915</v>
      </c>
      <c r="I15" s="13">
        <f t="shared" si="33"/>
        <v>-0.0053790625</v>
      </c>
      <c r="J15" s="13">
        <f t="shared" ref="J15:K15" si="34">627.509*(OFFSET($B$4,6*$F14,0)-OFFSET($B$5,6*$F14,0)-OFFSET($B$6,6*$F14,0)+OFFSET(C$4,6*$F14,0)-OFFSET(C$5,6*$F14,0)-OFFSET(C$6,6*$F14,0))</f>
        <v>-6.694402746</v>
      </c>
      <c r="K15" s="13">
        <f t="shared" si="34"/>
        <v>-6.621076751</v>
      </c>
      <c r="L15" s="17">
        <f t="shared" si="13"/>
        <v>-6.567568592</v>
      </c>
      <c r="M15" s="13">
        <f t="shared" si="14"/>
        <v>-6.504555109</v>
      </c>
      <c r="N15" s="20"/>
      <c r="O15" s="11">
        <v>13.0</v>
      </c>
      <c r="P15" s="13">
        <f t="shared" si="4"/>
        <v>-0.4124027462</v>
      </c>
      <c r="Q15" s="13">
        <f t="shared" si="5"/>
        <v>-0.3390767508</v>
      </c>
      <c r="R15" s="13">
        <f t="shared" si="6"/>
        <v>-0.285568592</v>
      </c>
      <c r="S15" s="13">
        <f t="shared" si="7"/>
        <v>-0.2225551091</v>
      </c>
      <c r="T15" s="14">
        <f t="shared" si="8"/>
        <v>3.542742902</v>
      </c>
      <c r="U15" s="15">
        <v>-6.282</v>
      </c>
      <c r="V15" s="20"/>
      <c r="W15" s="20"/>
      <c r="Y15" s="20">
        <f t="shared" si="9"/>
        <v>5.490673013</v>
      </c>
      <c r="Z15" s="20"/>
      <c r="AA15" s="20"/>
      <c r="AB15" s="20"/>
      <c r="AC15" s="20"/>
    </row>
    <row r="16">
      <c r="A16" s="13" t="s">
        <v>31</v>
      </c>
      <c r="B16" s="15">
        <v>-171.3357594931</v>
      </c>
      <c r="C16" s="30">
        <v>-0.6705958208</v>
      </c>
      <c r="D16" s="30">
        <v>-0.7187043592</v>
      </c>
      <c r="E16" s="20"/>
      <c r="F16" s="11">
        <v>14.0</v>
      </c>
      <c r="G16" s="13">
        <f t="shared" ref="G16:I16" si="35">OFFSET(B$4,6*$F15,0)-OFFSET(B$5,6*$F15,0)-OFFSET(B$6,6*$F15,0)</f>
        <v>-0.0056748311</v>
      </c>
      <c r="H16" s="13">
        <f t="shared" si="35"/>
        <v>-0.0071321203</v>
      </c>
      <c r="I16" s="13">
        <f t="shared" si="35"/>
        <v>-0.0070003729</v>
      </c>
      <c r="J16" s="13">
        <f t="shared" ref="J16:K16" si="36">627.509*(OFFSET($B$4,6*$F15,0)-OFFSET($B$5,6*$F15,0)-OFFSET($B$6,6*$F15,0)+OFFSET(C$4,6*$F15,0)-OFFSET(C$5,6*$F15,0)-OFFSET(C$6,6*$F15,0))</f>
        <v>-8.036477266</v>
      </c>
      <c r="K16" s="13">
        <f t="shared" si="36"/>
        <v>-7.953804587</v>
      </c>
      <c r="L16" s="17">
        <f t="shared" si="13"/>
        <v>-7.893475875</v>
      </c>
      <c r="M16" s="13">
        <f t="shared" si="14"/>
        <v>-7.832557973</v>
      </c>
      <c r="N16" s="20"/>
      <c r="O16" s="11">
        <v>14.0</v>
      </c>
      <c r="P16" s="13">
        <f t="shared" si="4"/>
        <v>-0.4754772661</v>
      </c>
      <c r="Q16" s="13">
        <f t="shared" si="5"/>
        <v>-0.3928045868</v>
      </c>
      <c r="R16" s="13">
        <f t="shared" si="6"/>
        <v>-0.332475875</v>
      </c>
      <c r="S16" s="13">
        <f t="shared" si="7"/>
        <v>-0.2715579728</v>
      </c>
      <c r="T16" s="14">
        <f t="shared" si="8"/>
        <v>3.591561604</v>
      </c>
      <c r="U16" s="15">
        <v>-7.561</v>
      </c>
      <c r="V16" s="20"/>
      <c r="W16" s="20"/>
      <c r="Y16" s="20">
        <f t="shared" si="9"/>
        <v>5.722723128</v>
      </c>
      <c r="Z16" s="20"/>
      <c r="AA16" s="20"/>
      <c r="AB16" s="20"/>
      <c r="AC16" s="20"/>
    </row>
    <row r="17">
      <c r="A17" s="13" t="s">
        <v>32</v>
      </c>
      <c r="B17" s="15">
        <v>-76.066009585</v>
      </c>
      <c r="C17" s="30">
        <v>-0.2620447568</v>
      </c>
      <c r="D17" s="30">
        <v>-0.283378466</v>
      </c>
      <c r="E17" s="20"/>
      <c r="F17" s="11">
        <v>15.0</v>
      </c>
      <c r="G17" s="13">
        <f t="shared" ref="G17:I17" si="37">OFFSET(B$4,6*$F16,0)-OFFSET(B$5,6*$F16,0)-OFFSET(B$6,6*$F16,0)</f>
        <v>-0.0074589349</v>
      </c>
      <c r="H17" s="13">
        <f t="shared" si="37"/>
        <v>-0.0067175382</v>
      </c>
      <c r="I17" s="13">
        <f t="shared" si="37"/>
        <v>-0.0067280143</v>
      </c>
      <c r="J17" s="13">
        <f t="shared" ref="J17:K17" si="38">627.509*(OFFSET($B$4,6*$F16,0)-OFFSET($B$5,6*$F16,0)-OFFSET($B$6,6*$F16,0)+OFFSET(C$4,6*$F16,0)-OFFSET(C$5,6*$F16,0)-OFFSET(C$6,6*$F16,0))</f>
        <v>-8.895864459</v>
      </c>
      <c r="K17" s="13">
        <f t="shared" si="38"/>
        <v>-8.902438306</v>
      </c>
      <c r="L17" s="17">
        <f t="shared" si="13"/>
        <v>-8.907235437</v>
      </c>
      <c r="M17" s="13">
        <f t="shared" si="14"/>
        <v>-8.841801836</v>
      </c>
      <c r="N17" s="20"/>
      <c r="O17" s="11">
        <v>15.0</v>
      </c>
      <c r="P17" s="13">
        <f t="shared" si="4"/>
        <v>-0.1748644585</v>
      </c>
      <c r="Q17" s="13">
        <f t="shared" si="5"/>
        <v>-0.1814383056</v>
      </c>
      <c r="R17" s="13">
        <f t="shared" si="6"/>
        <v>-0.1862354372</v>
      </c>
      <c r="S17" s="13">
        <f t="shared" si="7"/>
        <v>-0.1208018361</v>
      </c>
      <c r="T17" s="14">
        <f t="shared" si="8"/>
        <v>1.385183306</v>
      </c>
      <c r="U17" s="15">
        <v>-8.721</v>
      </c>
      <c r="V17" s="20"/>
      <c r="W17" s="20"/>
      <c r="Y17" s="20">
        <f t="shared" si="9"/>
        <v>5.024166435</v>
      </c>
      <c r="Z17" s="20"/>
      <c r="AA17" s="20"/>
      <c r="AB17" s="20"/>
      <c r="AC17" s="20"/>
    </row>
    <row r="18">
      <c r="A18" s="13" t="s">
        <v>33</v>
      </c>
      <c r="B18" s="15">
        <v>-95.2622405199</v>
      </c>
      <c r="C18" s="30">
        <v>-0.4043909894</v>
      </c>
      <c r="D18" s="30">
        <v>-0.4311865053</v>
      </c>
      <c r="E18" s="20"/>
      <c r="F18" s="11">
        <v>16.0</v>
      </c>
      <c r="G18" s="13">
        <f t="shared" ref="G18:I18" si="39">OFFSET(B$4,6*$F17,0)-OFFSET(B$5,6*$F17,0)-OFFSET(B$6,6*$F17,0)</f>
        <v>-0.0056427145</v>
      </c>
      <c r="H18" s="13">
        <f t="shared" si="39"/>
        <v>-0.0033649244</v>
      </c>
      <c r="I18" s="13">
        <f t="shared" si="39"/>
        <v>-0.0031760728</v>
      </c>
      <c r="J18" s="13">
        <f t="shared" ref="J18:K18" si="40">627.509*(OFFSET($B$4,6*$F17,0)-OFFSET($B$5,6*$F17,0)-OFFSET($B$6,6*$F17,0)+OFFSET(C$4,6*$F17,0)-OFFSET(C$5,6*$F17,0)-OFFSET(C$6,6*$F17,0))</f>
        <v>-5.652374478</v>
      </c>
      <c r="K18" s="13">
        <f t="shared" si="40"/>
        <v>-5.5338684</v>
      </c>
      <c r="L18" s="17">
        <f t="shared" si="13"/>
        <v>-5.447390991</v>
      </c>
      <c r="M18" s="13">
        <f t="shared" si="14"/>
        <v>-5.359898737</v>
      </c>
      <c r="N18" s="20"/>
      <c r="O18" s="11">
        <v>16.0</v>
      </c>
      <c r="P18" s="13">
        <f t="shared" si="4"/>
        <v>-0.4533744785</v>
      </c>
      <c r="Q18" s="13">
        <f t="shared" si="5"/>
        <v>-0.3348683998</v>
      </c>
      <c r="R18" s="13">
        <f t="shared" si="6"/>
        <v>-0.2483909911</v>
      </c>
      <c r="S18" s="13">
        <f t="shared" si="7"/>
        <v>-0.1608987374</v>
      </c>
      <c r="T18" s="14">
        <f t="shared" si="8"/>
        <v>3.094801643</v>
      </c>
      <c r="U18" s="15">
        <v>-5.199</v>
      </c>
      <c r="V18" s="20"/>
      <c r="W18" s="20"/>
      <c r="Y18" s="20">
        <f t="shared" si="9"/>
        <v>5.205525817</v>
      </c>
      <c r="Z18" s="20"/>
      <c r="AA18" s="20"/>
      <c r="AB18" s="20"/>
      <c r="AC18" s="20"/>
    </row>
    <row r="19">
      <c r="A19" s="13" t="s">
        <v>40</v>
      </c>
      <c r="B19" s="28"/>
      <c r="C19" s="30">
        <v>-0.2625231662</v>
      </c>
      <c r="D19" s="30">
        <v>-0.2837096771</v>
      </c>
      <c r="E19" s="20"/>
      <c r="F19" s="11">
        <v>17.0</v>
      </c>
      <c r="G19" s="13">
        <f t="shared" ref="G19:I19" si="41">OFFSET(B$4,6*$F18,0)-OFFSET(B$5,6*$F18,0)-OFFSET(B$6,6*$F18,0)</f>
        <v>-0.0205783143</v>
      </c>
      <c r="H19" s="13">
        <f t="shared" si="41"/>
        <v>-0.0070713297</v>
      </c>
      <c r="I19" s="13">
        <f t="shared" si="41"/>
        <v>-0.0072013142</v>
      </c>
      <c r="J19" s="13">
        <f t="shared" ref="J19:K19" si="42">627.509*(OFFSET($B$4,6*$F18,0)-OFFSET($B$5,6*$F18,0)-OFFSET($B$6,6*$F18,0)+OFFSET(C$4,6*$F18,0)-OFFSET(C$5,6*$F18,0)-OFFSET(C$6,6*$F18,0))</f>
        <v>-17.35040046</v>
      </c>
      <c r="K19" s="13">
        <f t="shared" si="42"/>
        <v>-17.4319669</v>
      </c>
      <c r="L19" s="17">
        <f t="shared" si="13"/>
        <v>-17.49148836</v>
      </c>
      <c r="M19" s="13">
        <f t="shared" si="14"/>
        <v>-17.37190422</v>
      </c>
      <c r="N19" s="20"/>
      <c r="O19" s="11">
        <v>17.0</v>
      </c>
      <c r="P19" s="13">
        <f t="shared" si="4"/>
        <v>0.09759954317</v>
      </c>
      <c r="Q19" s="13">
        <f t="shared" si="5"/>
        <v>0.01603309956</v>
      </c>
      <c r="R19" s="13">
        <f t="shared" si="6"/>
        <v>-0.04348835929</v>
      </c>
      <c r="S19" s="13">
        <f t="shared" si="7"/>
        <v>0.07609578238</v>
      </c>
      <c r="T19" s="14">
        <f t="shared" si="8"/>
        <v>0.4361289682</v>
      </c>
      <c r="U19" s="15">
        <v>-17.448</v>
      </c>
      <c r="V19" s="20"/>
      <c r="W19" s="20"/>
      <c r="Y19" s="20">
        <f t="shared" si="9"/>
        <v>4.18025677</v>
      </c>
      <c r="Z19" s="20"/>
      <c r="AA19" s="20"/>
      <c r="AB19" s="20"/>
      <c r="AC19" s="20"/>
    </row>
    <row r="20">
      <c r="A20" s="13" t="s">
        <v>41</v>
      </c>
      <c r="B20" s="28"/>
      <c r="C20" s="30">
        <v>-0.405340445</v>
      </c>
      <c r="D20" s="30">
        <v>-0.4316471539</v>
      </c>
      <c r="E20" s="20"/>
      <c r="F20" s="11">
        <v>18.0</v>
      </c>
      <c r="G20" s="13">
        <f t="shared" ref="G20:I20" si="43">OFFSET(B$4,6*$F19,0)-OFFSET(B$5,6*$F19,0)-OFFSET(B$6,6*$F19,0)</f>
        <v>-0.0072067177</v>
      </c>
      <c r="H20" s="13">
        <f t="shared" si="43"/>
        <v>-0.0043226007</v>
      </c>
      <c r="I20" s="13">
        <f t="shared" si="43"/>
        <v>-0.0044099083</v>
      </c>
      <c r="J20" s="13">
        <f t="shared" ref="J20:K20" si="44">627.509*(OFFSET($B$4,6*$F19,0)-OFFSET($B$5,6*$F19,0)-OFFSET($B$6,6*$F19,0)+OFFSET(C$4,6*$F19,0)-OFFSET(C$5,6*$F19,0)-OFFSET(C$6,6*$F19,0))</f>
        <v>-7.23475106</v>
      </c>
      <c r="K20" s="13">
        <f t="shared" si="44"/>
        <v>-7.289537365</v>
      </c>
      <c r="L20" s="17">
        <f t="shared" si="13"/>
        <v>-7.32951656</v>
      </c>
      <c r="M20" s="13">
        <f t="shared" si="14"/>
        <v>-7.208209752</v>
      </c>
      <c r="N20" s="20"/>
      <c r="O20" s="11">
        <v>18.0</v>
      </c>
      <c r="P20" s="13">
        <f t="shared" si="4"/>
        <v>-0.2597510598</v>
      </c>
      <c r="Q20" s="13">
        <f t="shared" si="5"/>
        <v>-0.3145373646</v>
      </c>
      <c r="R20" s="13">
        <f t="shared" si="6"/>
        <v>-0.35451656</v>
      </c>
      <c r="S20" s="13">
        <f t="shared" si="7"/>
        <v>-0.2332097518</v>
      </c>
      <c r="T20" s="14">
        <f t="shared" si="8"/>
        <v>3.343508986</v>
      </c>
      <c r="U20" s="15">
        <v>-6.975</v>
      </c>
      <c r="V20" s="20"/>
      <c r="W20" s="20"/>
      <c r="Y20" s="20">
        <f t="shared" si="9"/>
        <v>5.540718846</v>
      </c>
      <c r="Z20" s="20"/>
      <c r="AA20" s="20"/>
      <c r="AB20" s="20"/>
      <c r="AC20" s="20"/>
    </row>
    <row r="21">
      <c r="A21" s="26">
        <v>4.0</v>
      </c>
      <c r="B21" s="28"/>
      <c r="C21" s="29"/>
      <c r="D21" s="29"/>
      <c r="E21" s="20"/>
      <c r="F21" s="11">
        <v>19.0</v>
      </c>
      <c r="G21" s="13">
        <f t="shared" ref="G21:I21" si="45">OFFSET(B$4,6*$F20,0)-OFFSET(B$5,6*$F20,0)-OFFSET(B$6,6*$F20,0)</f>
        <v>-0.0068918791</v>
      </c>
      <c r="H21" s="13">
        <f t="shared" si="45"/>
        <v>-0.0057686065</v>
      </c>
      <c r="I21" s="13">
        <f t="shared" si="45"/>
        <v>-0.005713757</v>
      </c>
      <c r="J21" s="13">
        <f t="shared" ref="J21:K21" si="46">627.509*(OFFSET($B$4,6*$F20,0)-OFFSET($B$5,6*$F20,0)-OFFSET($B$6,6*$F20,0)+OFFSET(C$4,6*$F20,0)-OFFSET(C$5,6*$F20,0)-OFFSET(C$6,6*$F20,0))</f>
        <v>-7.944568658</v>
      </c>
      <c r="K21" s="13">
        <f t="shared" si="46"/>
        <v>-7.910150103</v>
      </c>
      <c r="L21" s="17">
        <f t="shared" si="13"/>
        <v>-7.885033861</v>
      </c>
      <c r="M21" s="13">
        <f t="shared" si="14"/>
        <v>-7.806742873</v>
      </c>
      <c r="N21" s="20"/>
      <c r="O21" s="11">
        <v>19.0</v>
      </c>
      <c r="P21" s="13">
        <f t="shared" si="4"/>
        <v>-0.4345686584</v>
      </c>
      <c r="Q21" s="13">
        <f t="shared" si="5"/>
        <v>-0.4001501035</v>
      </c>
      <c r="R21" s="13">
        <f t="shared" si="6"/>
        <v>-0.3750338607</v>
      </c>
      <c r="S21" s="13">
        <f t="shared" si="7"/>
        <v>-0.2967428733</v>
      </c>
      <c r="T21" s="14">
        <f t="shared" si="8"/>
        <v>3.95130324</v>
      </c>
      <c r="U21" s="15">
        <v>-7.51</v>
      </c>
      <c r="V21" s="20"/>
      <c r="W21" s="20"/>
      <c r="Y21" s="20">
        <f t="shared" si="9"/>
        <v>5.843853122</v>
      </c>
      <c r="Z21" s="20"/>
      <c r="AA21" s="20"/>
      <c r="AB21" s="20"/>
      <c r="AC21" s="20"/>
    </row>
    <row r="22">
      <c r="A22" s="13" t="s">
        <v>31</v>
      </c>
      <c r="B22" s="15">
        <v>-323.1955882495</v>
      </c>
      <c r="C22" s="30">
        <v>-1.2161466261</v>
      </c>
      <c r="D22" s="30">
        <v>-1.3028262095</v>
      </c>
      <c r="E22" s="20"/>
      <c r="F22" s="11">
        <v>20.0</v>
      </c>
      <c r="G22" s="13">
        <f t="shared" ref="G22:I22" si="47">OFFSET(B$4,6*$F21,0)-OFFSET(B$5,6*$F21,0)-OFFSET(B$6,6*$F21,0)</f>
        <v>-0.0249766558</v>
      </c>
      <c r="H22" s="13">
        <f t="shared" si="47"/>
        <v>-0.0058482883</v>
      </c>
      <c r="I22" s="13">
        <f t="shared" si="47"/>
        <v>-0.0058565093</v>
      </c>
      <c r="J22" s="13">
        <f t="shared" ref="J22:K22" si="48">627.509*(OFFSET($B$4,6*$F21,0)-OFFSET($B$5,6*$F21,0)-OFFSET($B$6,6*$F21,0)+OFFSET(C$4,6*$F21,0)-OFFSET(C$5,6*$F21,0)-OFFSET(C$6,6*$F21,0))</f>
        <v>-19.34292985</v>
      </c>
      <c r="K22" s="13">
        <f t="shared" si="48"/>
        <v>-19.3480886</v>
      </c>
      <c r="L22" s="17">
        <f t="shared" si="13"/>
        <v>-19.35185309</v>
      </c>
      <c r="M22" s="13">
        <f t="shared" si="14"/>
        <v>-19.22159863</v>
      </c>
      <c r="N22" s="20"/>
      <c r="O22" s="11">
        <v>20.0</v>
      </c>
      <c r="P22" s="13">
        <f t="shared" si="4"/>
        <v>0.07207015273</v>
      </c>
      <c r="Q22" s="13">
        <f t="shared" si="5"/>
        <v>0.06691140124</v>
      </c>
      <c r="R22" s="13">
        <f t="shared" si="6"/>
        <v>0.06314690691</v>
      </c>
      <c r="S22" s="13">
        <f t="shared" si="7"/>
        <v>0.1934013693</v>
      </c>
      <c r="T22" s="14">
        <f t="shared" si="8"/>
        <v>0.9961440605</v>
      </c>
      <c r="U22" s="15">
        <v>-19.415</v>
      </c>
      <c r="V22" s="20"/>
      <c r="W22" s="20"/>
      <c r="Y22" s="20">
        <f t="shared" si="9"/>
        <v>3.71433896</v>
      </c>
      <c r="Z22" s="20"/>
      <c r="AA22" s="20"/>
      <c r="AB22" s="20"/>
      <c r="AC22" s="20"/>
    </row>
    <row r="23">
      <c r="A23" s="13" t="s">
        <v>32</v>
      </c>
      <c r="B23" s="15">
        <v>-76.0660943167</v>
      </c>
      <c r="C23" s="30">
        <v>-0.2619936797</v>
      </c>
      <c r="D23" s="30">
        <v>-0.2833279136</v>
      </c>
      <c r="E23" s="20"/>
      <c r="F23" s="11">
        <v>21.0</v>
      </c>
      <c r="G23" s="13">
        <f t="shared" ref="G23:I23" si="49">OFFSET(B$4,6*$F22,0)-OFFSET(B$5,6*$F22,0)-OFFSET(B$6,6*$F22,0)</f>
        <v>-0.0197405451</v>
      </c>
      <c r="H23" s="13">
        <f t="shared" si="49"/>
        <v>-0.0063001269</v>
      </c>
      <c r="I23" s="13">
        <f t="shared" si="49"/>
        <v>-0.0063956925</v>
      </c>
      <c r="J23" s="13">
        <f t="shared" ref="J23:K23" si="50">627.509*(OFFSET($B$4,6*$F22,0)-OFFSET($B$5,6*$F22,0)-OFFSET($B$6,6*$F22,0)+OFFSET(C$4,6*$F22,0)-OFFSET(C$5,6*$F22,0)-OFFSET(C$6,6*$F22,0))</f>
        <v>-16.34075605</v>
      </c>
      <c r="K23" s="13">
        <f t="shared" si="50"/>
        <v>-16.40072432</v>
      </c>
      <c r="L23" s="17">
        <f t="shared" si="13"/>
        <v>-16.44448495</v>
      </c>
      <c r="M23" s="13">
        <f t="shared" si="14"/>
        <v>-16.33288398</v>
      </c>
      <c r="N23" s="20"/>
      <c r="O23" s="11">
        <v>21.0</v>
      </c>
      <c r="P23" s="13">
        <f t="shared" si="4"/>
        <v>0.1842439539</v>
      </c>
      <c r="Q23" s="13">
        <f t="shared" si="5"/>
        <v>0.1242756799</v>
      </c>
      <c r="R23" s="13">
        <f t="shared" si="6"/>
        <v>0.08051504741</v>
      </c>
      <c r="S23" s="13">
        <f t="shared" si="7"/>
        <v>0.1921160179</v>
      </c>
      <c r="T23" s="14">
        <f t="shared" si="8"/>
        <v>1.162578021</v>
      </c>
      <c r="U23" s="15">
        <v>-16.525</v>
      </c>
      <c r="V23" s="20"/>
      <c r="W23" s="20"/>
      <c r="Y23" s="20">
        <f t="shared" si="9"/>
        <v>3.719295031</v>
      </c>
      <c r="Z23" s="20"/>
      <c r="AA23" s="20"/>
      <c r="AB23" s="20"/>
      <c r="AC23" s="20"/>
    </row>
    <row r="24">
      <c r="A24" s="13" t="s">
        <v>33</v>
      </c>
      <c r="B24" s="15">
        <v>-247.1201401327</v>
      </c>
      <c r="C24" s="30">
        <v>-0.9505504168</v>
      </c>
      <c r="D24" s="30">
        <v>-1.0157562476</v>
      </c>
      <c r="E24" s="20"/>
      <c r="F24" s="11">
        <v>22.0</v>
      </c>
      <c r="G24" s="13">
        <f t="shared" ref="G24:I24" si="51">OFFSET(B$4,6*$F23,0)-OFFSET(B$5,6*$F23,0)-OFFSET(B$6,6*$F23,0)</f>
        <v>-0.0251622778</v>
      </c>
      <c r="H24" s="13">
        <f t="shared" si="51"/>
        <v>-0.0061624179</v>
      </c>
      <c r="I24" s="13">
        <f t="shared" si="51"/>
        <v>-0.006262669</v>
      </c>
      <c r="J24" s="13">
        <f t="shared" ref="J24:K24" si="52">627.509*(OFFSET($B$4,6*$F23,0)-OFFSET($B$5,6*$F23,0)-OFFSET($B$6,6*$F23,0)+OFFSET(C$4,6*$F23,0)-OFFSET(C$5,6*$F23,0)-OFFSET(C$6,6*$F23,0))</f>
        <v>-19.65652847</v>
      </c>
      <c r="K24" s="13">
        <f t="shared" si="52"/>
        <v>-19.71943694</v>
      </c>
      <c r="L24" s="17">
        <f t="shared" si="13"/>
        <v>-19.76534312</v>
      </c>
      <c r="M24" s="13">
        <f t="shared" si="14"/>
        <v>-19.63254341</v>
      </c>
      <c r="N24" s="20"/>
      <c r="O24" s="11">
        <v>22.0</v>
      </c>
      <c r="P24" s="13">
        <f t="shared" si="4"/>
        <v>0.126471526</v>
      </c>
      <c r="Q24" s="13">
        <f t="shared" si="5"/>
        <v>0.06356305847</v>
      </c>
      <c r="R24" s="13">
        <f t="shared" si="6"/>
        <v>0.01765687948</v>
      </c>
      <c r="S24" s="13">
        <f t="shared" si="7"/>
        <v>0.1504565913</v>
      </c>
      <c r="T24" s="14">
        <f t="shared" si="8"/>
        <v>0.7605347588</v>
      </c>
      <c r="U24" s="15">
        <v>-19.783</v>
      </c>
      <c r="V24" s="20"/>
      <c r="W24" s="20"/>
      <c r="Y24" s="20">
        <f t="shared" si="9"/>
        <v>3.881714895</v>
      </c>
      <c r="Z24" s="20"/>
      <c r="AA24" s="20"/>
      <c r="AB24" s="20"/>
      <c r="AC24" s="20"/>
    </row>
    <row r="25">
      <c r="A25" s="13" t="s">
        <v>40</v>
      </c>
      <c r="B25" s="28"/>
      <c r="C25" s="30">
        <v>-0.2626309678</v>
      </c>
      <c r="D25" s="30">
        <v>-0.2836848862</v>
      </c>
      <c r="E25" s="20"/>
      <c r="F25" s="11">
        <v>23.0</v>
      </c>
      <c r="G25" s="13">
        <f t="shared" ref="G25:I25" si="53">OFFSET(B$4,6*$F24,0)-OFFSET(B$5,6*$F24,0)-OFFSET(B$6,6*$F24,0)</f>
        <v>-0.0245398471</v>
      </c>
      <c r="H25" s="13">
        <f t="shared" si="53"/>
        <v>-0.0061801954</v>
      </c>
      <c r="I25" s="13">
        <f t="shared" si="53"/>
        <v>-0.0063539164</v>
      </c>
      <c r="J25" s="13">
        <f t="shared" ref="J25:K25" si="54">627.509*(OFFSET($B$4,6*$F24,0)-OFFSET($B$5,6*$F24,0)-OFFSET($B$6,6*$F24,0)+OFFSET(C$4,6*$F24,0)-OFFSET(C$5,6*$F24,0)-OFFSET(C$6,6*$F24,0))</f>
        <v>-19.27710315</v>
      </c>
      <c r="K25" s="13">
        <f t="shared" si="54"/>
        <v>-19.38611464</v>
      </c>
      <c r="L25" s="17">
        <f t="shared" si="13"/>
        <v>-19.46566357</v>
      </c>
      <c r="M25" s="13">
        <f t="shared" si="14"/>
        <v>-19.34048311</v>
      </c>
      <c r="N25" s="20"/>
      <c r="O25" s="11">
        <v>23.0</v>
      </c>
      <c r="P25" s="13">
        <f t="shared" si="4"/>
        <v>0.1898968509</v>
      </c>
      <c r="Q25" s="13">
        <f t="shared" si="5"/>
        <v>0.08088535987</v>
      </c>
      <c r="R25" s="13">
        <f t="shared" si="6"/>
        <v>0.001336434012</v>
      </c>
      <c r="S25" s="13">
        <f t="shared" si="7"/>
        <v>0.1265168875</v>
      </c>
      <c r="T25" s="14">
        <f t="shared" si="8"/>
        <v>0.6499043895</v>
      </c>
      <c r="U25" s="15">
        <v>-19.467</v>
      </c>
      <c r="V25">
        <f t="shared" ref="V25:W25" si="55">AVERAGE(S3:S25)</f>
        <v>-0.08791591848</v>
      </c>
      <c r="W25">
        <f t="shared" si="55"/>
        <v>2.120663407</v>
      </c>
      <c r="Y25" s="20">
        <f t="shared" si="9"/>
        <v>3.97662034</v>
      </c>
      <c r="Z25" s="20"/>
      <c r="AA25" s="20"/>
      <c r="AB25" s="20"/>
      <c r="AC25" s="20"/>
    </row>
    <row r="26">
      <c r="A26" s="13" t="s">
        <v>41</v>
      </c>
      <c r="B26" s="28"/>
      <c r="C26" s="30">
        <v>-0.9514747651</v>
      </c>
      <c r="D26" s="30">
        <v>-1.0162008282</v>
      </c>
      <c r="E26" s="20"/>
      <c r="F26" s="11">
        <v>24.0</v>
      </c>
      <c r="G26" s="13">
        <f t="shared" ref="G26:I26" si="56">OFFSET(B$4,6*$F25,0)-OFFSET(B$5,6*$F25,0)-OFFSET(B$6,6*$F25,0)</f>
        <v>0.0062138156</v>
      </c>
      <c r="H26" s="13">
        <f t="shared" si="56"/>
        <v>-0.013453163</v>
      </c>
      <c r="I26" s="13">
        <f t="shared" si="56"/>
        <v>-0.0137846928</v>
      </c>
      <c r="J26" s="13">
        <f t="shared" ref="J26:K26" si="57">627.509*(OFFSET($B$4,6*$F25,0)-OFFSET($B$5,6*$F25,0)-OFFSET($B$6,6*$F25,0)+OFFSET(C$4,6*$F25,0)-OFFSET(C$5,6*$F25,0)-OFFSET(C$6,6*$F25,0))</f>
        <v>-4.542755648</v>
      </c>
      <c r="K26" s="13">
        <f t="shared" si="57"/>
        <v>-4.750793581</v>
      </c>
      <c r="L26" s="17">
        <f t="shared" si="13"/>
        <v>-4.902605046</v>
      </c>
      <c r="M26" s="13">
        <f t="shared" si="14"/>
        <v>-4.851465738</v>
      </c>
      <c r="O26" s="11">
        <v>24.0</v>
      </c>
      <c r="P26" s="13">
        <f t="shared" si="4"/>
        <v>-1.818755648</v>
      </c>
      <c r="Q26" s="13">
        <f t="shared" si="5"/>
        <v>-2.026793581</v>
      </c>
      <c r="R26" s="13">
        <f t="shared" si="6"/>
        <v>-2.178605046</v>
      </c>
      <c r="S26" s="13">
        <f t="shared" si="7"/>
        <v>-2.127465738</v>
      </c>
      <c r="T26" s="14">
        <f t="shared" si="8"/>
        <v>78.100798</v>
      </c>
      <c r="U26" s="15">
        <v>-2.724</v>
      </c>
      <c r="X26" s="32" t="s">
        <v>42</v>
      </c>
      <c r="Y26" s="20">
        <f>SUM(Y3:Y25)/23</f>
        <v>4.898691284</v>
      </c>
      <c r="Z26" s="20"/>
      <c r="AA26" s="20"/>
      <c r="AB26" s="20"/>
      <c r="AC26" s="20"/>
    </row>
    <row r="27">
      <c r="A27" s="26">
        <v>5.0</v>
      </c>
      <c r="B27" s="28"/>
      <c r="C27" s="29"/>
      <c r="D27" s="29"/>
      <c r="E27" s="20"/>
      <c r="F27" s="11">
        <v>25.0</v>
      </c>
      <c r="G27" s="13">
        <f t="shared" ref="G27:I27" si="58">OFFSET(B$4,6*$F26,0)-OFFSET(B$5,6*$F26,0)-OFFSET(B$6,6*$F26,0)</f>
        <v>0.0052266558</v>
      </c>
      <c r="H27" s="13">
        <f t="shared" si="58"/>
        <v>-0.0144243143</v>
      </c>
      <c r="I27" s="13">
        <f t="shared" si="58"/>
        <v>-0.0147863249</v>
      </c>
      <c r="J27" s="13">
        <f t="shared" ref="J27:K27" si="59">627.509*(OFFSET($B$4,6*$F26,0)-OFFSET($B$5,6*$F26,0)-OFFSET($B$6,6*$F26,0)+OFFSET(C$4,6*$F26,0)-OFFSET(C$5,6*$F26,0)-OFFSET(C$6,6*$F26,0))</f>
        <v>-5.771613488</v>
      </c>
      <c r="K27" s="13">
        <f t="shared" si="59"/>
        <v>-5.998778397</v>
      </c>
      <c r="L27" s="17">
        <f t="shared" si="13"/>
        <v>-6.164547385</v>
      </c>
      <c r="M27" s="13">
        <f t="shared" si="14"/>
        <v>-6.118120665</v>
      </c>
      <c r="N27" s="20"/>
      <c r="O27" s="11">
        <v>25.0</v>
      </c>
      <c r="P27" s="13">
        <f t="shared" si="4"/>
        <v>-1.970613488</v>
      </c>
      <c r="Q27" s="13">
        <f t="shared" si="5"/>
        <v>-2.197778397</v>
      </c>
      <c r="R27" s="13">
        <f t="shared" si="6"/>
        <v>-2.363547385</v>
      </c>
      <c r="S27" s="13">
        <f t="shared" si="7"/>
        <v>-2.317120665</v>
      </c>
      <c r="T27" s="14">
        <f t="shared" si="8"/>
        <v>60.96081728</v>
      </c>
      <c r="U27" s="15">
        <v>-3.801</v>
      </c>
      <c r="V27" s="20"/>
      <c r="W27" s="20"/>
      <c r="X27" s="20"/>
      <c r="Y27" s="20"/>
      <c r="Z27" s="20"/>
      <c r="AA27" s="20"/>
      <c r="AB27" s="20"/>
      <c r="AC27" s="20"/>
    </row>
    <row r="28">
      <c r="A28" s="13" t="s">
        <v>31</v>
      </c>
      <c r="B28" s="15">
        <v>-230.2070801243</v>
      </c>
      <c r="C28" s="30">
        <v>-0.8608421058</v>
      </c>
      <c r="D28" s="30">
        <v>-0.9232771112</v>
      </c>
      <c r="E28" s="20"/>
      <c r="F28" s="11">
        <v>26.0</v>
      </c>
      <c r="G28" s="13">
        <f t="shared" ref="G28:I28" si="60">OFFSET(B$4,6*$F27,0)-OFFSET(B$5,6*$F27,0)-OFFSET(B$6,6*$F27,0)</f>
        <v>0.0003507846</v>
      </c>
      <c r="H28" s="13">
        <f t="shared" si="60"/>
        <v>-0.0183056187</v>
      </c>
      <c r="I28" s="13">
        <f t="shared" si="60"/>
        <v>-0.0186209163</v>
      </c>
      <c r="J28" s="13">
        <f t="shared" ref="J28:K28" si="61">627.509*(OFFSET($B$4,6*$F27,0)-OFFSET($B$5,6*$F27,0)-OFFSET($B$6,6*$F27,0)+OFFSET(C$4,6*$F27,0)-OFFSET(C$5,6*$F27,0)-OFFSET(C$6,6*$F27,0))</f>
        <v>-11.26681999</v>
      </c>
      <c r="K28" s="13">
        <f t="shared" si="61"/>
        <v>-11.46467207</v>
      </c>
      <c r="L28" s="17">
        <f t="shared" si="13"/>
        <v>-11.60905062</v>
      </c>
      <c r="M28" s="13">
        <f t="shared" si="14"/>
        <v>-11.48022131</v>
      </c>
      <c r="N28" s="20"/>
      <c r="O28" s="11">
        <v>26.0</v>
      </c>
      <c r="P28" s="13">
        <f t="shared" si="4"/>
        <v>-1.514819991</v>
      </c>
      <c r="Q28" s="13">
        <f t="shared" si="5"/>
        <v>-1.712672073</v>
      </c>
      <c r="R28" s="13">
        <f t="shared" si="6"/>
        <v>-1.857050619</v>
      </c>
      <c r="S28" s="13">
        <f t="shared" si="7"/>
        <v>-1.728221312</v>
      </c>
      <c r="T28" s="14">
        <f t="shared" si="8"/>
        <v>17.72171156</v>
      </c>
      <c r="U28" s="15">
        <v>-9.752</v>
      </c>
      <c r="V28" s="20"/>
      <c r="W28" s="20"/>
      <c r="X28" s="20"/>
      <c r="Y28" s="20"/>
      <c r="Z28" s="20"/>
      <c r="AA28" s="20"/>
      <c r="AB28" s="20"/>
      <c r="AC28" s="20"/>
    </row>
    <row r="29">
      <c r="A29" s="13" t="s">
        <v>32</v>
      </c>
      <c r="B29" s="15">
        <v>-115.1005253325</v>
      </c>
      <c r="C29" s="30">
        <v>-0.4283615085</v>
      </c>
      <c r="D29" s="30">
        <v>-0.4596735631</v>
      </c>
      <c r="E29" s="20"/>
      <c r="F29" s="11">
        <v>27.0</v>
      </c>
      <c r="G29" s="13">
        <f t="shared" ref="G29:I29" si="62">OFFSET(B$4,6*$F28,0)-OFFSET(B$5,6*$F28,0)-OFFSET(B$6,6*$F28,0)</f>
        <v>0.0056716502</v>
      </c>
      <c r="H29" s="13">
        <f t="shared" si="62"/>
        <v>-0.0140233037</v>
      </c>
      <c r="I29" s="13">
        <f t="shared" si="62"/>
        <v>-0.0143712409</v>
      </c>
      <c r="J29" s="13">
        <f t="shared" ref="J29:K29" si="63">627.509*(OFFSET($B$4,6*$F28,0)-OFFSET($B$5,6*$F28,0)-OFFSET($B$6,6*$F28,0)+OFFSET(C$4,6*$F28,0)-OFFSET(C$5,6*$F28,0)-OFFSET(C$6,6*$F28,0))</f>
        <v>-5.240737736</v>
      </c>
      <c r="K29" s="13">
        <f t="shared" si="63"/>
        <v>-5.459071461</v>
      </c>
      <c r="L29" s="17">
        <f t="shared" si="13"/>
        <v>-5.61839607</v>
      </c>
      <c r="M29" s="13">
        <f t="shared" si="14"/>
        <v>-5.568676796</v>
      </c>
      <c r="N29" s="20"/>
      <c r="O29" s="11">
        <v>27.0</v>
      </c>
      <c r="P29" s="13">
        <f t="shared" si="4"/>
        <v>-1.898737736</v>
      </c>
      <c r="Q29" s="13">
        <f t="shared" si="5"/>
        <v>-2.117071461</v>
      </c>
      <c r="R29" s="13">
        <f t="shared" si="6"/>
        <v>-2.27639607</v>
      </c>
      <c r="S29" s="13">
        <f t="shared" si="7"/>
        <v>-2.226676796</v>
      </c>
      <c r="T29" s="14">
        <f t="shared" si="8"/>
        <v>66.6270735</v>
      </c>
      <c r="U29" s="15">
        <v>-3.342</v>
      </c>
      <c r="V29" s="20"/>
      <c r="W29" s="20"/>
      <c r="X29" s="20"/>
      <c r="Y29" s="20"/>
      <c r="Z29" s="20"/>
      <c r="AA29" s="20"/>
      <c r="AB29" s="20"/>
      <c r="AC29" s="20"/>
    </row>
    <row r="30">
      <c r="A30" s="13" t="s">
        <v>33</v>
      </c>
      <c r="B30" s="15">
        <v>-115.1007526424</v>
      </c>
      <c r="C30" s="30">
        <v>-0.4282187035</v>
      </c>
      <c r="D30" s="30">
        <v>-0.4595659707</v>
      </c>
      <c r="E30" s="20"/>
      <c r="F30" s="11">
        <v>28.0</v>
      </c>
      <c r="G30" s="13">
        <f t="shared" ref="G30:I30" si="64">OFFSET(B$4,6*$F29,0)-OFFSET(B$5,6*$F29,0)-OFFSET(B$6,6*$F29,0)</f>
        <v>0.0053205584</v>
      </c>
      <c r="H30" s="13">
        <f t="shared" si="64"/>
        <v>-0.0172564365</v>
      </c>
      <c r="I30" s="13">
        <f t="shared" si="64"/>
        <v>-0.0175914484</v>
      </c>
      <c r="J30" s="13">
        <f t="shared" ref="J30:K30" si="65">627.509*(OFFSET($B$4,6*$F29,0)-OFFSET($B$5,6*$F29,0)-OFFSET($B$6,6*$F29,0)+OFFSET(C$4,6*$F29,0)-OFFSET(C$5,6*$F29,0)-OFFSET(C$6,6*$F29,0))</f>
        <v>-7.489870931</v>
      </c>
      <c r="K30" s="13">
        <f t="shared" si="65"/>
        <v>-7.700093913</v>
      </c>
      <c r="L30" s="17">
        <f t="shared" si="13"/>
        <v>-7.853499873</v>
      </c>
      <c r="M30" s="13">
        <f t="shared" si="14"/>
        <v>-7.769868827</v>
      </c>
      <c r="N30" s="20"/>
      <c r="O30" s="11">
        <v>28.0</v>
      </c>
      <c r="P30" s="13">
        <f t="shared" si="4"/>
        <v>-1.896870931</v>
      </c>
      <c r="Q30" s="13">
        <f t="shared" si="5"/>
        <v>-2.107093913</v>
      </c>
      <c r="R30" s="13">
        <f t="shared" si="6"/>
        <v>-2.260499873</v>
      </c>
      <c r="S30" s="13">
        <f t="shared" si="7"/>
        <v>-2.176868827</v>
      </c>
      <c r="T30" s="14">
        <f t="shared" si="8"/>
        <v>38.92130927</v>
      </c>
      <c r="U30" s="15">
        <v>-5.593</v>
      </c>
      <c r="V30" s="20"/>
      <c r="W30" s="20"/>
      <c r="X30" s="20"/>
      <c r="Y30" s="20"/>
      <c r="Z30" s="20"/>
      <c r="AA30" s="20"/>
      <c r="AB30" s="20"/>
      <c r="AC30" s="20"/>
    </row>
    <row r="31">
      <c r="A31" s="13" t="s">
        <v>40</v>
      </c>
      <c r="B31" s="28"/>
      <c r="C31" s="30">
        <v>-0.4289469086</v>
      </c>
      <c r="D31" s="30">
        <v>-0.459996088</v>
      </c>
      <c r="E31" s="20"/>
      <c r="F31" s="11">
        <v>29.0</v>
      </c>
      <c r="G31" s="13">
        <f t="shared" ref="G31:I31" si="66">OFFSET(B$4,6*$F30,0)-OFFSET(B$5,6*$F30,0)-OFFSET(B$6,6*$F30,0)</f>
        <v>0.0031509605</v>
      </c>
      <c r="H31" s="13">
        <f t="shared" si="66"/>
        <v>-0.0166550581</v>
      </c>
      <c r="I31" s="13">
        <f t="shared" si="66"/>
        <v>-0.0170763206</v>
      </c>
      <c r="J31" s="13">
        <f t="shared" ref="J31:K31" si="67">627.509*(OFFSET($B$4,6*$F30,0)-OFFSET($B$5,6*$F30,0)-OFFSET($B$6,6*$F30,0)+OFFSET(C$4,6*$F30,0)-OFFSET(C$5,6*$F30,0)-OFFSET(C$6,6*$F30,0))</f>
        <v>-8.473942781</v>
      </c>
      <c r="K31" s="13">
        <f t="shared" si="67"/>
        <v>-8.738288791</v>
      </c>
      <c r="L31" s="17">
        <f t="shared" si="13"/>
        <v>-8.931189934</v>
      </c>
      <c r="M31" s="13">
        <f t="shared" si="14"/>
        <v>-8.843733294</v>
      </c>
      <c r="N31" s="20"/>
      <c r="O31" s="33">
        <v>29.0</v>
      </c>
      <c r="P31" s="13">
        <f t="shared" si="4"/>
        <v>-1.772942781</v>
      </c>
      <c r="Q31" s="13">
        <f t="shared" si="5"/>
        <v>-2.037288791</v>
      </c>
      <c r="R31" s="13">
        <f t="shared" si="6"/>
        <v>-2.230189934</v>
      </c>
      <c r="S31" s="13">
        <f t="shared" si="7"/>
        <v>-2.142733294</v>
      </c>
      <c r="T31" s="14">
        <f t="shared" si="8"/>
        <v>31.97632136</v>
      </c>
      <c r="U31" s="15">
        <v>-6.701</v>
      </c>
      <c r="V31" s="20"/>
      <c r="W31" s="20"/>
      <c r="X31" s="20"/>
      <c r="Y31" s="20"/>
      <c r="Z31" s="20"/>
      <c r="AA31" s="20"/>
      <c r="AB31" s="20"/>
      <c r="AC31" s="20"/>
    </row>
    <row r="32">
      <c r="A32" s="13" t="s">
        <v>41</v>
      </c>
      <c r="B32" s="28"/>
      <c r="C32" s="30">
        <v>-0.4292106756</v>
      </c>
      <c r="D32" s="30">
        <v>-0.4600410922</v>
      </c>
      <c r="E32" s="20"/>
      <c r="F32" s="11">
        <v>30.0</v>
      </c>
      <c r="G32" s="13">
        <f t="shared" ref="G32:I32" si="68">OFFSET(B$4,6*$F31,0)-OFFSET(B$5,6*$F31,0)-OFFSET(B$6,6*$F31,0)</f>
        <v>0.0045328759</v>
      </c>
      <c r="H32" s="13">
        <f t="shared" si="68"/>
        <v>-0.0077815344</v>
      </c>
      <c r="I32" s="13">
        <f t="shared" si="68"/>
        <v>-0.008098708</v>
      </c>
      <c r="J32" s="13">
        <f t="shared" ref="J32:K32" si="69">627.509*(OFFSET($B$4,6*$F31,0)-OFFSET($B$5,6*$F31,0)-OFFSET($B$6,6*$F31,0)+OFFSET(C$4,6*$F31,0)-OFFSET(C$5,6*$F31,0)-OFFSET(C$6,6*$F31,0))</f>
        <v>-2.038562447</v>
      </c>
      <c r="K32" s="13">
        <f t="shared" si="69"/>
        <v>-2.237591735</v>
      </c>
      <c r="L32" s="17">
        <f t="shared" si="13"/>
        <v>-2.382829324</v>
      </c>
      <c r="M32" s="13">
        <f t="shared" si="14"/>
        <v>-2.363325177</v>
      </c>
      <c r="N32" s="20"/>
      <c r="O32" s="11">
        <v>30.0</v>
      </c>
      <c r="P32" s="13">
        <f t="shared" si="4"/>
        <v>-0.6745624467</v>
      </c>
      <c r="Q32" s="13">
        <f t="shared" si="5"/>
        <v>-0.8735917352</v>
      </c>
      <c r="R32" s="13">
        <f t="shared" si="6"/>
        <v>-1.018829324</v>
      </c>
      <c r="S32" s="13">
        <f t="shared" si="7"/>
        <v>-0.9993251768</v>
      </c>
      <c r="T32" s="14">
        <f t="shared" si="8"/>
        <v>73.26430915</v>
      </c>
      <c r="U32" s="15">
        <v>-1.364</v>
      </c>
      <c r="V32" s="20"/>
      <c r="W32" s="20"/>
      <c r="X32" s="20"/>
      <c r="Y32" s="20"/>
      <c r="Z32" s="20"/>
      <c r="AA32" s="20"/>
      <c r="AB32" s="20"/>
      <c r="AC32" s="20"/>
    </row>
    <row r="33">
      <c r="A33" s="26">
        <v>6.0</v>
      </c>
      <c r="B33" s="28"/>
      <c r="C33" s="29"/>
      <c r="D33" s="29"/>
      <c r="E33" s="20"/>
      <c r="F33" s="11">
        <v>31.0</v>
      </c>
      <c r="G33" s="13">
        <f t="shared" ref="G33:I33" si="70">OFFSET(B$4,6*$F32,0)-OFFSET(B$5,6*$F32,0)-OFFSET(B$6,6*$F32,0)</f>
        <v>0.0021561834</v>
      </c>
      <c r="H33" s="13">
        <f t="shared" si="70"/>
        <v>-0.0082057377</v>
      </c>
      <c r="I33" s="13">
        <f t="shared" si="70"/>
        <v>-0.0085335644</v>
      </c>
      <c r="J33" s="13">
        <f t="shared" ref="J33:K33" si="71">627.509*(OFFSET($B$4,6*$F32,0)-OFFSET($B$5,6*$F32,0)-OFFSET($B$6,6*$F32,0)+OFFSET(C$4,6*$F32,0)-OFFSET(C$5,6*$F32,0)-OFFSET(C$6,6*$F32,0))</f>
        <v>-3.796149769</v>
      </c>
      <c r="K33" s="13">
        <f t="shared" si="71"/>
        <v>-4.001863974</v>
      </c>
      <c r="L33" s="17">
        <f t="shared" si="13"/>
        <v>-4.151979745</v>
      </c>
      <c r="M33" s="13">
        <f t="shared" si="14"/>
        <v>-4.100952902</v>
      </c>
      <c r="N33" s="20"/>
      <c r="O33" s="11">
        <v>31.0</v>
      </c>
      <c r="P33" s="13">
        <f t="shared" si="4"/>
        <v>-0.4671497692</v>
      </c>
      <c r="Q33" s="13">
        <f t="shared" si="5"/>
        <v>-0.6728639739</v>
      </c>
      <c r="R33" s="13">
        <f t="shared" si="6"/>
        <v>-0.8229797449</v>
      </c>
      <c r="S33" s="13">
        <f t="shared" si="7"/>
        <v>-0.7719529017</v>
      </c>
      <c r="T33" s="14">
        <f t="shared" si="8"/>
        <v>23.1887324</v>
      </c>
      <c r="U33" s="15">
        <v>-3.329</v>
      </c>
      <c r="V33" s="20"/>
      <c r="W33" s="20"/>
      <c r="X33" s="20"/>
      <c r="Y33" s="20"/>
      <c r="Z33" s="20"/>
      <c r="AA33" s="20"/>
      <c r="AB33" s="20"/>
      <c r="AC33" s="20"/>
    </row>
    <row r="34">
      <c r="A34" s="13" t="s">
        <v>31</v>
      </c>
      <c r="B34" s="15">
        <v>-210.3691907806</v>
      </c>
      <c r="C34" s="30">
        <v>-0.838919099</v>
      </c>
      <c r="D34" s="30">
        <v>-0.8968877155</v>
      </c>
      <c r="E34" s="20"/>
      <c r="F34" s="11">
        <v>32.0</v>
      </c>
      <c r="G34" s="13">
        <f t="shared" ref="G34:I34" si="72">OFFSET(B$4,6*$F33,0)-OFFSET(B$5,6*$F33,0)-OFFSET(B$6,6*$F33,0)</f>
        <v>0.0005504201</v>
      </c>
      <c r="H34" s="13">
        <f t="shared" si="72"/>
        <v>-0.0070900593</v>
      </c>
      <c r="I34" s="13">
        <f t="shared" si="72"/>
        <v>-0.007466143</v>
      </c>
      <c r="J34" s="13">
        <f t="shared" ref="J34:K34" si="73">627.509*(OFFSET($B$4,6*$F33,0)-OFFSET($B$5,6*$F33,0)-OFFSET($B$6,6*$F33,0)+OFFSET(C$4,6*$F33,0)-OFFSET(C$5,6*$F33,0)-OFFSET(C$6,6*$F33,0))</f>
        <v>-4.103682455</v>
      </c>
      <c r="K34" s="13">
        <f t="shared" si="73"/>
        <v>-4.339678361</v>
      </c>
      <c r="L34" s="17">
        <f t="shared" si="13"/>
        <v>-4.51189159</v>
      </c>
      <c r="M34" s="13">
        <f t="shared" si="14"/>
        <v>-4.464439467</v>
      </c>
      <c r="N34" s="20"/>
      <c r="O34" s="11">
        <v>32.0</v>
      </c>
      <c r="P34" s="13">
        <f t="shared" si="4"/>
        <v>-0.4106824548</v>
      </c>
      <c r="Q34" s="13">
        <f t="shared" si="5"/>
        <v>-0.6466783613</v>
      </c>
      <c r="R34" s="13">
        <f t="shared" si="6"/>
        <v>-0.8188915903</v>
      </c>
      <c r="S34" s="13">
        <f t="shared" si="7"/>
        <v>-0.7714394666</v>
      </c>
      <c r="T34" s="14">
        <f t="shared" si="8"/>
        <v>20.88923549</v>
      </c>
      <c r="U34" s="15">
        <v>-3.693</v>
      </c>
      <c r="V34" s="20"/>
      <c r="W34" s="20"/>
      <c r="X34" s="20"/>
      <c r="Y34" s="20"/>
      <c r="Z34" s="20"/>
      <c r="AA34" s="20"/>
      <c r="AB34" s="20"/>
      <c r="AC34" s="20"/>
    </row>
    <row r="35">
      <c r="A35" s="13" t="s">
        <v>32</v>
      </c>
      <c r="B35" s="15">
        <v>-115.1000352529</v>
      </c>
      <c r="C35" s="30">
        <v>-0.4286313591</v>
      </c>
      <c r="D35" s="30">
        <v>-0.4599265939</v>
      </c>
      <c r="E35" s="20"/>
      <c r="F35" s="11">
        <v>33.0</v>
      </c>
      <c r="G35" s="13">
        <f t="shared" ref="G35:I35" si="74">OFFSET(B$4,6*$F34,0)-OFFSET(B$5,6*$F34,0)-OFFSET(B$6,6*$F34,0)</f>
        <v>0.0041573219</v>
      </c>
      <c r="H35" s="13">
        <f t="shared" si="74"/>
        <v>-0.0081749234</v>
      </c>
      <c r="I35" s="13">
        <f t="shared" si="74"/>
        <v>-0.0085065713</v>
      </c>
      <c r="J35" s="13">
        <f t="shared" ref="J35:K35" si="75">627.509*(OFFSET($B$4,6*$F34,0)-OFFSET($B$5,6*$F34,0)-OFFSET($B$6,6*$F34,0)+OFFSET(C$4,6*$F34,0)-OFFSET(C$5,6*$F34,0)-OFFSET(C$6,6*$F34,0))</f>
        <v>-2.5210811</v>
      </c>
      <c r="K35" s="13">
        <f t="shared" si="75"/>
        <v>-2.729193142</v>
      </c>
      <c r="L35" s="17">
        <f t="shared" si="13"/>
        <v>-2.881058686</v>
      </c>
      <c r="M35" s="13">
        <f t="shared" si="14"/>
        <v>-2.861136092</v>
      </c>
      <c r="N35" s="20"/>
      <c r="O35" s="11">
        <v>33.0</v>
      </c>
      <c r="P35" s="13">
        <f t="shared" si="4"/>
        <v>-0.7160810997</v>
      </c>
      <c r="Q35" s="13">
        <f t="shared" si="5"/>
        <v>-0.9241931417</v>
      </c>
      <c r="R35" s="13">
        <f t="shared" si="6"/>
        <v>-1.076058686</v>
      </c>
      <c r="S35" s="13">
        <f t="shared" si="7"/>
        <v>-1.056136092</v>
      </c>
      <c r="T35" s="14">
        <f t="shared" si="8"/>
        <v>58.51169484</v>
      </c>
      <c r="U35" s="15">
        <v>-1.805</v>
      </c>
      <c r="V35">
        <f t="shared" ref="V35:W35" si="76">AVERAGE(S26:S35)</f>
        <v>-1.631794027</v>
      </c>
      <c r="W35">
        <f t="shared" si="76"/>
        <v>47.01620029</v>
      </c>
      <c r="X35" s="20"/>
      <c r="Y35" s="20"/>
      <c r="Z35" s="20"/>
      <c r="AA35" s="20"/>
      <c r="AB35" s="20"/>
      <c r="AC35" s="20"/>
    </row>
    <row r="36">
      <c r="A36" s="13" t="s">
        <v>33</v>
      </c>
      <c r="B36" s="15">
        <v>-95.2622362938</v>
      </c>
      <c r="C36" s="30">
        <v>-0.4043919261</v>
      </c>
      <c r="D36" s="30">
        <v>-0.4311878558</v>
      </c>
      <c r="E36" s="20"/>
      <c r="F36" s="11">
        <v>34.0</v>
      </c>
      <c r="G36" s="13">
        <f t="shared" ref="G36:I36" si="77">OFFSET(B$4,6*$F35,0)-OFFSET(B$5,6*$F35,0)-OFFSET(B$6,6*$F35,0)</f>
        <v>0.0053414288</v>
      </c>
      <c r="H36" s="13">
        <f t="shared" si="77"/>
        <v>-0.0113356229</v>
      </c>
      <c r="I36" s="13">
        <f t="shared" si="77"/>
        <v>-0.0116469689</v>
      </c>
      <c r="J36" s="13">
        <f t="shared" ref="J36:K36" si="78">627.509*(OFFSET($B$4,6*$F35,0)-OFFSET($B$5,6*$F35,0)-OFFSET($B$6,6*$F35,0)+OFFSET(C$4,6*$F35,0)-OFFSET(C$5,6*$F35,0)-OFFSET(C$6,6*$F35,0))</f>
        <v>-3.761410745</v>
      </c>
      <c r="K36" s="13">
        <f t="shared" si="78"/>
        <v>-3.956783163</v>
      </c>
      <c r="L36" s="17">
        <f t="shared" si="13"/>
        <v>-4.099352224</v>
      </c>
      <c r="M36" s="13">
        <f t="shared" si="14"/>
        <v>-4.070622676</v>
      </c>
      <c r="N36" s="20"/>
      <c r="O36" s="11">
        <v>34.0</v>
      </c>
      <c r="P36" s="13">
        <f t="shared" si="4"/>
        <v>0.002589254517</v>
      </c>
      <c r="Q36" s="13">
        <f t="shared" si="5"/>
        <v>-0.1927831626</v>
      </c>
      <c r="R36" s="13">
        <f t="shared" si="6"/>
        <v>-0.3353522237</v>
      </c>
      <c r="S36" s="13">
        <f t="shared" si="7"/>
        <v>-0.3066226765</v>
      </c>
      <c r="T36" s="14">
        <f t="shared" si="8"/>
        <v>8.146192254</v>
      </c>
      <c r="U36" s="15">
        <v>-3.764</v>
      </c>
      <c r="V36" s="20"/>
      <c r="W36" s="20"/>
      <c r="X36" s="20"/>
      <c r="Y36" s="20"/>
      <c r="Z36" s="20"/>
      <c r="AA36" s="20"/>
      <c r="AB36" s="20"/>
      <c r="AC36" s="20"/>
    </row>
    <row r="37">
      <c r="A37" s="13" t="s">
        <v>40</v>
      </c>
      <c r="B37" s="28"/>
      <c r="C37" s="30">
        <v>-0.4291402586</v>
      </c>
      <c r="D37" s="30">
        <v>-0.4602021397</v>
      </c>
      <c r="E37" s="20"/>
      <c r="F37" s="11">
        <v>35.0</v>
      </c>
      <c r="G37" s="13">
        <f t="shared" ref="G37:I37" si="79">OFFSET(B$4,6*$F36,0)-OFFSET(B$5,6*$F36,0)-OFFSET(B$6,6*$F36,0)</f>
        <v>0.0036728277</v>
      </c>
      <c r="H37" s="13">
        <f t="shared" si="79"/>
        <v>-0.0077637237</v>
      </c>
      <c r="I37" s="13">
        <f t="shared" si="79"/>
        <v>-0.0079641034</v>
      </c>
      <c r="J37" s="13">
        <f t="shared" ref="J37:K37" si="80">627.509*(OFFSET($B$4,6*$F36,0)-OFFSET($B$5,6*$F36,0)-OFFSET($B$6,6*$F36,0)+OFFSET(C$4,6*$F36,0)-OFFSET(C$5,6*$F36,0)-OFFSET(C$6,6*$F36,0))</f>
        <v>-2.567074058</v>
      </c>
      <c r="K37" s="13">
        <f t="shared" si="80"/>
        <v>-2.692814123</v>
      </c>
      <c r="L37" s="17">
        <f t="shared" si="13"/>
        <v>-2.784570387</v>
      </c>
      <c r="M37" s="13">
        <f t="shared" si="14"/>
        <v>-2.757720821</v>
      </c>
      <c r="N37" s="20"/>
      <c r="O37" s="11">
        <v>35.0</v>
      </c>
      <c r="P37" s="13">
        <f t="shared" si="4"/>
        <v>0.03692594195</v>
      </c>
      <c r="Q37" s="13">
        <f t="shared" si="5"/>
        <v>-0.08881412321</v>
      </c>
      <c r="R37" s="13">
        <f t="shared" si="6"/>
        <v>-0.180570387</v>
      </c>
      <c r="S37" s="13">
        <f t="shared" si="7"/>
        <v>-0.1537208211</v>
      </c>
      <c r="T37" s="14">
        <f t="shared" si="8"/>
        <v>5.903257337</v>
      </c>
      <c r="U37" s="15">
        <v>-2.604</v>
      </c>
      <c r="V37" s="20"/>
      <c r="W37" s="20"/>
      <c r="X37" s="20"/>
      <c r="Y37" s="20"/>
      <c r="Z37" s="20"/>
      <c r="AA37" s="20"/>
      <c r="AB37" s="20"/>
      <c r="AC37" s="20"/>
    </row>
    <row r="38">
      <c r="A38" s="13" t="s">
        <v>41</v>
      </c>
      <c r="B38" s="28"/>
      <c r="C38" s="30">
        <v>-0.4054267815</v>
      </c>
      <c r="D38" s="30">
        <v>-0.4316856658</v>
      </c>
      <c r="E38" s="20"/>
      <c r="F38" s="11">
        <v>36.0</v>
      </c>
      <c r="G38" s="13">
        <f t="shared" ref="G38:I38" si="81">OFFSET(B$4,6*$F37,0)-OFFSET(B$5,6*$F37,0)-OFFSET(B$6,6*$F37,0)</f>
        <v>0.0026597714</v>
      </c>
      <c r="H38" s="13">
        <f t="shared" si="81"/>
        <v>-0.0052694254</v>
      </c>
      <c r="I38" s="13">
        <f t="shared" si="81"/>
        <v>-0.0054484563</v>
      </c>
      <c r="J38" s="13">
        <f t="shared" ref="J38:K38" si="82">627.509*(OFFSET($B$4,6*$F37,0)-OFFSET($B$5,6*$F37,0)-OFFSET($B$6,6*$F37,0)+OFFSET(C$4,6*$F37,0)-OFFSET(C$5,6*$F37,0)-OFFSET(C$6,6*$F37,0))</f>
        <v>-1.637581372</v>
      </c>
      <c r="K38" s="13">
        <f t="shared" si="82"/>
        <v>-1.749924873</v>
      </c>
      <c r="L38" s="17">
        <f t="shared" si="13"/>
        <v>-1.831905266</v>
      </c>
      <c r="M38" s="13">
        <f t="shared" si="14"/>
        <v>-1.806290227</v>
      </c>
      <c r="N38" s="20"/>
      <c r="O38" s="11">
        <v>36.0</v>
      </c>
      <c r="P38" s="13">
        <f t="shared" si="4"/>
        <v>0.1264186281</v>
      </c>
      <c r="Q38" s="13">
        <f t="shared" si="5"/>
        <v>0.01407512709</v>
      </c>
      <c r="R38" s="13">
        <f t="shared" si="6"/>
        <v>-0.06790526555</v>
      </c>
      <c r="S38" s="13">
        <f t="shared" si="7"/>
        <v>-0.04229022691</v>
      </c>
      <c r="T38" s="14">
        <f t="shared" si="8"/>
        <v>2.397405154</v>
      </c>
      <c r="U38" s="15">
        <v>-1.764</v>
      </c>
      <c r="V38" s="20"/>
      <c r="W38" s="20"/>
      <c r="X38" s="20"/>
      <c r="Y38" s="20"/>
      <c r="Z38" s="20"/>
      <c r="AA38" s="20"/>
      <c r="AB38" s="20"/>
      <c r="AC38" s="20"/>
    </row>
    <row r="39">
      <c r="A39" s="26">
        <v>7.0</v>
      </c>
      <c r="B39" s="28"/>
      <c r="C39" s="29"/>
      <c r="D39" s="29"/>
      <c r="E39" s="20"/>
      <c r="F39" s="11">
        <v>37.0</v>
      </c>
      <c r="G39" s="13">
        <f t="shared" ref="G39:I39" si="83">OFFSET(B$4,6*$F38,0)-OFFSET(B$5,6*$F38,0)-OFFSET(B$6,6*$F38,0)</f>
        <v>0.0036621275</v>
      </c>
      <c r="H39" s="13">
        <f t="shared" si="83"/>
        <v>-0.0074599504</v>
      </c>
      <c r="I39" s="13">
        <f t="shared" si="83"/>
        <v>-0.0076429853</v>
      </c>
      <c r="J39" s="13">
        <f t="shared" ref="J39:K39" si="84">627.509*(OFFSET($B$4,6*$F38,0)-OFFSET($B$5,6*$F38,0)-OFFSET($B$6,6*$F38,0)+OFFSET(C$4,6*$F38,0)-OFFSET(C$5,6*$F38,0)-OFFSET(C$6,6*$F38,0))</f>
        <v>-2.38316805</v>
      </c>
      <c r="K39" s="13">
        <f t="shared" si="84"/>
        <v>-2.498024097</v>
      </c>
      <c r="L39" s="17">
        <f t="shared" si="13"/>
        <v>-2.581837969</v>
      </c>
      <c r="M39" s="13">
        <f t="shared" si="14"/>
        <v>-2.557616861</v>
      </c>
      <c r="N39" s="20"/>
      <c r="O39" s="11">
        <v>37.0</v>
      </c>
      <c r="P39" s="13">
        <f t="shared" si="4"/>
        <v>0.01383194987</v>
      </c>
      <c r="Q39" s="13">
        <f t="shared" si="5"/>
        <v>-0.1010240972</v>
      </c>
      <c r="R39" s="13">
        <f t="shared" ref="R39:S39" si="85">L39-$U39</f>
        <v>-0.1848379694</v>
      </c>
      <c r="S39" s="13">
        <f t="shared" si="85"/>
        <v>-0.1606168614</v>
      </c>
      <c r="T39" s="14">
        <f t="shared" si="8"/>
        <v>6.700745157</v>
      </c>
      <c r="U39" s="15">
        <v>-2.397</v>
      </c>
      <c r="V39" s="20"/>
      <c r="W39" s="20"/>
      <c r="X39" s="20"/>
      <c r="Y39" s="20"/>
      <c r="Z39" s="20"/>
      <c r="AA39" s="20"/>
      <c r="AB39" s="20"/>
      <c r="AC39" s="20"/>
    </row>
    <row r="40">
      <c r="A40" s="13" t="s">
        <v>31</v>
      </c>
      <c r="B40" s="15">
        <v>-362.2291950813</v>
      </c>
      <c r="C40" s="30">
        <v>-1.3841310272</v>
      </c>
      <c r="D40" s="30">
        <v>-1.4804301839</v>
      </c>
      <c r="E40" s="20"/>
      <c r="F40" s="11">
        <v>38.0</v>
      </c>
      <c r="G40" s="13">
        <f t="shared" ref="G40:I40" si="86">OFFSET(B$4,6*$F39,0)-OFFSET(B$5,6*$F39,0)-OFFSET(B$6,6*$F39,0)</f>
        <v>0.0040997493</v>
      </c>
      <c r="H40" s="13">
        <f t="shared" si="86"/>
        <v>-0.0088626521</v>
      </c>
      <c r="I40" s="13">
        <f t="shared" si="86"/>
        <v>-0.0090970862</v>
      </c>
      <c r="J40" s="13">
        <f t="shared" ref="J40:K40" si="87">627.509*(OFFSET($B$4,6*$F39,0)-OFFSET($B$5,6*$F39,0)-OFFSET($B$6,6*$F39,0)+OFFSET(C$4,6*$F39,0)-OFFSET(C$5,6*$F39,0)-OFFSET(C$6,6*$F39,0))</f>
        <v>-2.988764373</v>
      </c>
      <c r="K40" s="13">
        <f t="shared" si="87"/>
        <v>-3.135873881</v>
      </c>
      <c r="L40" s="17">
        <f t="shared" si="13"/>
        <v>-3.243224062</v>
      </c>
      <c r="M40" s="13">
        <f t="shared" si="14"/>
        <v>-3.218319118</v>
      </c>
      <c r="N40" s="20"/>
      <c r="O40" s="11">
        <v>38.0</v>
      </c>
      <c r="P40" s="13">
        <f t="shared" si="4"/>
        <v>-0.00276437311</v>
      </c>
      <c r="Q40" s="13">
        <f t="shared" si="5"/>
        <v>-0.1498738808</v>
      </c>
      <c r="R40" s="13">
        <f t="shared" ref="R40:S40" si="88">L40-$U40</f>
        <v>-0.257224062</v>
      </c>
      <c r="S40" s="13">
        <f t="shared" si="88"/>
        <v>-0.2323191177</v>
      </c>
      <c r="T40" s="14">
        <f t="shared" si="8"/>
        <v>7.780278555</v>
      </c>
      <c r="U40" s="15">
        <v>-2.986</v>
      </c>
      <c r="V40" s="20"/>
      <c r="W40" s="20"/>
      <c r="X40" s="20"/>
      <c r="Y40" s="20"/>
      <c r="Z40" s="20"/>
      <c r="AA40" s="20"/>
      <c r="AB40" s="20"/>
      <c r="AC40" s="20"/>
    </row>
    <row r="41">
      <c r="A41" s="13" t="s">
        <v>32</v>
      </c>
      <c r="B41" s="15">
        <v>-115.100212755</v>
      </c>
      <c r="C41" s="30">
        <v>-0.4285471203</v>
      </c>
      <c r="D41" s="30">
        <v>-0.4598495559</v>
      </c>
      <c r="E41" s="20"/>
      <c r="F41" s="11">
        <v>39.0</v>
      </c>
      <c r="G41" s="13">
        <f t="shared" ref="G41:I41" si="89">OFFSET(B$4,6*$F40,0)-OFFSET(B$5,6*$F40,0)-OFFSET(B$6,6*$F40,0)</f>
        <v>0.0044818452</v>
      </c>
      <c r="H41" s="13">
        <f t="shared" si="89"/>
        <v>-0.0117977798</v>
      </c>
      <c r="I41" s="13">
        <f t="shared" si="89"/>
        <v>-0.0119448665</v>
      </c>
      <c r="J41" s="13">
        <f t="shared" ref="J41:K41" si="90">627.509*(OFFSET($B$4,6*$F40,0)-OFFSET($B$5,6*$F40,0)-OFFSET($B$6,6*$F40,0)+OFFSET(C$4,6*$F40,0)-OFFSET(C$5,6*$F40,0)-OFFSET(C$6,6*$F40,0))</f>
        <v>-4.590814805</v>
      </c>
      <c r="K41" s="13">
        <f t="shared" si="90"/>
        <v>-4.683113033</v>
      </c>
      <c r="L41" s="17">
        <f t="shared" si="13"/>
        <v>-4.750465794</v>
      </c>
      <c r="M41" s="13">
        <f t="shared" si="14"/>
        <v>-4.71467479</v>
      </c>
      <c r="N41" s="20"/>
      <c r="O41" s="11">
        <v>39.0</v>
      </c>
      <c r="P41" s="13">
        <f t="shared" si="4"/>
        <v>-1.076814805</v>
      </c>
      <c r="Q41" s="13">
        <f t="shared" si="5"/>
        <v>-1.169113033</v>
      </c>
      <c r="R41" s="13">
        <f t="shared" ref="R41:R53" si="93">L41-U41</f>
        <v>-1.236465794</v>
      </c>
      <c r="S41" s="13">
        <f t="shared" ref="S41:S53" si="94">M41-U41</f>
        <v>-1.20067479</v>
      </c>
      <c r="T41" s="14">
        <f t="shared" si="8"/>
        <v>34.1683207</v>
      </c>
      <c r="U41" s="15">
        <v>-3.514</v>
      </c>
      <c r="V41" s="20"/>
      <c r="W41" s="20"/>
      <c r="X41" s="20"/>
      <c r="Y41" s="20"/>
      <c r="Z41" s="20"/>
      <c r="AA41" s="20"/>
      <c r="AB41" s="20"/>
      <c r="AC41" s="20"/>
    </row>
    <row r="42">
      <c r="A42" s="13" t="s">
        <v>33</v>
      </c>
      <c r="B42" s="15">
        <v>-247.1204927981</v>
      </c>
      <c r="C42" s="30">
        <v>-0.9502635448</v>
      </c>
      <c r="D42" s="30">
        <v>-1.0154761537</v>
      </c>
      <c r="E42" s="20"/>
      <c r="F42" s="11">
        <v>40.0</v>
      </c>
      <c r="G42" s="13">
        <f t="shared" ref="G42:I42" si="91">OFFSET(B$4,6*$F41,0)-OFFSET(B$5,6*$F41,0)-OFFSET(B$6,6*$F41,0)</f>
        <v>0.0033207163</v>
      </c>
      <c r="H42" s="13">
        <f t="shared" si="91"/>
        <v>-0.0090967851</v>
      </c>
      <c r="I42" s="13">
        <f t="shared" si="91"/>
        <v>-0.0092025627</v>
      </c>
      <c r="J42" s="13">
        <f t="shared" ref="J42:K42" si="92">627.509*(OFFSET($B$4,6*$F41,0)-OFFSET($B$5,6*$F41,0)-OFFSET($B$6,6*$F41,0)+OFFSET(C$4,6*$F41,0)-OFFSET(C$5,6*$F41,0)-OFFSET(C$6,6*$F41,0))</f>
        <v>-3.624535157</v>
      </c>
      <c r="K42" s="13">
        <f t="shared" si="92"/>
        <v>-3.690911553</v>
      </c>
      <c r="L42" s="17">
        <f t="shared" si="13"/>
        <v>-3.739348382</v>
      </c>
      <c r="M42" s="13">
        <f t="shared" si="14"/>
        <v>-3.709400794</v>
      </c>
      <c r="N42" s="20"/>
      <c r="O42" s="11">
        <v>40.0</v>
      </c>
      <c r="P42" s="13">
        <f t="shared" si="4"/>
        <v>-0.7755351566</v>
      </c>
      <c r="Q42" s="13">
        <f t="shared" si="5"/>
        <v>-0.8419115526</v>
      </c>
      <c r="R42" s="13">
        <f t="shared" si="93"/>
        <v>-0.8903483821</v>
      </c>
      <c r="S42" s="13">
        <f t="shared" si="94"/>
        <v>-0.8604007941</v>
      </c>
      <c r="T42" s="14">
        <f t="shared" si="8"/>
        <v>30.20009807</v>
      </c>
      <c r="U42" s="15">
        <v>-2.849</v>
      </c>
      <c r="V42" s="20"/>
      <c r="W42" s="20"/>
      <c r="X42" s="20"/>
      <c r="Y42" s="20"/>
      <c r="Z42" s="20"/>
      <c r="AA42" s="20"/>
      <c r="AB42" s="20"/>
      <c r="AC42" s="20"/>
    </row>
    <row r="43">
      <c r="A43" s="13" t="s">
        <v>40</v>
      </c>
      <c r="B43" s="28"/>
      <c r="C43" s="30">
        <v>-0.429602826</v>
      </c>
      <c r="D43" s="30">
        <v>-0.4603567277</v>
      </c>
      <c r="E43" s="20"/>
      <c r="F43" s="11">
        <v>41.0</v>
      </c>
      <c r="G43" s="13">
        <f t="shared" ref="G43:I43" si="95">OFFSET(B$4,6*$F42,0)-OFFSET(B$5,6*$F42,0)-OFFSET(B$6,6*$F42,0)</f>
        <v>0.0053591814</v>
      </c>
      <c r="H43" s="13">
        <f t="shared" si="95"/>
        <v>-0.0144433547</v>
      </c>
      <c r="I43" s="13">
        <f t="shared" si="95"/>
        <v>-0.0144954352</v>
      </c>
      <c r="J43" s="13">
        <f t="shared" ref="J43:K43" si="96">627.509*(OFFSET($B$4,6*$F42,0)-OFFSET($B$5,6*$F42,0)-OFFSET($B$6,6*$F42,0)+OFFSET(C$4,6*$F42,0)-OFFSET(C$5,6*$F42,0)-OFFSET(C$6,6*$F42,0))</f>
        <v>-5.700400503</v>
      </c>
      <c r="K43" s="13">
        <f t="shared" si="96"/>
        <v>-5.733081486</v>
      </c>
      <c r="L43" s="17">
        <f t="shared" si="13"/>
        <v>-5.75692977</v>
      </c>
      <c r="M43" s="13">
        <f t="shared" si="14"/>
        <v>-5.668675195</v>
      </c>
      <c r="N43" s="20"/>
      <c r="O43" s="33">
        <v>41.0</v>
      </c>
      <c r="P43" s="13">
        <f t="shared" si="4"/>
        <v>-0.8894005033</v>
      </c>
      <c r="Q43" s="13">
        <f t="shared" si="5"/>
        <v>-0.9220814858</v>
      </c>
      <c r="R43" s="13">
        <f t="shared" si="93"/>
        <v>-0.9459297703</v>
      </c>
      <c r="S43" s="13">
        <f t="shared" si="94"/>
        <v>-0.857675195</v>
      </c>
      <c r="T43" s="14">
        <f t="shared" si="8"/>
        <v>17.82737882</v>
      </c>
      <c r="U43" s="15">
        <v>-4.811</v>
      </c>
      <c r="V43" s="20"/>
      <c r="W43" s="20"/>
      <c r="X43" s="20"/>
      <c r="Y43" s="20"/>
      <c r="Z43" s="20"/>
      <c r="AA43" s="20"/>
      <c r="AB43" s="20"/>
      <c r="AC43" s="20"/>
    </row>
    <row r="44">
      <c r="A44" s="13" t="s">
        <v>41</v>
      </c>
      <c r="B44" s="28"/>
      <c r="C44" s="30">
        <v>-0.9512867443</v>
      </c>
      <c r="D44" s="30">
        <v>-1.0159733898</v>
      </c>
      <c r="E44" s="20"/>
      <c r="F44" s="11">
        <v>42.0</v>
      </c>
      <c r="G44" s="13">
        <f t="shared" ref="G44:I44" si="97">OFFSET(B$4,6*$F43,0)-OFFSET(B$5,6*$F43,0)-OFFSET(B$6,6*$F43,0)</f>
        <v>0.0049360185</v>
      </c>
      <c r="H44" s="13">
        <f t="shared" si="97"/>
        <v>-0.0127589485</v>
      </c>
      <c r="I44" s="13">
        <f t="shared" si="97"/>
        <v>-0.0128243951</v>
      </c>
      <c r="J44" s="13">
        <f t="shared" ref="J44:K44" si="98">627.509*(OFFSET($B$4,6*$F43,0)-OFFSET($B$5,6*$F43,0)-OFFSET($B$6,6*$F43,0)+OFFSET(C$4,6*$F43,0)-OFFSET(C$5,6*$F43,0)-OFFSET(C$6,6*$F43,0))</f>
        <v>-4.908958981</v>
      </c>
      <c r="K44" s="13">
        <f t="shared" si="98"/>
        <v>-4.950027312</v>
      </c>
      <c r="L44" s="17">
        <f t="shared" si="13"/>
        <v>-4.979996094</v>
      </c>
      <c r="M44" s="13">
        <f t="shared" si="14"/>
        <v>-4.898601165</v>
      </c>
      <c r="N44" s="20"/>
      <c r="O44" s="11">
        <v>42.0</v>
      </c>
      <c r="P44" s="13">
        <f t="shared" si="4"/>
        <v>-0.8179589814</v>
      </c>
      <c r="Q44" s="13">
        <f t="shared" si="5"/>
        <v>-0.8590273119</v>
      </c>
      <c r="R44" s="13">
        <f t="shared" si="93"/>
        <v>-0.8889960936</v>
      </c>
      <c r="S44" s="13">
        <f t="shared" si="94"/>
        <v>-0.8076011652</v>
      </c>
      <c r="T44" s="14">
        <f t="shared" si="8"/>
        <v>19.74092313</v>
      </c>
      <c r="U44" s="15">
        <v>-4.091</v>
      </c>
      <c r="V44" s="20"/>
      <c r="W44" s="20"/>
      <c r="X44" s="20"/>
      <c r="Y44" s="20"/>
      <c r="Z44" s="20"/>
      <c r="AA44" s="20"/>
      <c r="AB44" s="20"/>
      <c r="AC44" s="20"/>
    </row>
    <row r="45">
      <c r="A45" s="26">
        <v>8.0</v>
      </c>
      <c r="B45" s="28"/>
      <c r="C45" s="29"/>
      <c r="D45" s="29"/>
      <c r="E45" s="20"/>
      <c r="F45" s="11">
        <v>43.0</v>
      </c>
      <c r="G45" s="13">
        <f t="shared" ref="G45:I45" si="99">OFFSET(B$4,6*$F44,0)-OFFSET(B$5,6*$F44,0)-OFFSET(B$6,6*$F44,0)</f>
        <v>0.0031956755</v>
      </c>
      <c r="H45" s="13">
        <f t="shared" si="99"/>
        <v>-0.0098904501</v>
      </c>
      <c r="I45" s="13">
        <f t="shared" si="99"/>
        <v>-0.0099796863</v>
      </c>
      <c r="J45" s="13">
        <f t="shared" ref="J45:K45" si="100">627.509*(OFFSET($B$4,6*$F44,0)-OFFSET($B$5,6*$F44,0)-OFFSET($B$6,6*$F44,0)+OFFSET(C$4,6*$F44,0)-OFFSET(C$5,6*$F44,0)-OFFSET(C$6,6*$F44,0))</f>
        <v>-4.201031315</v>
      </c>
      <c r="K45" s="13">
        <f t="shared" si="100"/>
        <v>-4.257027833</v>
      </c>
      <c r="L45" s="17">
        <f t="shared" si="13"/>
        <v>-4.297890158</v>
      </c>
      <c r="M45" s="13">
        <f t="shared" si="14"/>
        <v>-4.22557467</v>
      </c>
      <c r="N45" s="20"/>
      <c r="O45" s="11">
        <v>43.0</v>
      </c>
      <c r="P45" s="13">
        <f t="shared" si="4"/>
        <v>-0.5120313145</v>
      </c>
      <c r="Q45" s="13">
        <f t="shared" si="5"/>
        <v>-0.5680278331</v>
      </c>
      <c r="R45" s="13">
        <f t="shared" si="93"/>
        <v>-0.6088901575</v>
      </c>
      <c r="S45" s="13">
        <f t="shared" si="94"/>
        <v>-0.5365746704</v>
      </c>
      <c r="T45" s="14">
        <f t="shared" si="8"/>
        <v>14.54526079</v>
      </c>
      <c r="U45" s="15">
        <v>-3.689</v>
      </c>
      <c r="V45" s="20"/>
      <c r="W45" s="20"/>
      <c r="X45" s="20"/>
      <c r="Y45" s="20"/>
      <c r="Z45" s="20"/>
      <c r="AA45" s="20"/>
      <c r="AB45" s="20"/>
      <c r="AC45" s="20"/>
    </row>
    <row r="46">
      <c r="A46" s="13" t="s">
        <v>31</v>
      </c>
      <c r="B46" s="15">
        <v>-191.1729370175</v>
      </c>
      <c r="C46" s="30">
        <v>-0.6930655804</v>
      </c>
      <c r="D46" s="30">
        <v>-0.7454631282</v>
      </c>
      <c r="E46" s="20"/>
      <c r="F46" s="11">
        <v>44.0</v>
      </c>
      <c r="G46" s="13">
        <f t="shared" ref="G46:I46" si="101">OFFSET(B$4,6*$F45,0)-OFFSET(B$5,6*$F45,0)-OFFSET(B$6,6*$F45,0)</f>
        <v>0.0028761937</v>
      </c>
      <c r="H46" s="13">
        <f t="shared" si="101"/>
        <v>-0.0060117496</v>
      </c>
      <c r="I46" s="13">
        <f t="shared" si="101"/>
        <v>-0.0062621362</v>
      </c>
      <c r="J46" s="13">
        <f t="shared" ref="J46:K46" si="102">627.509*(OFFSET($B$4,6*$F45,0)-OFFSET($B$5,6*$F45,0)-OFFSET($B$6,6*$F45,0)+OFFSET(C$4,6*$F45,0)-OFFSET(C$5,6*$F45,0)-OFFSET(C$6,6*$F45,0))</f>
        <v>-1.967589547</v>
      </c>
      <c r="K46" s="13">
        <f t="shared" si="102"/>
        <v>-2.124709392</v>
      </c>
      <c r="L46" s="17">
        <f t="shared" si="13"/>
        <v>-2.239364414</v>
      </c>
      <c r="M46" s="13">
        <f t="shared" si="14"/>
        <v>-2.219636559</v>
      </c>
      <c r="N46" s="20"/>
      <c r="O46" s="11">
        <v>44.0</v>
      </c>
      <c r="P46" s="13">
        <f t="shared" si="4"/>
        <v>0.02541045272</v>
      </c>
      <c r="Q46" s="13">
        <f t="shared" si="5"/>
        <v>-0.1317093923</v>
      </c>
      <c r="R46" s="13">
        <f t="shared" si="93"/>
        <v>-0.2463644143</v>
      </c>
      <c r="S46" s="13">
        <f t="shared" si="94"/>
        <v>-0.2266365591</v>
      </c>
      <c r="T46" s="14">
        <f t="shared" si="8"/>
        <v>11.37162865</v>
      </c>
      <c r="U46" s="15">
        <v>-1.993</v>
      </c>
      <c r="V46" s="20"/>
      <c r="W46" s="20"/>
      <c r="X46" s="20"/>
      <c r="Y46" s="20"/>
      <c r="Z46" s="20"/>
      <c r="AA46" s="20"/>
      <c r="AB46" s="20"/>
      <c r="AC46" s="20"/>
    </row>
    <row r="47">
      <c r="A47" s="13" t="s">
        <v>32</v>
      </c>
      <c r="B47" s="15">
        <v>-115.1006123004</v>
      </c>
      <c r="C47" s="30">
        <v>-0.4283029886</v>
      </c>
      <c r="D47" s="30">
        <v>-0.4596168419</v>
      </c>
      <c r="E47" s="20"/>
      <c r="F47" s="11">
        <v>45.0</v>
      </c>
      <c r="G47" s="13">
        <f t="shared" ref="G47:I47" si="103">OFFSET(B$4,6*$F46,0)-OFFSET(B$5,6*$F46,0)-OFFSET(B$6,6*$F46,0)</f>
        <v>0.002325301</v>
      </c>
      <c r="H47" s="13">
        <f t="shared" si="103"/>
        <v>-0.0053000246</v>
      </c>
      <c r="I47" s="13">
        <f t="shared" si="103"/>
        <v>-0.0055745424</v>
      </c>
      <c r="J47" s="13">
        <f t="shared" ref="J47:K47" si="104">627.509*(OFFSET($B$4,6*$F46,0)-OFFSET($B$5,6*$F46,0)-OFFSET($B$6,6*$F46,0)+OFFSET(C$4,6*$F46,0)-OFFSET(C$5,6*$F46,0)-OFFSET(C$6,6*$F46,0))</f>
        <v>-1.866665832</v>
      </c>
      <c r="K47" s="13">
        <f t="shared" si="104"/>
        <v>-2.038928222</v>
      </c>
      <c r="L47" s="17">
        <f t="shared" si="13"/>
        <v>-2.164633209</v>
      </c>
      <c r="M47" s="13">
        <f t="shared" si="14"/>
        <v>-2.14649975</v>
      </c>
      <c r="N47" s="20"/>
      <c r="O47" s="11">
        <v>45.0</v>
      </c>
      <c r="P47" s="13">
        <f t="shared" si="4"/>
        <v>-0.1516658315</v>
      </c>
      <c r="Q47" s="13">
        <f t="shared" si="5"/>
        <v>-0.3239282217</v>
      </c>
      <c r="R47" s="13">
        <f t="shared" si="93"/>
        <v>-0.4496332091</v>
      </c>
      <c r="S47" s="13">
        <f t="shared" si="94"/>
        <v>-0.4314997499</v>
      </c>
      <c r="T47" s="14">
        <f t="shared" si="8"/>
        <v>25.16033527</v>
      </c>
      <c r="U47" s="15">
        <v>-1.715</v>
      </c>
      <c r="V47" s="20"/>
      <c r="W47" s="20"/>
      <c r="X47" s="20"/>
      <c r="Y47" s="20"/>
      <c r="Z47" s="20"/>
      <c r="AA47" s="20"/>
      <c r="AB47" s="20"/>
      <c r="AC47" s="20"/>
    </row>
    <row r="48">
      <c r="A48" s="13" t="s">
        <v>33</v>
      </c>
      <c r="B48" s="15">
        <v>-76.0665624993</v>
      </c>
      <c r="C48" s="30">
        <v>-0.2616582223</v>
      </c>
      <c r="D48" s="30">
        <v>-0.2829966613</v>
      </c>
      <c r="E48" s="20"/>
      <c r="F48" s="11">
        <v>46.0</v>
      </c>
      <c r="G48" s="13">
        <f t="shared" ref="G48:I48" si="105">OFFSET(B$4,6*$F47,0)-OFFSET(B$5,6*$F47,0)-OFFSET(B$6,6*$F47,0)</f>
        <v>0.0043687579</v>
      </c>
      <c r="H48" s="13">
        <f t="shared" si="105"/>
        <v>-0.0116377666</v>
      </c>
      <c r="I48" s="13">
        <f t="shared" si="105"/>
        <v>-0.0118193659</v>
      </c>
      <c r="J48" s="13">
        <f t="shared" ref="J48:K48" si="106">627.509*(OFFSET($B$4,6*$F47,0)-OFFSET($B$5,6*$F47,0)-OFFSET($B$6,6*$F47,0)+OFFSET(C$4,6*$F47,0)-OFFSET(C$5,6*$F47,0)-OFFSET(C$6,6*$F47,0))</f>
        <v>-4.56136838</v>
      </c>
      <c r="K48" s="13">
        <f t="shared" si="106"/>
        <v>-4.675323575</v>
      </c>
      <c r="L48" s="17">
        <f t="shared" si="13"/>
        <v>-4.758480069</v>
      </c>
      <c r="M48" s="13">
        <f t="shared" si="14"/>
        <v>-4.694616634</v>
      </c>
      <c r="N48" s="20"/>
      <c r="O48" s="11">
        <v>46.0</v>
      </c>
      <c r="P48" s="13">
        <f t="shared" si="4"/>
        <v>-0.3053683803</v>
      </c>
      <c r="Q48" s="13">
        <f t="shared" si="5"/>
        <v>-0.4193235754</v>
      </c>
      <c r="R48" s="13">
        <f t="shared" si="93"/>
        <v>-0.5024800692</v>
      </c>
      <c r="S48" s="13">
        <f t="shared" si="94"/>
        <v>-0.4386166339</v>
      </c>
      <c r="T48" s="14">
        <f t="shared" si="8"/>
        <v>10.30584196</v>
      </c>
      <c r="U48" s="15">
        <v>-4.256</v>
      </c>
      <c r="V48" s="20"/>
      <c r="W48" s="20"/>
      <c r="X48" s="20"/>
      <c r="Y48" s="20"/>
      <c r="Z48" s="20"/>
      <c r="AA48" s="20"/>
      <c r="AB48" s="20"/>
      <c r="AC48" s="20"/>
    </row>
    <row r="49">
      <c r="A49" s="13" t="s">
        <v>40</v>
      </c>
      <c r="B49" s="28"/>
      <c r="C49" s="30">
        <v>-0.4285976038</v>
      </c>
      <c r="D49" s="30">
        <v>-0.4597819293</v>
      </c>
      <c r="E49" s="20"/>
      <c r="F49" s="11">
        <v>47.0</v>
      </c>
      <c r="G49" s="13">
        <f t="shared" ref="G49:I49" si="107">OFFSET(B$4,6*$F48,0)-OFFSET(B$5,6*$F48,0)-OFFSET(B$6,6*$F48,0)</f>
        <v>0.0022192109</v>
      </c>
      <c r="H49" s="13">
        <f t="shared" si="107"/>
        <v>-0.0081519289</v>
      </c>
      <c r="I49" s="13">
        <f t="shared" si="107"/>
        <v>-0.0083108768</v>
      </c>
      <c r="J49" s="13">
        <f t="shared" ref="J49:K49" si="108">627.509*(OFFSET($B$4,6*$F48,0)-OFFSET($B$5,6*$F48,0)-OFFSET($B$6,6*$F48,0)+OFFSET(C$4,6*$F48,0)-OFFSET(C$5,6*$F48,0)-OFFSET(C$6,6*$F48,0))</f>
        <v>-3.722833939</v>
      </c>
      <c r="K49" s="13">
        <f t="shared" si="108"/>
        <v>-3.822575177</v>
      </c>
      <c r="L49" s="17">
        <f t="shared" si="13"/>
        <v>-3.895359324</v>
      </c>
      <c r="M49" s="13">
        <f t="shared" si="14"/>
        <v>-3.861201729</v>
      </c>
      <c r="N49" s="20"/>
      <c r="O49" s="11">
        <v>47.0</v>
      </c>
      <c r="P49" s="13">
        <f t="shared" si="4"/>
        <v>-0.8948339395</v>
      </c>
      <c r="Q49" s="13">
        <f t="shared" si="5"/>
        <v>-0.9945751772</v>
      </c>
      <c r="R49" s="13">
        <f t="shared" si="93"/>
        <v>-1.067359324</v>
      </c>
      <c r="S49" s="13">
        <f t="shared" si="94"/>
        <v>-1.033201729</v>
      </c>
      <c r="T49" s="14">
        <f t="shared" si="8"/>
        <v>36.53471459</v>
      </c>
      <c r="U49" s="15">
        <v>-2.828</v>
      </c>
      <c r="V49" s="20"/>
      <c r="W49" s="20"/>
      <c r="X49" s="20"/>
      <c r="Y49" s="20"/>
      <c r="Z49" s="20"/>
      <c r="AA49" s="20"/>
      <c r="AB49" s="20"/>
      <c r="AC49" s="20"/>
    </row>
    <row r="50">
      <c r="A50" s="13" t="s">
        <v>41</v>
      </c>
      <c r="B50" s="28"/>
      <c r="C50" s="30">
        <v>-0.2627034505</v>
      </c>
      <c r="D50" s="30">
        <v>-0.2835423529</v>
      </c>
      <c r="E50" s="20"/>
      <c r="F50" s="11">
        <v>48.0</v>
      </c>
      <c r="G50" s="13">
        <f t="shared" ref="G50:I50" si="109">OFFSET(B$4,6*$F49,0)-OFFSET(B$5,6*$F49,0)-OFFSET(B$6,6*$F49,0)</f>
        <v>0.0013037214</v>
      </c>
      <c r="H50" s="13">
        <f t="shared" si="109"/>
        <v>-0.008199969</v>
      </c>
      <c r="I50" s="13">
        <f t="shared" si="109"/>
        <v>-0.0084003964</v>
      </c>
      <c r="J50" s="13">
        <f t="shared" ref="J50:K50" si="110">627.509*(OFFSET($B$4,6*$F49,0)-OFFSET($B$5,6*$F49,0)-OFFSET($B$6,6*$F49,0)+OFFSET(C$4,6*$F49,0)-OFFSET(C$5,6*$F49,0)-OFFSET(C$6,6*$F49,0))</f>
        <v>-4.327457435</v>
      </c>
      <c r="K50" s="13">
        <f t="shared" si="110"/>
        <v>-4.453227433</v>
      </c>
      <c r="L50" s="17">
        <f t="shared" si="13"/>
        <v>-4.545005539</v>
      </c>
      <c r="M50" s="13">
        <f t="shared" si="14"/>
        <v>-4.503355484</v>
      </c>
      <c r="N50" s="20"/>
      <c r="O50" s="11">
        <v>48.0</v>
      </c>
      <c r="P50" s="13">
        <f t="shared" si="4"/>
        <v>-0.8214574352</v>
      </c>
      <c r="Q50" s="13">
        <f t="shared" si="5"/>
        <v>-0.9472274326</v>
      </c>
      <c r="R50" s="13">
        <f t="shared" si="93"/>
        <v>-1.039005539</v>
      </c>
      <c r="S50" s="13">
        <f t="shared" si="94"/>
        <v>-0.9973554845</v>
      </c>
      <c r="T50" s="14">
        <f t="shared" si="8"/>
        <v>28.44710452</v>
      </c>
      <c r="U50" s="15">
        <v>-3.506</v>
      </c>
      <c r="V50" s="20"/>
      <c r="W50" s="20"/>
      <c r="X50" s="20"/>
      <c r="Y50" s="20"/>
      <c r="Z50" s="20"/>
      <c r="AA50" s="20"/>
      <c r="AB50" s="20"/>
      <c r="AC50" s="20"/>
    </row>
    <row r="51">
      <c r="A51" s="26">
        <v>9.0</v>
      </c>
      <c r="B51" s="28"/>
      <c r="C51" s="29"/>
      <c r="D51" s="29"/>
      <c r="E51" s="20"/>
      <c r="F51" s="11">
        <v>49.0</v>
      </c>
      <c r="G51" s="13">
        <f t="shared" ref="G51:I51" si="111">OFFSET(B$4,6*$F50,0)-OFFSET(B$5,6*$F50,0)-OFFSET(B$6,6*$F50,0)</f>
        <v>0.0014128049</v>
      </c>
      <c r="H51" s="13">
        <f t="shared" si="111"/>
        <v>-0.0080231516</v>
      </c>
      <c r="I51" s="13">
        <f t="shared" si="111"/>
        <v>-0.0081810916</v>
      </c>
      <c r="J51" s="13">
        <f t="shared" ref="J51:K51" si="112">627.509*(OFFSET($B$4,6*$F50,0)-OFFSET($B$5,6*$F50,0)-OFFSET($B$6,6*$F50,0)+OFFSET(C$4,6*$F50,0)-OFFSET(C$5,6*$F50,0)-OFFSET(C$6,6*$F50,0))</f>
        <v>-4.148052047</v>
      </c>
      <c r="K51" s="13">
        <f t="shared" si="112"/>
        <v>-4.247160819</v>
      </c>
      <c r="L51" s="17">
        <f t="shared" si="13"/>
        <v>-4.319483436</v>
      </c>
      <c r="M51" s="13">
        <f t="shared" si="14"/>
        <v>-4.2865584</v>
      </c>
      <c r="N51" s="20"/>
      <c r="O51" s="11">
        <v>49.0</v>
      </c>
      <c r="P51" s="13">
        <f t="shared" si="4"/>
        <v>-0.8550520474</v>
      </c>
      <c r="Q51" s="13">
        <f t="shared" si="5"/>
        <v>-0.9541608188</v>
      </c>
      <c r="R51" s="13">
        <f t="shared" si="93"/>
        <v>-1.026483436</v>
      </c>
      <c r="S51" s="13">
        <f t="shared" si="94"/>
        <v>-0.9935583998</v>
      </c>
      <c r="T51" s="14">
        <f t="shared" si="8"/>
        <v>30.17183115</v>
      </c>
      <c r="U51" s="15">
        <v>-3.293</v>
      </c>
      <c r="V51" s="20"/>
      <c r="W51" s="20"/>
      <c r="X51" s="20"/>
      <c r="Y51" s="20"/>
      <c r="Z51" s="20"/>
      <c r="AA51" s="20"/>
      <c r="AB51" s="20"/>
      <c r="AC51" s="20"/>
    </row>
    <row r="52">
      <c r="A52" s="13" t="s">
        <v>31</v>
      </c>
      <c r="B52" s="15">
        <v>-210.3645065096</v>
      </c>
      <c r="C52" s="30">
        <v>-0.83633208</v>
      </c>
      <c r="D52" s="30">
        <v>-0.8943644025</v>
      </c>
      <c r="E52" s="20"/>
      <c r="F52" s="11">
        <v>50.0</v>
      </c>
      <c r="G52" s="13">
        <f t="shared" ref="G52:I52" si="113">OFFSET(B$4,6*$F51,0)-OFFSET(B$5,6*$F51,0)-OFFSET(B$6,6*$F51,0)</f>
        <v>-0.0004400906</v>
      </c>
      <c r="H52" s="13">
        <f t="shared" si="113"/>
        <v>-0.0050008445</v>
      </c>
      <c r="I52" s="13">
        <f t="shared" si="113"/>
        <v>-0.0051474621</v>
      </c>
      <c r="J52" s="13">
        <f t="shared" ref="J52:K52" si="114">627.509*(OFFSET($B$4,6*$F51,0)-OFFSET($B$5,6*$F51,0)-OFFSET($B$6,6*$F51,0)+OFFSET(C$4,6*$F51,0)-OFFSET(C$5,6*$F51,0)-OFFSET(C$6,6*$F51,0))</f>
        <v>-3.414235744</v>
      </c>
      <c r="K52" s="13">
        <f t="shared" si="114"/>
        <v>-3.506239607</v>
      </c>
      <c r="L52" s="17">
        <f t="shared" si="13"/>
        <v>-3.573377562</v>
      </c>
      <c r="M52" s="13">
        <f t="shared" si="14"/>
        <v>-3.542879244</v>
      </c>
      <c r="N52" s="20"/>
      <c r="O52" s="11">
        <v>50.0</v>
      </c>
      <c r="P52" s="13">
        <f t="shared" si="4"/>
        <v>-0.5572357437</v>
      </c>
      <c r="Q52" s="13">
        <f t="shared" si="5"/>
        <v>-0.6492396072</v>
      </c>
      <c r="R52" s="13">
        <f t="shared" si="93"/>
        <v>-0.7163775617</v>
      </c>
      <c r="S52" s="13">
        <f t="shared" si="94"/>
        <v>-0.6858792438</v>
      </c>
      <c r="T52" s="14">
        <f t="shared" si="8"/>
        <v>24.00697388</v>
      </c>
      <c r="U52" s="15">
        <v>-2.857</v>
      </c>
      <c r="V52" s="20"/>
      <c r="W52" s="20"/>
      <c r="X52" s="20"/>
      <c r="Y52" s="20"/>
      <c r="Z52" s="20"/>
      <c r="AA52" s="20"/>
      <c r="AB52" s="20"/>
      <c r="AC52" s="20"/>
    </row>
    <row r="53">
      <c r="A53" s="13" t="s">
        <v>32</v>
      </c>
      <c r="B53" s="15">
        <v>-95.2621585132</v>
      </c>
      <c r="C53" s="30">
        <v>-0.4044442388</v>
      </c>
      <c r="D53" s="30">
        <v>-0.4312318645</v>
      </c>
      <c r="E53" s="20"/>
      <c r="F53" s="11">
        <v>51.0</v>
      </c>
      <c r="G53" s="13">
        <f t="shared" ref="G53:I53" si="115">OFFSET(B$4,6*$F52,0)-OFFSET(B$5,6*$F52,0)-OFFSET(B$6,6*$F52,0)</f>
        <v>-0.0008267607</v>
      </c>
      <c r="H53" s="13">
        <f t="shared" si="115"/>
        <v>-0.0016431134</v>
      </c>
      <c r="I53" s="13">
        <f t="shared" si="115"/>
        <v>-0.0017825909</v>
      </c>
      <c r="J53" s="13">
        <f t="shared" ref="J53:K53" si="116">627.509*(OFFSET($B$4,6*$F52,0)-OFFSET($B$5,6*$F52,0)-OFFSET($B$6,6*$F52,0)+OFFSET(C$4,6*$F52,0)-OFFSET(C$5,6*$F52,0)-OFFSET(C$6,6*$F52,0))</f>
        <v>-1.549868227</v>
      </c>
      <c r="K53" s="13">
        <f t="shared" si="116"/>
        <v>-1.637391613</v>
      </c>
      <c r="L53" s="17">
        <f t="shared" si="13"/>
        <v>-1.70126003</v>
      </c>
      <c r="M53" s="13">
        <f t="shared" si="14"/>
        <v>-1.675683904</v>
      </c>
      <c r="N53" s="20"/>
      <c r="O53" s="11">
        <v>51.0</v>
      </c>
      <c r="P53" s="13">
        <f t="shared" si="4"/>
        <v>-0.01086822661</v>
      </c>
      <c r="Q53" s="13">
        <f t="shared" si="5"/>
        <v>-0.09839161316</v>
      </c>
      <c r="R53" s="13">
        <f t="shared" si="93"/>
        <v>-0.1622600304</v>
      </c>
      <c r="S53" s="13">
        <f t="shared" si="94"/>
        <v>-0.1366839041</v>
      </c>
      <c r="T53" s="14">
        <f t="shared" si="8"/>
        <v>8.881345294</v>
      </c>
      <c r="U53" s="15">
        <v>-1.539</v>
      </c>
      <c r="V53" s="20"/>
      <c r="W53" s="20"/>
      <c r="X53" s="20"/>
      <c r="Y53" s="20"/>
      <c r="Z53" s="20"/>
      <c r="AA53" s="20"/>
      <c r="AB53" s="20"/>
      <c r="AC53" s="20"/>
    </row>
    <row r="54">
      <c r="A54" s="13" t="s">
        <v>33</v>
      </c>
      <c r="B54" s="15">
        <v>-115.1007939198</v>
      </c>
      <c r="C54" s="30">
        <v>-0.4282067784</v>
      </c>
      <c r="D54" s="30">
        <v>-0.4595408669</v>
      </c>
      <c r="E54" s="20"/>
      <c r="F54" s="11">
        <v>52.0</v>
      </c>
      <c r="G54" s="13">
        <f t="shared" ref="G54:I54" si="117">OFFSET(B$4,6*$F53,0)-OFFSET(B$5,6*$F53,0)-OFFSET(B$6,6*$F53,0)</f>
        <v>-0.001218516</v>
      </c>
      <c r="H54" s="13">
        <f t="shared" si="117"/>
        <v>-0.0071500922</v>
      </c>
      <c r="I54" s="13">
        <f t="shared" si="117"/>
        <v>-0.0073268374</v>
      </c>
      <c r="J54" s="13">
        <f t="shared" ref="J54:K54" si="118">627.509*(OFFSET($B$4,6*$F53,0)-OFFSET($B$5,6*$F53,0)-OFFSET($B$6,6*$F53,0)+OFFSET(C$4,6*$F53,0)-OFFSET(C$5,6*$F53,0)-OFFSET(C$6,6*$F53,0))</f>
        <v>-5.251376963</v>
      </c>
      <c r="K54" s="13">
        <f t="shared" si="118"/>
        <v>-5.362286167</v>
      </c>
      <c r="L54" s="17">
        <f t="shared" si="13"/>
        <v>-5.44321991</v>
      </c>
      <c r="M54" s="13">
        <f t="shared" si="14"/>
        <v>-5.386893918</v>
      </c>
      <c r="N54" s="20"/>
      <c r="O54" s="11">
        <v>52.0</v>
      </c>
      <c r="P54" s="13">
        <f t="shared" si="4"/>
        <v>-0.525376963</v>
      </c>
      <c r="Q54" s="13">
        <f t="shared" si="5"/>
        <v>-0.6362861667</v>
      </c>
      <c r="R54" s="13">
        <f t="shared" ref="R54:S54" si="119">L54-$U54</f>
        <v>-0.7172199099</v>
      </c>
      <c r="S54" s="13">
        <f t="shared" si="119"/>
        <v>-0.6608939177</v>
      </c>
      <c r="T54" s="14">
        <f t="shared" si="8"/>
        <v>13.98421324</v>
      </c>
      <c r="U54" s="15">
        <v>-4.726</v>
      </c>
      <c r="V54" s="20"/>
      <c r="W54" s="20"/>
      <c r="X54" s="20"/>
      <c r="Y54" s="20"/>
      <c r="Z54" s="20"/>
      <c r="AA54" s="20"/>
      <c r="AB54" s="20"/>
      <c r="AC54" s="20"/>
    </row>
    <row r="55">
      <c r="A55" s="13" t="s">
        <v>40</v>
      </c>
      <c r="B55" s="28"/>
      <c r="C55" s="30">
        <v>-0.4046250761</v>
      </c>
      <c r="D55" s="30">
        <v>-0.4313397767</v>
      </c>
      <c r="E55" s="20"/>
      <c r="F55" s="11">
        <v>53.0</v>
      </c>
      <c r="G55" s="13">
        <f t="shared" ref="G55:I55" si="120">OFFSET(B$4,6*$F54,0)-OFFSET(B$5,6*$F54,0)-OFFSET(B$6,6*$F54,0)</f>
        <v>-0.0014769982</v>
      </c>
      <c r="H55" s="13">
        <f t="shared" si="120"/>
        <v>-0.0061231872</v>
      </c>
      <c r="I55" s="13">
        <f t="shared" si="120"/>
        <v>-0.0062291196</v>
      </c>
      <c r="J55" s="13">
        <f t="shared" ref="J55:K55" si="121">627.509*(OFFSET($B$4,6*$F54,0)-OFFSET($B$5,6*$F54,0)-OFFSET($B$6,6*$F54,0)+OFFSET(C$4,6*$F54,0)-OFFSET(C$5,6*$F54,0)-OFFSET(C$6,6*$F54,0))</f>
        <v>-4.76918474</v>
      </c>
      <c r="K55" s="13">
        <f t="shared" si="121"/>
        <v>-4.835658275</v>
      </c>
      <c r="L55" s="17">
        <f t="shared" si="13"/>
        <v>-4.884165989</v>
      </c>
      <c r="M55" s="13">
        <f t="shared" si="14"/>
        <v>-4.839447712</v>
      </c>
      <c r="N55" s="20"/>
      <c r="O55" s="11">
        <v>53.0</v>
      </c>
      <c r="P55" s="13">
        <f t="shared" si="4"/>
        <v>-0.3641847401</v>
      </c>
      <c r="Q55" s="13">
        <f t="shared" si="5"/>
        <v>-0.4306582745</v>
      </c>
      <c r="R55" s="13">
        <f t="shared" ref="R55:S55" si="122">L55-$U55</f>
        <v>-0.4791659888</v>
      </c>
      <c r="S55" s="13">
        <f t="shared" si="122"/>
        <v>-0.4344477123</v>
      </c>
      <c r="T55" s="14">
        <f t="shared" si="8"/>
        <v>9.86260414</v>
      </c>
      <c r="U55" s="15">
        <v>-4.405</v>
      </c>
      <c r="V55" s="20"/>
      <c r="W55" s="20"/>
      <c r="X55" s="20"/>
      <c r="Y55" s="20"/>
      <c r="Z55" s="20"/>
      <c r="AA55" s="20"/>
      <c r="AB55" s="20"/>
      <c r="AC55" s="20"/>
    </row>
    <row r="56">
      <c r="A56" s="13" t="s">
        <v>41</v>
      </c>
      <c r="B56" s="28"/>
      <c r="C56" s="30">
        <v>-0.4290293978</v>
      </c>
      <c r="D56" s="30">
        <v>-0.4599283177</v>
      </c>
      <c r="E56" s="20"/>
      <c r="F56" s="11">
        <v>54.0</v>
      </c>
      <c r="G56" s="13">
        <f t="shared" ref="G56:I56" si="123">OFFSET(B$4,6*$F55,0)-OFFSET(B$5,6*$F55,0)-OFFSET(B$6,6*$F55,0)</f>
        <v>-0.0014688803</v>
      </c>
      <c r="H56" s="13">
        <f t="shared" si="123"/>
        <v>-0.0045439195</v>
      </c>
      <c r="I56" s="13">
        <f t="shared" si="123"/>
        <v>-0.0047152937</v>
      </c>
      <c r="J56" s="13">
        <f t="shared" ref="J56:K56" si="124">627.509*(OFFSET($B$4,6*$F55,0)-OFFSET($B$5,6*$F55,0)-OFFSET($B$6,6*$F55,0)+OFFSET(C$4,6*$F55,0)-OFFSET(C$5,6*$F55,0)-OFFSET(C$6,6*$F55,0))</f>
        <v>-3.77308599</v>
      </c>
      <c r="K56" s="13">
        <f t="shared" si="124"/>
        <v>-3.880624843</v>
      </c>
      <c r="L56" s="17">
        <f t="shared" si="13"/>
        <v>-3.959099141</v>
      </c>
      <c r="M56" s="13">
        <f t="shared" si="14"/>
        <v>-3.829218297</v>
      </c>
      <c r="N56" s="20"/>
      <c r="O56" s="11">
        <v>54.0</v>
      </c>
      <c r="P56" s="13">
        <f t="shared" si="4"/>
        <v>-0.4850859897</v>
      </c>
      <c r="Q56" s="13">
        <f t="shared" si="5"/>
        <v>-0.5926248425</v>
      </c>
      <c r="R56" s="13">
        <f t="shared" ref="R56:R68" si="127">L56-U56</f>
        <v>-0.6710991406</v>
      </c>
      <c r="S56" s="13">
        <f t="shared" ref="S56:S68" si="128">M56-U56</f>
        <v>-0.541218297</v>
      </c>
      <c r="T56" s="14">
        <f t="shared" si="8"/>
        <v>16.46041049</v>
      </c>
      <c r="U56" s="15">
        <v>-3.288</v>
      </c>
      <c r="V56" s="20"/>
      <c r="W56" s="20"/>
      <c r="X56" s="20"/>
      <c r="Y56" s="20"/>
      <c r="Z56" s="20"/>
      <c r="AA56" s="20"/>
      <c r="AB56" s="20"/>
      <c r="AC56" s="20"/>
    </row>
    <row r="57">
      <c r="A57" s="26">
        <v>10.0</v>
      </c>
      <c r="B57" s="28"/>
      <c r="C57" s="29"/>
      <c r="D57" s="29"/>
      <c r="E57" s="20"/>
      <c r="F57" s="11">
        <v>55.0</v>
      </c>
      <c r="G57" s="13">
        <f t="shared" ref="G57:I57" si="125">OFFSET(B$4,6*$F56,0)-OFFSET(B$5,6*$F56,0)-OFFSET(B$6,6*$F56,0)</f>
        <v>0.00004723570002</v>
      </c>
      <c r="H57" s="13">
        <f t="shared" si="125"/>
        <v>-0.0077843517</v>
      </c>
      <c r="I57" s="13">
        <f t="shared" si="125"/>
        <v>-0.0079410743</v>
      </c>
      <c r="J57" s="13">
        <f t="shared" ref="J57:K57" si="126">627.509*(OFFSET($B$4,6*$F56,0)-OFFSET($B$5,6*$F56,0)-OFFSET($B$6,6*$F56,0)+OFFSET(C$4,6*$F56,0)-OFFSET(C$5,6*$F56,0)-OFFSET(C$6,6*$F56,0))</f>
        <v>-4.855109924</v>
      </c>
      <c r="K57" s="13">
        <f t="shared" si="126"/>
        <v>-4.953454766</v>
      </c>
      <c r="L57" s="17">
        <f t="shared" si="13"/>
        <v>-5.025219921</v>
      </c>
      <c r="M57" s="13">
        <f t="shared" si="14"/>
        <v>-4.952814073</v>
      </c>
      <c r="N57" s="20"/>
      <c r="O57" s="11">
        <v>55.0</v>
      </c>
      <c r="P57" s="13">
        <f t="shared" si="4"/>
        <v>-0.687109924</v>
      </c>
      <c r="Q57" s="13">
        <f t="shared" si="5"/>
        <v>-0.785454766</v>
      </c>
      <c r="R57" s="13">
        <f t="shared" si="127"/>
        <v>-0.857219921</v>
      </c>
      <c r="S57" s="13">
        <f t="shared" si="128"/>
        <v>-0.7848140726</v>
      </c>
      <c r="T57" s="14">
        <f t="shared" si="8"/>
        <v>18.8295123</v>
      </c>
      <c r="U57" s="15">
        <v>-4.168</v>
      </c>
      <c r="V57" s="20"/>
      <c r="W57" s="20"/>
      <c r="X57" s="20"/>
      <c r="Y57" s="20"/>
      <c r="Z57" s="20"/>
      <c r="AA57" s="20"/>
      <c r="AB57" s="20"/>
      <c r="AC57" s="20"/>
    </row>
    <row r="58">
      <c r="A58" s="13" t="s">
        <v>31</v>
      </c>
      <c r="B58" s="15">
        <v>-190.5258470849</v>
      </c>
      <c r="C58" s="30">
        <v>-0.814486564</v>
      </c>
      <c r="D58" s="30">
        <v>-0.868033918</v>
      </c>
      <c r="E58" s="20"/>
      <c r="F58" s="11">
        <v>56.0</v>
      </c>
      <c r="G58" s="13">
        <f t="shared" ref="G58:I58" si="129">OFFSET(B$4,6*$F57,0)-OFFSET(B$5,6*$F57,0)-OFFSET(B$6,6*$F57,0)</f>
        <v>0.0016217575</v>
      </c>
      <c r="H58" s="13">
        <f t="shared" si="129"/>
        <v>-0.0077350705</v>
      </c>
      <c r="I58" s="13">
        <f t="shared" si="129"/>
        <v>-0.0079126814</v>
      </c>
      <c r="J58" s="13">
        <f t="shared" ref="J58:K58" si="130">627.509*(OFFSET($B$4,6*$F57,0)-OFFSET($B$5,6*$F57,0)-OFFSET($B$6,6*$F57,0)+OFFSET(C$4,6*$F57,0)-OFFSET(C$5,6*$F57,0)-OFFSET(C$6,6*$F57,0))</f>
        <v>-3.836158927</v>
      </c>
      <c r="K58" s="13">
        <f t="shared" si="130"/>
        <v>-3.947611366</v>
      </c>
      <c r="L58" s="17">
        <f t="shared" si="13"/>
        <v>-4.028941523</v>
      </c>
      <c r="M58" s="13">
        <f t="shared" si="14"/>
        <v>-3.97635983</v>
      </c>
      <c r="N58" s="20"/>
      <c r="O58" s="11">
        <v>56.0</v>
      </c>
      <c r="P58" s="13">
        <f t="shared" si="4"/>
        <v>-0.6371589273</v>
      </c>
      <c r="Q58" s="13">
        <f t="shared" si="5"/>
        <v>-0.7486113656</v>
      </c>
      <c r="R58" s="13">
        <f t="shared" si="127"/>
        <v>-0.8299415232</v>
      </c>
      <c r="S58" s="13">
        <f t="shared" si="128"/>
        <v>-0.7773598297</v>
      </c>
      <c r="T58" s="14">
        <f t="shared" si="8"/>
        <v>24.30008846</v>
      </c>
      <c r="U58" s="15">
        <v>-3.199</v>
      </c>
      <c r="V58" s="20"/>
      <c r="W58" s="20"/>
      <c r="X58" s="20"/>
      <c r="Y58" s="20"/>
      <c r="Z58" s="20"/>
      <c r="AA58" s="20"/>
      <c r="AB58" s="20"/>
      <c r="AC58" s="20"/>
    </row>
    <row r="59">
      <c r="A59" s="13" t="s">
        <v>32</v>
      </c>
      <c r="B59" s="15">
        <v>-95.2620969768</v>
      </c>
      <c r="C59" s="30">
        <v>-0.4044876558</v>
      </c>
      <c r="D59" s="30">
        <v>-0.4312745958</v>
      </c>
      <c r="E59" s="20"/>
      <c r="F59" s="11">
        <v>57.0</v>
      </c>
      <c r="G59" s="13">
        <f t="shared" ref="G59:I59" si="131">OFFSET(B$4,6*$F58,0)-OFFSET(B$5,6*$F58,0)-OFFSET(B$6,6*$F58,0)</f>
        <v>0.0006862914</v>
      </c>
      <c r="H59" s="13">
        <f t="shared" si="131"/>
        <v>-0.0105827812</v>
      </c>
      <c r="I59" s="13">
        <f t="shared" si="131"/>
        <v>-0.0107842886</v>
      </c>
      <c r="J59" s="13">
        <f t="shared" ref="J59:K59" si="132">627.509*(OFFSET($B$4,6*$F58,0)-OFFSET($B$5,6*$F58,0)-OFFSET($B$6,6*$F58,0)+OFFSET(C$4,6*$F58,0)-OFFSET(C$5,6*$F58,0)-OFFSET(C$6,6*$F58,0))</f>
        <v>-6.210136418</v>
      </c>
      <c r="K59" s="13">
        <f t="shared" si="132"/>
        <v>-6.336584125</v>
      </c>
      <c r="L59" s="17">
        <f t="shared" si="13"/>
        <v>-6.428856776</v>
      </c>
      <c r="M59" s="13">
        <f t="shared" si="14"/>
        <v>-6.367711297</v>
      </c>
      <c r="N59" s="20"/>
      <c r="O59" s="11">
        <v>57.0</v>
      </c>
      <c r="P59" s="13">
        <f t="shared" si="4"/>
        <v>-0.9551364179</v>
      </c>
      <c r="Q59" s="13">
        <f t="shared" si="5"/>
        <v>-1.081584125</v>
      </c>
      <c r="R59" s="13">
        <f t="shared" si="127"/>
        <v>-1.173856776</v>
      </c>
      <c r="S59" s="13">
        <f t="shared" si="128"/>
        <v>-1.112711297</v>
      </c>
      <c r="T59" s="14">
        <f t="shared" si="8"/>
        <v>21.17433486</v>
      </c>
      <c r="U59" s="15">
        <v>-5.255</v>
      </c>
      <c r="V59" s="20"/>
      <c r="W59" s="20"/>
      <c r="X59" s="20"/>
      <c r="Y59" s="20"/>
      <c r="Z59" s="20"/>
      <c r="AA59" s="20"/>
      <c r="AB59" s="20"/>
      <c r="AC59" s="20"/>
    </row>
    <row r="60">
      <c r="A60" s="13" t="s">
        <v>33</v>
      </c>
      <c r="B60" s="15">
        <v>-95.2621846356</v>
      </c>
      <c r="C60" s="30">
        <v>-0.404428218</v>
      </c>
      <c r="D60" s="30">
        <v>-0.4312204753</v>
      </c>
      <c r="E60" s="20"/>
      <c r="F60" s="11">
        <v>58.0</v>
      </c>
      <c r="G60" s="13">
        <f t="shared" ref="G60:I60" si="133">OFFSET(B$4,6*$F59,0)-OFFSET(B$5,6*$F59,0)-OFFSET(B$6,6*$F59,0)</f>
        <v>-0.0019171971</v>
      </c>
      <c r="H60" s="13">
        <f t="shared" si="133"/>
        <v>-0.0053043191</v>
      </c>
      <c r="I60" s="13">
        <f t="shared" si="133"/>
        <v>-0.005234513</v>
      </c>
      <c r="J60" s="13">
        <f t="shared" ref="J60:K60" si="134">627.509*(OFFSET($B$4,6*$F59,0)-OFFSET($B$5,6*$F59,0)-OFFSET($B$6,6*$F59,0)+OFFSET(C$4,6*$F59,0)-OFFSET(C$5,6*$F59,0)-OFFSET(C$6,6*$F59,0))</f>
        <v>-4.531566409</v>
      </c>
      <c r="K60" s="13">
        <f t="shared" si="134"/>
        <v>-4.487762453</v>
      </c>
      <c r="L60" s="17">
        <f t="shared" si="13"/>
        <v>-4.455797404</v>
      </c>
      <c r="M60" s="13">
        <f t="shared" si="14"/>
        <v>-4.425002544</v>
      </c>
      <c r="N60" s="20"/>
      <c r="O60" s="11">
        <v>58.0</v>
      </c>
      <c r="P60" s="13">
        <f t="shared" si="4"/>
        <v>-0.2945664091</v>
      </c>
      <c r="Q60" s="13">
        <f t="shared" si="5"/>
        <v>-0.2507624531</v>
      </c>
      <c r="R60" s="13">
        <f t="shared" si="127"/>
        <v>-0.2187974042</v>
      </c>
      <c r="S60" s="13">
        <f t="shared" si="128"/>
        <v>-0.1880025441</v>
      </c>
      <c r="T60" s="14">
        <f t="shared" si="8"/>
        <v>4.437161769</v>
      </c>
      <c r="U60" s="15">
        <v>-4.237</v>
      </c>
      <c r="V60" s="20"/>
      <c r="W60" s="20"/>
      <c r="X60" s="20"/>
      <c r="Y60" s="20"/>
      <c r="Z60" s="20"/>
      <c r="AA60" s="20"/>
      <c r="AB60" s="20"/>
      <c r="AC60" s="20"/>
    </row>
    <row r="61">
      <c r="A61" s="13" t="s">
        <v>40</v>
      </c>
      <c r="B61" s="28"/>
      <c r="C61" s="30">
        <v>-0.4049548361</v>
      </c>
      <c r="D61" s="30">
        <v>-0.4315119766</v>
      </c>
      <c r="E61" s="20"/>
      <c r="F61" s="11">
        <v>59.0</v>
      </c>
      <c r="G61" s="13">
        <f t="shared" ref="G61:I61" si="135">OFFSET(B$4,6*$F60,0)-OFFSET(B$5,6*$F60,0)-OFFSET(B$6,6*$F60,0)</f>
        <v>-0.0036491263</v>
      </c>
      <c r="H61" s="13">
        <f t="shared" si="135"/>
        <v>-0.0015966345</v>
      </c>
      <c r="I61" s="13">
        <f t="shared" si="135"/>
        <v>-0.0013527245</v>
      </c>
      <c r="J61" s="13">
        <f t="shared" ref="J61:K61" si="136">627.509*(OFFSET($B$4,6*$F60,0)-OFFSET($B$5,6*$F60,0)-OFFSET($B$6,6*$F60,0)+OFFSET(C$4,6*$F60,0)-OFFSET(C$5,6*$F60,0)-OFFSET(C$6,6*$F60,0))</f>
        <v>-3.291762114</v>
      </c>
      <c r="K61" s="13">
        <f t="shared" si="136"/>
        <v>-3.138706394</v>
      </c>
      <c r="L61" s="17">
        <f t="shared" si="13"/>
        <v>-3.027017084</v>
      </c>
      <c r="M61" s="13">
        <f t="shared" si="14"/>
        <v>-2.987921653</v>
      </c>
      <c r="N61" s="20"/>
      <c r="O61" s="11">
        <v>59.0</v>
      </c>
      <c r="P61" s="13">
        <f t="shared" si="4"/>
        <v>-0.3647621139</v>
      </c>
      <c r="Q61" s="13">
        <f t="shared" si="5"/>
        <v>-0.2117063937</v>
      </c>
      <c r="R61" s="13">
        <f t="shared" si="127"/>
        <v>-0.1000170843</v>
      </c>
      <c r="S61" s="13">
        <f t="shared" si="128"/>
        <v>-0.06092165313</v>
      </c>
      <c r="T61" s="14">
        <f t="shared" si="8"/>
        <v>2.081368402</v>
      </c>
      <c r="U61" s="15">
        <v>-2.927</v>
      </c>
      <c r="V61" s="20"/>
      <c r="W61" s="20"/>
      <c r="X61" s="20"/>
      <c r="Y61" s="20"/>
      <c r="Z61" s="20"/>
      <c r="AA61" s="20"/>
      <c r="AB61" s="20"/>
      <c r="AC61" s="20"/>
    </row>
    <row r="62">
      <c r="A62" s="13" t="s">
        <v>41</v>
      </c>
      <c r="B62" s="28"/>
      <c r="C62" s="30">
        <v>-0.4051073583</v>
      </c>
      <c r="D62" s="30">
        <v>-0.4315492473</v>
      </c>
      <c r="E62" s="20"/>
      <c r="F62" s="11">
        <v>60.0</v>
      </c>
      <c r="G62" s="13">
        <f t="shared" ref="G62:I62" si="137">OFFSET(B$4,6*$F61,0)-OFFSET(B$5,6*$F61,0)-OFFSET(B$6,6*$F61,0)</f>
        <v>-0.0041861072</v>
      </c>
      <c r="H62" s="13">
        <f t="shared" si="137"/>
        <v>-0.003508434</v>
      </c>
      <c r="I62" s="13">
        <f t="shared" si="137"/>
        <v>-0.0037639581</v>
      </c>
      <c r="J62" s="13">
        <f t="shared" ref="J62:K62" si="138">627.509*(OFFSET($B$4,6*$F61,0)-OFFSET($B$5,6*$F61,0)-OFFSET($B$6,6*$F61,0)+OFFSET(C$4,6*$F61,0)-OFFSET(C$5,6*$F61,0)-OFFSET(C$6,6*$F61,0))</f>
        <v>-4.828393854</v>
      </c>
      <c r="K62" s="13">
        <f t="shared" si="138"/>
        <v>-4.988737526</v>
      </c>
      <c r="L62" s="17">
        <f t="shared" si="13"/>
        <v>-5.105745071</v>
      </c>
      <c r="M62" s="13">
        <f t="shared" si="14"/>
        <v>-5.062304233</v>
      </c>
      <c r="N62" s="20"/>
      <c r="O62" s="11">
        <v>60.0</v>
      </c>
      <c r="P62" s="13">
        <f t="shared" si="4"/>
        <v>0.1376061461</v>
      </c>
      <c r="Q62" s="13">
        <f t="shared" si="5"/>
        <v>-0.02273752635</v>
      </c>
      <c r="R62" s="13">
        <f t="shared" si="127"/>
        <v>-0.1397450711</v>
      </c>
      <c r="S62" s="13">
        <f t="shared" si="128"/>
        <v>-0.09630423253</v>
      </c>
      <c r="T62" s="14">
        <f t="shared" si="8"/>
        <v>1.939271698</v>
      </c>
      <c r="U62" s="15">
        <v>-4.966</v>
      </c>
      <c r="V62" s="20"/>
      <c r="W62" s="20"/>
      <c r="X62" s="20"/>
      <c r="Y62" s="20"/>
      <c r="Z62" s="20"/>
      <c r="AA62" s="20"/>
      <c r="AB62" s="20"/>
      <c r="AC62" s="20"/>
    </row>
    <row r="63">
      <c r="A63" s="26">
        <v>11.0</v>
      </c>
      <c r="B63" s="28"/>
      <c r="C63" s="29"/>
      <c r="D63" s="29"/>
      <c r="E63" s="20"/>
      <c r="F63" s="11">
        <v>61.0</v>
      </c>
      <c r="G63" s="13">
        <f t="shared" ref="G63:I63" si="139">OFFSET(B$4,6*$F62,0)-OFFSET(B$5,6*$F62,0)-OFFSET(B$6,6*$F62,0)</f>
        <v>0.0032574862</v>
      </c>
      <c r="H63" s="13">
        <f t="shared" si="139"/>
        <v>-0.0081877691</v>
      </c>
      <c r="I63" s="13">
        <f t="shared" si="139"/>
        <v>-0.0082875219</v>
      </c>
      <c r="J63" s="13">
        <f t="shared" ref="J63:K63" si="140">627.509*(OFFSET($B$4,6*$F62,0)-OFFSET($B$5,6*$F62,0)-OFFSET($B$6,6*$F62,0)+OFFSET(C$4,6*$F62,0)-OFFSET(C$5,6*$F62,0)-OFFSET(C$6,6*$F62,0))</f>
        <v>-3.093796892</v>
      </c>
      <c r="K63" s="13">
        <f t="shared" si="140"/>
        <v>-3.156392672</v>
      </c>
      <c r="L63" s="17">
        <f t="shared" si="13"/>
        <v>-3.202070674</v>
      </c>
      <c r="M63" s="13">
        <f t="shared" si="14"/>
        <v>-3.153220333</v>
      </c>
      <c r="N63" s="20"/>
      <c r="O63" s="11">
        <v>61.0</v>
      </c>
      <c r="P63" s="13">
        <f t="shared" si="4"/>
        <v>-0.1877968923</v>
      </c>
      <c r="Q63" s="13">
        <f t="shared" si="5"/>
        <v>-0.2503926721</v>
      </c>
      <c r="R63" s="13">
        <f t="shared" si="127"/>
        <v>-0.2960706735</v>
      </c>
      <c r="S63" s="13">
        <f t="shared" si="128"/>
        <v>-0.2472203326</v>
      </c>
      <c r="T63" s="14">
        <f t="shared" si="8"/>
        <v>8.507237872</v>
      </c>
      <c r="U63" s="15">
        <v>-2.906</v>
      </c>
      <c r="V63" s="20"/>
      <c r="W63" s="20"/>
      <c r="X63" s="20"/>
      <c r="Y63" s="20"/>
      <c r="Z63" s="20"/>
      <c r="AA63" s="20"/>
      <c r="AB63" s="20"/>
      <c r="AC63" s="20"/>
    </row>
    <row r="64">
      <c r="A64" s="13" t="s">
        <v>31</v>
      </c>
      <c r="B64" s="15">
        <v>-342.3852524268</v>
      </c>
      <c r="C64" s="30">
        <v>-1.3612655444</v>
      </c>
      <c r="D64" s="30">
        <v>-1.4532932867</v>
      </c>
      <c r="E64" s="20"/>
      <c r="F64" s="11">
        <v>62.0</v>
      </c>
      <c r="G64" s="13">
        <f t="shared" ref="G64:I64" si="141">OFFSET(B$4,6*$F63,0)-OFFSET(B$5,6*$F63,0)-OFFSET(B$6,6*$F63,0)</f>
        <v>0.0033346237</v>
      </c>
      <c r="H64" s="13">
        <f t="shared" si="141"/>
        <v>-0.0093926946</v>
      </c>
      <c r="I64" s="13">
        <f t="shared" si="141"/>
        <v>-0.0094838836</v>
      </c>
      <c r="J64" s="13">
        <f t="shared" ref="J64:K64" si="142">627.509*(OFFSET($B$4,6*$F63,0)-OFFSET($B$5,6*$F63,0)-OFFSET($B$6,6*$F63,0)+OFFSET(C$4,6*$F63,0)-OFFSET(C$5,6*$F63,0)-OFFSET(C$6,6*$F63,0))</f>
        <v>-3.801494012</v>
      </c>
      <c r="K64" s="13">
        <f t="shared" si="142"/>
        <v>-3.858715931</v>
      </c>
      <c r="L64" s="17">
        <f t="shared" si="13"/>
        <v>-3.900472465</v>
      </c>
      <c r="M64" s="13">
        <f t="shared" si="14"/>
        <v>-3.834262113</v>
      </c>
      <c r="N64" s="20"/>
      <c r="O64" s="11">
        <v>62.0</v>
      </c>
      <c r="P64" s="13">
        <f t="shared" si="4"/>
        <v>-0.2734940124</v>
      </c>
      <c r="Q64" s="13">
        <f t="shared" si="5"/>
        <v>-0.3307159306</v>
      </c>
      <c r="R64" s="13">
        <f t="shared" si="127"/>
        <v>-0.3724724655</v>
      </c>
      <c r="S64" s="13">
        <f t="shared" si="128"/>
        <v>-0.3062621135</v>
      </c>
      <c r="T64" s="14">
        <f t="shared" si="8"/>
        <v>8.680898908</v>
      </c>
      <c r="U64" s="15">
        <v>-3.528</v>
      </c>
      <c r="V64" s="20"/>
      <c r="W64" s="20"/>
      <c r="X64" s="20"/>
      <c r="Y64" s="20"/>
      <c r="Z64" s="20"/>
      <c r="AA64" s="20"/>
      <c r="AB64" s="20"/>
      <c r="AC64" s="20"/>
    </row>
    <row r="65">
      <c r="A65" s="13" t="s">
        <v>32</v>
      </c>
      <c r="B65" s="15">
        <v>-95.262080176</v>
      </c>
      <c r="C65" s="30">
        <v>-0.4044848242</v>
      </c>
      <c r="D65" s="30">
        <v>-0.4312700214</v>
      </c>
      <c r="E65" s="20"/>
      <c r="F65" s="11">
        <v>63.0</v>
      </c>
      <c r="G65" s="13">
        <f t="shared" ref="G65:I65" si="143">OFFSET(B$4,6*$F64,0)-OFFSET(B$5,6*$F64,0)-OFFSET(B$6,6*$F64,0)</f>
        <v>0.0018986442</v>
      </c>
      <c r="H65" s="13">
        <f t="shared" si="143"/>
        <v>-0.0090051365</v>
      </c>
      <c r="I65" s="13">
        <f t="shared" si="143"/>
        <v>-0.0092404782</v>
      </c>
      <c r="J65" s="13">
        <f t="shared" ref="J65:K65" si="144">627.509*(OFFSET($B$4,6*$F64,0)-OFFSET($B$5,6*$F64,0)-OFFSET($B$6,6*$F64,0)+OFFSET(C$4,6*$F64,0)-OFFSET(C$5,6*$F64,0)-OFFSET(C$6,6*$F64,0))</f>
        <v>-4.459387877</v>
      </c>
      <c r="K65" s="13">
        <f t="shared" si="144"/>
        <v>-4.607066911</v>
      </c>
      <c r="L65" s="17">
        <f t="shared" si="13"/>
        <v>-4.714832694</v>
      </c>
      <c r="M65" s="13">
        <f t="shared" si="14"/>
        <v>-4.671111883</v>
      </c>
      <c r="N65" s="20"/>
      <c r="O65" s="11">
        <v>63.0</v>
      </c>
      <c r="P65" s="13">
        <f t="shared" si="4"/>
        <v>-0.7123878767</v>
      </c>
      <c r="Q65" s="13">
        <f t="shared" si="5"/>
        <v>-0.8600669115</v>
      </c>
      <c r="R65" s="13">
        <f t="shared" si="127"/>
        <v>-0.9678326937</v>
      </c>
      <c r="S65" s="13">
        <f t="shared" si="128"/>
        <v>-0.9241118826</v>
      </c>
      <c r="T65" s="14">
        <f t="shared" si="8"/>
        <v>24.66271371</v>
      </c>
      <c r="U65" s="15">
        <v>-3.747</v>
      </c>
      <c r="V65" s="20"/>
      <c r="W65" s="20"/>
      <c r="X65" s="20"/>
      <c r="Y65" s="20"/>
      <c r="Z65" s="20"/>
      <c r="AA65" s="20"/>
      <c r="AB65" s="20"/>
      <c r="AC65" s="20"/>
    </row>
    <row r="66">
      <c r="A66" s="13" t="s">
        <v>33</v>
      </c>
      <c r="B66" s="15">
        <v>-247.1206910838</v>
      </c>
      <c r="C66" s="30">
        <v>-0.9502015236</v>
      </c>
      <c r="D66" s="30">
        <v>-1.0154136056</v>
      </c>
      <c r="E66" s="20"/>
      <c r="F66" s="11">
        <v>64.0</v>
      </c>
      <c r="G66" s="13">
        <f t="shared" ref="G66:I66" si="145">OFFSET(B$4,6*$F65,0)-OFFSET(B$5,6*$F65,0)-OFFSET(B$6,6*$F65,0)</f>
        <v>0.0008138934</v>
      </c>
      <c r="H66" s="13">
        <f t="shared" si="145"/>
        <v>-0.0057189824</v>
      </c>
      <c r="I66" s="13">
        <f t="shared" si="145"/>
        <v>-0.0059369812</v>
      </c>
      <c r="J66" s="13">
        <f t="shared" ref="J66:K66" si="146">627.509*(OFFSET($B$4,6*$F65,0)-OFFSET($B$5,6*$F65,0)-OFFSET($B$6,6*$F65,0)+OFFSET(C$4,6*$F65,0)-OFFSET(C$5,6*$F65,0)-OFFSET(C$6,6*$F65,0))</f>
        <v>-3.077987493</v>
      </c>
      <c r="K66" s="13">
        <f t="shared" si="146"/>
        <v>-3.214783702</v>
      </c>
      <c r="L66" s="17">
        <f t="shared" si="13"/>
        <v>-3.314607963</v>
      </c>
      <c r="M66" s="13">
        <f t="shared" si="14"/>
        <v>-3.269104352</v>
      </c>
      <c r="N66" s="20"/>
      <c r="O66" s="11">
        <v>64.0</v>
      </c>
      <c r="P66" s="13">
        <f t="shared" si="4"/>
        <v>-0.0769874933</v>
      </c>
      <c r="Q66" s="13">
        <f t="shared" si="5"/>
        <v>-0.2137837023</v>
      </c>
      <c r="R66" s="13">
        <f t="shared" si="127"/>
        <v>-0.3136079629</v>
      </c>
      <c r="S66" s="13">
        <f t="shared" si="128"/>
        <v>-0.2681043521</v>
      </c>
      <c r="T66" s="14">
        <f t="shared" si="8"/>
        <v>8.933833793</v>
      </c>
      <c r="U66" s="15">
        <v>-3.001</v>
      </c>
      <c r="V66" s="20"/>
      <c r="W66" s="20"/>
      <c r="X66" s="20"/>
      <c r="Y66" s="20"/>
      <c r="Z66" s="20"/>
      <c r="AA66" s="20"/>
      <c r="AB66" s="20"/>
      <c r="AC66" s="20"/>
    </row>
    <row r="67">
      <c r="A67" s="13" t="s">
        <v>40</v>
      </c>
      <c r="B67" s="28"/>
      <c r="C67" s="30">
        <v>-0.4051353646</v>
      </c>
      <c r="D67" s="30">
        <v>-0.4315809147</v>
      </c>
      <c r="E67" s="20"/>
      <c r="F67" s="11">
        <v>65.0</v>
      </c>
      <c r="G67" s="13">
        <f t="shared" ref="G67:I67" si="147">OFFSET(B$4,6*$F66,0)-OFFSET(B$5,6*$F66,0)-OFFSET(B$6,6*$F66,0)</f>
        <v>-0.0040645078</v>
      </c>
      <c r="H67" s="13">
        <f t="shared" si="147"/>
        <v>-0.002851962</v>
      </c>
      <c r="I67" s="13">
        <f t="shared" si="147"/>
        <v>-0.0027716279</v>
      </c>
      <c r="J67" s="13">
        <f t="shared" ref="J67:K67" si="148">627.509*(OFFSET($B$4,6*$F66,0)-OFFSET($B$5,6*$F66,0)-OFFSET($B$6,6*$F66,0)+OFFSET(C$4,6*$F66,0)-OFFSET(C$5,6*$F66,0)-OFFSET(C$6,6*$F66,0))</f>
        <v>-4.340147048</v>
      </c>
      <c r="K67" s="13">
        <f t="shared" si="148"/>
        <v>-4.289736677</v>
      </c>
      <c r="L67" s="17">
        <f t="shared" si="13"/>
        <v>-4.252950731</v>
      </c>
      <c r="M67" s="13">
        <f t="shared" si="14"/>
        <v>-4.227240368</v>
      </c>
      <c r="N67" s="20"/>
      <c r="O67" s="11">
        <v>65.0</v>
      </c>
      <c r="P67" s="13">
        <f t="shared" si="4"/>
        <v>-0.2361470477</v>
      </c>
      <c r="Q67" s="13">
        <f t="shared" si="5"/>
        <v>-0.185736677</v>
      </c>
      <c r="R67" s="13">
        <f t="shared" si="127"/>
        <v>-0.1489507308</v>
      </c>
      <c r="S67" s="13">
        <f t="shared" si="128"/>
        <v>-0.1232403676</v>
      </c>
      <c r="T67" s="14">
        <f t="shared" si="8"/>
        <v>3.002932933</v>
      </c>
      <c r="U67" s="15">
        <v>-4.104</v>
      </c>
      <c r="V67" s="20"/>
      <c r="W67" s="20"/>
      <c r="X67" s="20"/>
      <c r="Y67" s="20"/>
      <c r="Z67" s="20"/>
      <c r="AA67" s="20"/>
      <c r="AB67" s="20"/>
      <c r="AC67" s="20"/>
    </row>
    <row r="68">
      <c r="A68" s="13" t="s">
        <v>41</v>
      </c>
      <c r="B68" s="28"/>
      <c r="C68" s="30">
        <v>-0.9510349555</v>
      </c>
      <c r="D68" s="30">
        <v>-1.0158188163</v>
      </c>
      <c r="E68" s="20"/>
      <c r="F68" s="11">
        <v>66.0</v>
      </c>
      <c r="G68" s="13">
        <f t="shared" ref="G68:I68" si="149">OFFSET(B$4,6*$F67,0)-OFFSET(B$5,6*$F67,0)-OFFSET(B$6,6*$F67,0)</f>
        <v>0.0006623365</v>
      </c>
      <c r="H68" s="13">
        <f t="shared" si="149"/>
        <v>-0.0077988362</v>
      </c>
      <c r="I68" s="13">
        <f t="shared" si="149"/>
        <v>-0.0080032483</v>
      </c>
      <c r="J68" s="13">
        <f t="shared" ref="J68:K68" si="150">627.509*(OFFSET($B$4,6*$F67,0)-OFFSET($B$5,6*$F67,0)-OFFSET($B$6,6*$F67,0)+OFFSET(C$4,6*$F67,0)-OFFSET(C$5,6*$F67,0)-OFFSET(C$6,6*$F67,0))</f>
        <v>-4.47821779</v>
      </c>
      <c r="K68" s="13">
        <f t="shared" si="150"/>
        <v>-4.606488223</v>
      </c>
      <c r="L68" s="17">
        <f t="shared" si="13"/>
        <v>-4.700090971</v>
      </c>
      <c r="M68" s="13">
        <f t="shared" si="14"/>
        <v>-4.65477307</v>
      </c>
      <c r="N68" s="20"/>
      <c r="O68" s="11">
        <v>66.0</v>
      </c>
      <c r="P68" s="13">
        <f t="shared" si="4"/>
        <v>-0.5122177902</v>
      </c>
      <c r="Q68" s="13">
        <f t="shared" si="5"/>
        <v>-0.6404882227</v>
      </c>
      <c r="R68" s="13">
        <f t="shared" si="127"/>
        <v>-0.7340909707</v>
      </c>
      <c r="S68" s="13">
        <f t="shared" si="128"/>
        <v>-0.6887730704</v>
      </c>
      <c r="T68" s="14">
        <f t="shared" si="8"/>
        <v>17.3669458</v>
      </c>
      <c r="U68" s="15">
        <v>-3.966</v>
      </c>
      <c r="V68" s="20"/>
      <c r="W68" s="20"/>
      <c r="X68" s="20"/>
      <c r="Y68" s="20"/>
      <c r="Z68" s="20"/>
      <c r="AA68" s="20"/>
      <c r="AB68" s="20"/>
      <c r="AC68" s="20"/>
    </row>
    <row r="69">
      <c r="A69" s="26">
        <v>12.0</v>
      </c>
      <c r="B69" s="28"/>
      <c r="C69" s="29"/>
      <c r="D69" s="29"/>
      <c r="E69" s="20"/>
      <c r="F69" s="20"/>
      <c r="G69" s="20"/>
      <c r="H69" s="20"/>
      <c r="I69" s="20"/>
      <c r="J69" s="20"/>
      <c r="K69" s="20"/>
      <c r="L69" s="20"/>
      <c r="M69" s="20"/>
      <c r="N69" s="20"/>
      <c r="T69" s="34" t="s">
        <v>43</v>
      </c>
      <c r="V69" s="20"/>
      <c r="W69" s="20"/>
      <c r="X69" s="20"/>
      <c r="Y69" s="20"/>
      <c r="Z69" s="20"/>
      <c r="AA69" s="20"/>
      <c r="AB69" s="20"/>
      <c r="AC69" s="20"/>
    </row>
    <row r="70">
      <c r="A70" s="13" t="s">
        <v>31</v>
      </c>
      <c r="B70" s="15">
        <v>-171.3355533177</v>
      </c>
      <c r="C70" s="30">
        <v>-0.6713327194</v>
      </c>
      <c r="D70" s="30">
        <v>-0.7194815609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35" t="s">
        <v>44</v>
      </c>
      <c r="P70">
        <f t="shared" ref="P70:S70" si="151">AVERAGE(P3:P68)</f>
        <v>-0.481090437</v>
      </c>
      <c r="Q70">
        <f t="shared" si="151"/>
        <v>-0.5505711267</v>
      </c>
      <c r="R70">
        <f t="shared" si="151"/>
        <v>-0.6012732516</v>
      </c>
      <c r="S70" s="36">
        <f t="shared" si="151"/>
        <v>-0.5402472741</v>
      </c>
      <c r="T70" s="14">
        <f>(MAX(T3:T68)-MIN(T3:T68))</f>
        <v>77.90839767</v>
      </c>
      <c r="U70" s="36">
        <f>AVERAGE(U3:U68)</f>
        <v>-5.499939394</v>
      </c>
      <c r="V70" s="20"/>
      <c r="W70" s="20"/>
      <c r="X70" s="20"/>
      <c r="Y70" s="20"/>
      <c r="Z70" s="20"/>
      <c r="AA70" s="20"/>
      <c r="AB70" s="20"/>
      <c r="AC70" s="20"/>
    </row>
    <row r="71">
      <c r="A71" s="13" t="s">
        <v>32</v>
      </c>
      <c r="B71" s="15">
        <v>-95.2622229344</v>
      </c>
      <c r="C71" s="30">
        <v>-0.4043921302</v>
      </c>
      <c r="D71" s="30">
        <v>-0.4311893259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35" t="s">
        <v>45</v>
      </c>
      <c r="P71" s="14">
        <f t="shared" ref="P71:S71" si="152">(SUMIF(P31:P68,"&gt;0")-SUMIF(P31:P68,"&lt;0"))/66</f>
        <v>0.2782969736</v>
      </c>
      <c r="Q71" s="14">
        <f t="shared" si="152"/>
        <v>0.3306289921</v>
      </c>
      <c r="R71" s="14">
        <f t="shared" si="152"/>
        <v>0.3756594134</v>
      </c>
      <c r="S71" s="37">
        <f t="shared" si="152"/>
        <v>0.3493621307</v>
      </c>
      <c r="V71" s="20"/>
      <c r="W71" s="20"/>
      <c r="X71" s="20"/>
      <c r="Y71" s="20"/>
      <c r="Z71" s="20"/>
      <c r="AA71" s="20"/>
      <c r="AB71" s="20"/>
      <c r="AC71" s="20"/>
    </row>
    <row r="72">
      <c r="A72" s="13" t="s">
        <v>33</v>
      </c>
      <c r="B72" s="15">
        <v>-76.0659855353</v>
      </c>
      <c r="C72" s="30">
        <v>-0.2620556758</v>
      </c>
      <c r="D72" s="30">
        <v>-0.2833901966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35" t="s">
        <v>46</v>
      </c>
      <c r="P72">
        <f t="shared" ref="P72:S72" si="153">STDEV(P3:P68)</f>
        <v>0.524496384</v>
      </c>
      <c r="Q72">
        <f t="shared" si="153"/>
        <v>0.5718467842</v>
      </c>
      <c r="R72">
        <f t="shared" si="153"/>
        <v>0.6157791429</v>
      </c>
      <c r="S72" s="36">
        <f t="shared" si="153"/>
        <v>0.6188136462</v>
      </c>
      <c r="V72" s="20"/>
      <c r="W72" s="20"/>
      <c r="X72" s="20"/>
      <c r="Y72" s="20"/>
      <c r="Z72" s="20"/>
      <c r="AA72" s="20"/>
      <c r="AB72" s="20"/>
      <c r="AC72" s="20"/>
    </row>
    <row r="73">
      <c r="A73" s="13" t="s">
        <v>40</v>
      </c>
      <c r="B73" s="28"/>
      <c r="C73" s="30">
        <v>-0.4052783022</v>
      </c>
      <c r="D73" s="30">
        <v>-0.431613537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>
      <c r="A74" s="13" t="s">
        <v>41</v>
      </c>
      <c r="B74" s="28"/>
      <c r="C74" s="30">
        <v>-0.2625971836</v>
      </c>
      <c r="D74" s="30">
        <v>-0.2837167028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>
      <c r="A75" s="26">
        <v>13.0</v>
      </c>
      <c r="B75" s="28"/>
      <c r="C75" s="29"/>
      <c r="D75" s="2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>
      <c r="A76" s="13" t="s">
        <v>31</v>
      </c>
      <c r="B76" s="15">
        <v>-362.2266301754</v>
      </c>
      <c r="C76" s="30">
        <v>-1.3838638703</v>
      </c>
      <c r="D76" s="30">
        <v>-1.4803203411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>
      <c r="A77" s="13" t="s">
        <v>32</v>
      </c>
      <c r="B77" s="15">
        <v>-247.1206553159</v>
      </c>
      <c r="C77" s="30">
        <v>-0.9501932055</v>
      </c>
      <c r="D77" s="30">
        <v>-1.0154173463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>
      <c r="A78" s="13" t="s">
        <v>33</v>
      </c>
      <c r="B78" s="15">
        <v>-115.1008025566</v>
      </c>
      <c r="C78" s="30">
        <v>-0.4281747498</v>
      </c>
      <c r="D78" s="30">
        <v>-0.4595239323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>
      <c r="A79" s="13" t="s">
        <v>40</v>
      </c>
      <c r="B79" s="28"/>
      <c r="C79" s="30">
        <v>-0.9506342464</v>
      </c>
      <c r="D79" s="30">
        <v>-1.0156503908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>
      <c r="A80" s="13" t="s">
        <v>41</v>
      </c>
      <c r="B80" s="28"/>
      <c r="C80" s="30">
        <v>-0.4292444876</v>
      </c>
      <c r="D80" s="30">
        <v>-0.4600443564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>
      <c r="A81" s="26">
        <v>14.0</v>
      </c>
      <c r="B81" s="28"/>
      <c r="C81" s="29"/>
      <c r="D81" s="2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>
      <c r="A82" s="13" t="s">
        <v>31</v>
      </c>
      <c r="B82" s="15">
        <v>-342.3880798468</v>
      </c>
      <c r="C82" s="30">
        <v>-1.3619870636</v>
      </c>
      <c r="D82" s="30">
        <v>-1.4538654213</v>
      </c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>
      <c r="A83" s="13" t="s">
        <v>32</v>
      </c>
      <c r="B83" s="15">
        <v>-247.1202383852</v>
      </c>
      <c r="C83" s="30">
        <v>-0.9504091886</v>
      </c>
      <c r="D83" s="30">
        <v>-1.0156301355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>
      <c r="A84" s="13" t="s">
        <v>33</v>
      </c>
      <c r="B84" s="15">
        <v>-95.2621666305</v>
      </c>
      <c r="C84" s="30">
        <v>-0.4044457547</v>
      </c>
      <c r="D84" s="30">
        <v>-0.4312349129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>
      <c r="A85" s="13" t="s">
        <v>40</v>
      </c>
      <c r="B85" s="28"/>
      <c r="C85" s="30">
        <v>-0.9508860571</v>
      </c>
      <c r="D85" s="30">
        <v>-1.0158866792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>
      <c r="A86" s="13" t="s">
        <v>41</v>
      </c>
      <c r="B86" s="28"/>
      <c r="C86" s="30">
        <v>-0.4054726022</v>
      </c>
      <c r="D86" s="30">
        <v>-0.4317249969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>
      <c r="A87" s="26">
        <v>15.0</v>
      </c>
      <c r="B87" s="28"/>
      <c r="C87" s="29"/>
      <c r="D87" s="2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>
      <c r="A88" s="13" t="s">
        <v>31</v>
      </c>
      <c r="B88" s="15">
        <v>-494.2474289921</v>
      </c>
      <c r="C88" s="30">
        <v>-1.9079911147</v>
      </c>
      <c r="D88" s="30">
        <v>-2.0383796564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>
      <c r="A89" s="13" t="s">
        <v>32</v>
      </c>
      <c r="B89" s="15">
        <v>-247.1198051403</v>
      </c>
      <c r="C89" s="30">
        <v>-0.9507658943</v>
      </c>
      <c r="D89" s="30">
        <v>-1.0159464807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>
      <c r="A90" s="13" t="s">
        <v>33</v>
      </c>
      <c r="B90" s="15">
        <v>-247.1201649169</v>
      </c>
      <c r="C90" s="30">
        <v>-0.9505076822</v>
      </c>
      <c r="D90" s="30">
        <v>-1.0157051614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>
      <c r="A91" s="13" t="s">
        <v>40</v>
      </c>
      <c r="B91" s="28"/>
      <c r="C91" s="30">
        <v>-0.9513768483</v>
      </c>
      <c r="D91" s="30">
        <v>-1.0162598691</v>
      </c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>
      <c r="A92" s="13" t="s">
        <v>41</v>
      </c>
      <c r="B92" s="28"/>
      <c r="C92" s="30">
        <v>-0.95162083</v>
      </c>
      <c r="D92" s="30">
        <v>-1.0162396966</v>
      </c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>
      <c r="A93" s="26">
        <v>16.0</v>
      </c>
      <c r="B93" s="28"/>
      <c r="C93" s="29"/>
      <c r="D93" s="2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>
      <c r="A94" s="13" t="s">
        <v>31</v>
      </c>
      <c r="B94" s="15">
        <v>-323.192380234</v>
      </c>
      <c r="C94" s="30">
        <v>-1.2155817111</v>
      </c>
      <c r="D94" s="30">
        <v>-1.3019160123</v>
      </c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>
      <c r="A95" s="13" t="s">
        <v>32</v>
      </c>
      <c r="B95" s="15">
        <v>-247.1201571212</v>
      </c>
      <c r="C95" s="30">
        <v>-0.9505762253</v>
      </c>
      <c r="D95" s="30">
        <v>-1.0157601099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>
      <c r="A96" s="13" t="s">
        <v>33</v>
      </c>
      <c r="B96" s="15">
        <v>-76.0665803983</v>
      </c>
      <c r="C96" s="30">
        <v>-0.2616405614</v>
      </c>
      <c r="D96" s="30">
        <v>-0.2829798296</v>
      </c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>
      <c r="A97" s="13" t="s">
        <v>40</v>
      </c>
      <c r="B97" s="28"/>
      <c r="C97" s="30">
        <v>-0.9507516797</v>
      </c>
      <c r="D97" s="30">
        <v>-1.0158747507</v>
      </c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>
      <c r="A98" s="13" t="s">
        <v>41</v>
      </c>
      <c r="B98" s="28"/>
      <c r="C98" s="30">
        <v>-0.2627426954</v>
      </c>
      <c r="D98" s="30">
        <v>-0.2835653849</v>
      </c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>
      <c r="A99" s="26">
        <v>17.0</v>
      </c>
      <c r="B99" s="28"/>
      <c r="C99" s="29"/>
      <c r="D99" s="2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>
      <c r="A100" s="13" t="s">
        <v>31</v>
      </c>
      <c r="B100" s="15">
        <v>-825.3243252664</v>
      </c>
      <c r="C100" s="30">
        <v>-2.954811849</v>
      </c>
      <c r="D100" s="30">
        <v>-3.1637029631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>
      <c r="A101" s="13" t="s">
        <v>32</v>
      </c>
      <c r="B101" s="15">
        <v>-412.6517419695</v>
      </c>
      <c r="C101" s="30">
        <v>-1.4739419631</v>
      </c>
      <c r="D101" s="30">
        <v>-1.578315735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>
      <c r="A102" s="13" t="s">
        <v>33</v>
      </c>
      <c r="B102" s="15">
        <v>-412.6520049826</v>
      </c>
      <c r="C102" s="30">
        <v>-1.4737985562</v>
      </c>
      <c r="D102" s="30">
        <v>-1.5781859139</v>
      </c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>
      <c r="A103" s="13" t="s">
        <v>40</v>
      </c>
      <c r="B103" s="28"/>
      <c r="C103" s="30">
        <v>-1.475248118</v>
      </c>
      <c r="D103" s="30">
        <v>-1.5789775962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>
      <c r="A104" s="13" t="s">
        <v>41</v>
      </c>
      <c r="B104" s="28"/>
      <c r="C104" s="30">
        <v>-1.474952018</v>
      </c>
      <c r="D104" s="30">
        <v>-1.5787820496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>
      <c r="A105" s="26">
        <v>18.0</v>
      </c>
      <c r="B105" s="28"/>
      <c r="C105" s="29"/>
      <c r="D105" s="29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>
      <c r="A106" s="13" t="s">
        <v>31</v>
      </c>
      <c r="B106" s="15">
        <v>-322.8679560568</v>
      </c>
      <c r="C106" s="30">
        <v>-1.2499603872</v>
      </c>
      <c r="D106" s="30">
        <v>-1.3337480291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>
      <c r="A107" s="13" t="s">
        <v>32</v>
      </c>
      <c r="B107" s="15">
        <v>-76.066025416</v>
      </c>
      <c r="C107" s="30">
        <v>-0.2620495652</v>
      </c>
      <c r="D107" s="30">
        <v>-0.2833801094</v>
      </c>
      <c r="E107" s="20">
        <f t="shared" ref="E107:F107" si="154">C107+C108-C109-C110</f>
        <v>0.0014216121</v>
      </c>
      <c r="F107" s="20">
        <f t="shared" si="154"/>
        <v>0.0008232629</v>
      </c>
      <c r="G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>
      <c r="A108" s="13" t="s">
        <v>33</v>
      </c>
      <c r="B108" s="15">
        <v>-246.7947239231</v>
      </c>
      <c r="C108" s="30">
        <v>-0.9835882213</v>
      </c>
      <c r="D108" s="30">
        <v>-1.0459580114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>
      <c r="A109" s="13" t="s">
        <v>40</v>
      </c>
      <c r="B109" s="28"/>
      <c r="C109" s="30">
        <v>-0.2627185111</v>
      </c>
      <c r="D109" s="30">
        <v>-0.2838368763</v>
      </c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>
      <c r="A110" s="13" t="s">
        <v>41</v>
      </c>
      <c r="B110" s="28"/>
      <c r="C110" s="30">
        <v>-0.9843408875</v>
      </c>
      <c r="D110" s="30">
        <v>-1.0463245074</v>
      </c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>
      <c r="A111" s="26">
        <v>19.0</v>
      </c>
      <c r="B111" s="28"/>
      <c r="C111" s="29"/>
      <c r="D111" s="29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>
      <c r="A112" s="13" t="s">
        <v>31</v>
      </c>
      <c r="B112" s="15">
        <v>-361.9016679876</v>
      </c>
      <c r="C112" s="30">
        <v>-1.4179918444</v>
      </c>
      <c r="D112" s="30">
        <v>-1.5116016462</v>
      </c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>
      <c r="A113" s="13" t="s">
        <v>32</v>
      </c>
      <c r="B113" s="15">
        <v>-115.10005582</v>
      </c>
      <c r="C113" s="30">
        <v>-0.4286375715</v>
      </c>
      <c r="D113" s="30">
        <v>-0.459931454</v>
      </c>
      <c r="E113" s="20">
        <f t="shared" ref="E113:F113" si="155">627.509*(C113+C114-C115-C116)</f>
        <v>0.9764506907</v>
      </c>
      <c r="F113" s="20">
        <f t="shared" si="155"/>
        <v>0.5024640893</v>
      </c>
      <c r="G113" s="20"/>
      <c r="H113" s="20">
        <f>627.509*($B112-$B113-$B114+(($D112-$D113-$D114+(D113+D114-D115-D116)*0.5)*4^3-($C112-$C113-$C114+(C113+C114-C115-C116)*0.5)*3^3)/(4^3-3^3))</f>
        <v>-7.806742873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>
      <c r="A114" s="13" t="s">
        <v>33</v>
      </c>
      <c r="B114" s="15">
        <v>-246.7947202885</v>
      </c>
      <c r="C114" s="30">
        <v>-0.9835856664</v>
      </c>
      <c r="D114" s="30">
        <v>-1.0459564352</v>
      </c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>
      <c r="A115" s="13" t="s">
        <v>40</v>
      </c>
      <c r="B115" s="28"/>
      <c r="C115" s="30">
        <v>-0.4293318092</v>
      </c>
      <c r="D115" s="30">
        <v>-0.4603115029</v>
      </c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>
      <c r="A116" s="13" t="s">
        <v>41</v>
      </c>
      <c r="B116" s="28"/>
      <c r="C116" s="30">
        <v>-0.9844475031</v>
      </c>
      <c r="D116" s="30">
        <v>-1.0463771144</v>
      </c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>
      <c r="A117" s="26">
        <v>20.0</v>
      </c>
      <c r="B117" s="28"/>
      <c r="C117" s="29"/>
      <c r="D117" s="29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>
      <c r="A118" s="13" t="s">
        <v>31</v>
      </c>
      <c r="B118" s="15">
        <v>-455.8644214957</v>
      </c>
      <c r="C118" s="30">
        <v>-1.6108265973</v>
      </c>
      <c r="D118" s="30">
        <v>-1.7282588308</v>
      </c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>
      <c r="A119" s="13" t="s">
        <v>32</v>
      </c>
      <c r="B119" s="15">
        <v>-227.9197269662</v>
      </c>
      <c r="C119" s="30">
        <v>-0.8024843063</v>
      </c>
      <c r="D119" s="30">
        <v>-0.861196438</v>
      </c>
      <c r="E119" s="20">
        <f t="shared" ref="E119:F119" si="156">C119+C120-C121-C122</f>
        <v>0.0028863017</v>
      </c>
      <c r="F119" s="20">
        <f t="shared" si="156"/>
        <v>0.0014576658</v>
      </c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>
      <c r="A120" s="13" t="s">
        <v>33</v>
      </c>
      <c r="B120" s="15">
        <v>-227.9197178737</v>
      </c>
      <c r="C120" s="30">
        <v>-0.8024940027</v>
      </c>
      <c r="D120" s="30">
        <v>-0.8612058835</v>
      </c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>
      <c r="A121" s="13" t="s">
        <v>40</v>
      </c>
      <c r="B121" s="28"/>
      <c r="C121" s="30">
        <v>-0.8039274574</v>
      </c>
      <c r="D121" s="30">
        <v>-0.8619252757</v>
      </c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>
      <c r="A122" s="13" t="s">
        <v>41</v>
      </c>
      <c r="B122" s="28"/>
      <c r="C122" s="30">
        <v>-0.8039371533</v>
      </c>
      <c r="D122" s="30">
        <v>-0.8619347116</v>
      </c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>
      <c r="A123" s="26">
        <v>21.0</v>
      </c>
      <c r="B123" s="28"/>
      <c r="C123" s="29"/>
      <c r="D123" s="29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>
      <c r="A124" s="13" t="s">
        <v>31</v>
      </c>
      <c r="B124" s="15">
        <v>-416.1725952931</v>
      </c>
      <c r="C124" s="30">
        <v>-1.5607739632</v>
      </c>
      <c r="D124" s="30">
        <v>-1.6704518045</v>
      </c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>
      <c r="A125" s="13" t="s">
        <v>32</v>
      </c>
      <c r="B125" s="15">
        <v>-208.0764243143</v>
      </c>
      <c r="C125" s="30">
        <v>-0.77723842</v>
      </c>
      <c r="D125" s="30">
        <v>-0.8320296228</v>
      </c>
      <c r="E125" s="20">
        <f t="shared" ref="E125:F125" si="157">C125+C126-C127-C128</f>
        <v>0.0023643333</v>
      </c>
      <c r="F125" s="20">
        <f t="shared" si="157"/>
        <v>0.0012030894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>
      <c r="A126" s="13" t="s">
        <v>33</v>
      </c>
      <c r="B126" s="15">
        <v>-208.0764304337</v>
      </c>
      <c r="C126" s="30">
        <v>-0.7772354163</v>
      </c>
      <c r="D126" s="30">
        <v>-0.8320264892</v>
      </c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>
      <c r="A127" s="13" t="s">
        <v>40</v>
      </c>
      <c r="B127" s="28"/>
      <c r="C127" s="30">
        <v>-0.7784205238</v>
      </c>
      <c r="D127" s="30">
        <v>-0.8326311202</v>
      </c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>
      <c r="A128" s="13" t="s">
        <v>41</v>
      </c>
      <c r="B128" s="28"/>
      <c r="C128" s="30">
        <v>-0.7784176458</v>
      </c>
      <c r="D128" s="30">
        <v>-0.8326280812</v>
      </c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>
      <c r="A129" s="26">
        <v>22.0</v>
      </c>
      <c r="B129" s="28"/>
      <c r="C129" s="29"/>
      <c r="D129" s="29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>
      <c r="A130" s="13" t="s">
        <v>31</v>
      </c>
      <c r="B130" s="15">
        <v>-640.5966103626</v>
      </c>
      <c r="C130" s="30">
        <v>-2.2823433934</v>
      </c>
      <c r="D130" s="30">
        <v>-2.4455631243</v>
      </c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>
      <c r="A131" s="13" t="s">
        <v>32</v>
      </c>
      <c r="B131" s="15">
        <v>-227.9197421719</v>
      </c>
      <c r="C131" s="30">
        <v>-0.8023590912</v>
      </c>
      <c r="D131" s="30">
        <v>-0.8610739577</v>
      </c>
      <c r="E131" s="20">
        <f t="shared" ref="E131:F131" si="158">C131+C132-C133-C134</f>
        <v>0.0026564071</v>
      </c>
      <c r="F131" s="20">
        <f t="shared" si="158"/>
        <v>0.0013653689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>
      <c r="A132" s="13" t="s">
        <v>33</v>
      </c>
      <c r="B132" s="15">
        <v>-412.6517059129</v>
      </c>
      <c r="C132" s="30">
        <v>-1.4738218843</v>
      </c>
      <c r="D132" s="30">
        <v>-1.5782264976</v>
      </c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>
      <c r="A133" s="13" t="s">
        <v>40</v>
      </c>
      <c r="B133" s="28"/>
      <c r="C133" s="30">
        <v>-0.8037368191</v>
      </c>
      <c r="D133" s="30">
        <v>-0.8617674251</v>
      </c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>
      <c r="A134" s="13" t="s">
        <v>41</v>
      </c>
      <c r="B134" s="28"/>
      <c r="C134" s="30">
        <v>-1.4751005635</v>
      </c>
      <c r="D134" s="30">
        <v>-1.5788983991</v>
      </c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>
      <c r="A135" s="26">
        <v>23.0</v>
      </c>
      <c r="B135" s="28"/>
      <c r="C135" s="29"/>
      <c r="D135" s="29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>
      <c r="A136" s="13" t="s">
        <v>31</v>
      </c>
      <c r="B136" s="15">
        <v>-620.7521728432</v>
      </c>
      <c r="C136" s="30">
        <v>-2.2575456047</v>
      </c>
      <c r="D136" s="30">
        <v>-2.416906841</v>
      </c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>
      <c r="A137" s="13" t="s">
        <v>32</v>
      </c>
      <c r="B137" s="15">
        <v>-208.076301639</v>
      </c>
      <c r="C137" s="30">
        <v>-0.777282866</v>
      </c>
      <c r="D137" s="30">
        <v>-0.8320877398</v>
      </c>
      <c r="E137" s="20">
        <f t="shared" ref="E137:F137" si="159">C137+C138-C139-C140</f>
        <v>0.0024588587</v>
      </c>
      <c r="F137" s="20">
        <f t="shared" si="159"/>
        <v>0.0012679889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>
      <c r="A138" s="13" t="s">
        <v>33</v>
      </c>
      <c r="B138" s="15">
        <v>-412.6513313571</v>
      </c>
      <c r="C138" s="30">
        <v>-1.4740825433</v>
      </c>
      <c r="D138" s="30">
        <v>-1.5784651848</v>
      </c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>
      <c r="A139" s="13" t="s">
        <v>40</v>
      </c>
      <c r="B139" s="28"/>
      <c r="C139" s="30">
        <v>-0.7786410443</v>
      </c>
      <c r="D139" s="30">
        <v>-0.8327987067</v>
      </c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>
      <c r="A140" s="13" t="s">
        <v>41</v>
      </c>
      <c r="B140" s="28"/>
      <c r="C140" s="30">
        <v>-1.4751832237</v>
      </c>
      <c r="D140" s="30">
        <v>-1.5790222068</v>
      </c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>
      <c r="A141" s="26">
        <v>24.0</v>
      </c>
      <c r="B141" s="28"/>
      <c r="C141" s="29"/>
      <c r="D141" s="29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>
      <c r="A142" s="13" t="s">
        <v>31</v>
      </c>
      <c r="B142" s="15">
        <v>-461.5860848771</v>
      </c>
      <c r="C142" s="30">
        <v>-1.9131715305</v>
      </c>
      <c r="D142" s="30">
        <v>-2.031541527</v>
      </c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>
      <c r="A143" s="13" t="s">
        <v>32</v>
      </c>
      <c r="B143" s="15">
        <v>-230.7961494329</v>
      </c>
      <c r="C143" s="30">
        <v>-0.9498591455</v>
      </c>
      <c r="D143" s="30">
        <v>-1.008878411</v>
      </c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>
      <c r="A144" s="13" t="s">
        <v>33</v>
      </c>
      <c r="B144" s="15">
        <v>-230.7961492598</v>
      </c>
      <c r="C144" s="30">
        <v>-0.949859222</v>
      </c>
      <c r="D144" s="30">
        <v>-1.0088784232</v>
      </c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>
      <c r="A145" s="13" t="s">
        <v>40</v>
      </c>
      <c r="B145" s="28"/>
      <c r="C145" s="30">
        <v>-0.9504510525</v>
      </c>
      <c r="D145" s="30">
        <v>-1.0091752191</v>
      </c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>
      <c r="A146" s="13" t="s">
        <v>41</v>
      </c>
      <c r="B146" s="28"/>
      <c r="C146" s="30">
        <v>-0.9504510167</v>
      </c>
      <c r="D146" s="30">
        <v>-1.0091752187</v>
      </c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>
      <c r="A147" s="26">
        <v>25.0</v>
      </c>
      <c r="B147" s="28"/>
      <c r="C147" s="29"/>
      <c r="D147" s="29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>
      <c r="A148" s="13" t="s">
        <v>31</v>
      </c>
      <c r="B148" s="15">
        <v>-493.5839909721</v>
      </c>
      <c r="C148" s="30">
        <v>-1.9818504943</v>
      </c>
      <c r="D148" s="30">
        <v>-2.1069124094</v>
      </c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>
      <c r="A149" s="13" t="s">
        <v>32</v>
      </c>
      <c r="B149" s="15">
        <v>-246.7946073853</v>
      </c>
      <c r="C149" s="30">
        <v>-0.9837143488</v>
      </c>
      <c r="D149" s="30">
        <v>-1.0460641204</v>
      </c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>
      <c r="A150" s="13" t="s">
        <v>33</v>
      </c>
      <c r="B150" s="15">
        <v>-246.7946102426</v>
      </c>
      <c r="C150" s="30">
        <v>-0.9837118312</v>
      </c>
      <c r="D150" s="30">
        <v>-1.0460619641</v>
      </c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>
      <c r="A151" s="13" t="s">
        <v>40</v>
      </c>
      <c r="B151" s="28"/>
      <c r="C151" s="30">
        <v>-0.9843447178</v>
      </c>
      <c r="D151" s="30">
        <v>-1.0463728447</v>
      </c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>
      <c r="A152" s="13" t="s">
        <v>41</v>
      </c>
      <c r="B152" s="28"/>
      <c r="C152" s="30">
        <v>-0.9843429261</v>
      </c>
      <c r="D152" s="30">
        <v>-1.0463709659</v>
      </c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>
      <c r="A153" s="26">
        <v>26.0</v>
      </c>
      <c r="B153" s="28"/>
      <c r="C153" s="29"/>
      <c r="D153" s="29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>
      <c r="A154" s="13" t="s">
        <v>31</v>
      </c>
      <c r="B154" s="15">
        <v>-825.305466341</v>
      </c>
      <c r="C154" s="30">
        <v>-2.9649046397</v>
      </c>
      <c r="D154" s="30">
        <v>-3.1739294169</v>
      </c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>
      <c r="A155" s="13" t="s">
        <v>32</v>
      </c>
      <c r="B155" s="15">
        <v>-412.6529085628</v>
      </c>
      <c r="C155" s="30">
        <v>-1.4732995105</v>
      </c>
      <c r="D155" s="30">
        <v>-1.5776542503</v>
      </c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>
      <c r="A156" s="13" t="s">
        <v>33</v>
      </c>
      <c r="B156" s="15">
        <v>-412.6529085628</v>
      </c>
      <c r="C156" s="30">
        <v>-1.4732995105</v>
      </c>
      <c r="D156" s="30">
        <v>-1.5776542503</v>
      </c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>
      <c r="A157" s="13" t="s">
        <v>40</v>
      </c>
      <c r="B157" s="28"/>
      <c r="C157" s="30">
        <v>-1.4748789273</v>
      </c>
      <c r="D157" s="30">
        <v>-1.5784392574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>
      <c r="A158" s="13" t="s">
        <v>41</v>
      </c>
      <c r="B158" s="28"/>
      <c r="C158" s="30">
        <v>-1.4748789273</v>
      </c>
      <c r="D158" s="30">
        <v>-1.5784392574</v>
      </c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>
      <c r="A159" s="26">
        <v>27.0</v>
      </c>
      <c r="B159" s="28"/>
      <c r="C159" s="29"/>
      <c r="D159" s="29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>
      <c r="A160" s="13" t="s">
        <v>31</v>
      </c>
      <c r="B160" s="15">
        <v>-477.5851019884</v>
      </c>
      <c r="C160" s="30">
        <v>-1.9475830249</v>
      </c>
      <c r="D160" s="30">
        <v>-2.0693007956</v>
      </c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>
      <c r="A161" s="13" t="s">
        <v>32</v>
      </c>
      <c r="B161" s="15">
        <v>-230.7961162937</v>
      </c>
      <c r="C161" s="30">
        <v>-0.9498887482</v>
      </c>
      <c r="D161" s="30">
        <v>-1.0089036504</v>
      </c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>
      <c r="A162" s="13" t="s">
        <v>33</v>
      </c>
      <c r="B162" s="15">
        <v>-246.7946573449</v>
      </c>
      <c r="C162" s="30">
        <v>-0.983670973</v>
      </c>
      <c r="D162" s="30">
        <v>-1.0460259043</v>
      </c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>
      <c r="A163" s="13" t="s">
        <v>40</v>
      </c>
      <c r="B163" s="28"/>
      <c r="C163" s="30">
        <v>-0.9505490917</v>
      </c>
      <c r="D163" s="30">
        <v>-1.0092193872</v>
      </c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>
      <c r="A164" s="13" t="s">
        <v>41</v>
      </c>
      <c r="B164" s="28"/>
      <c r="C164" s="30">
        <v>-0.9842567266</v>
      </c>
      <c r="D164" s="30">
        <v>-1.0463274776</v>
      </c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>
      <c r="A165" s="26">
        <v>28.0</v>
      </c>
      <c r="B165" s="28"/>
      <c r="C165" s="29"/>
      <c r="D165" s="29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>
      <c r="A166" s="13" t="s">
        <v>31</v>
      </c>
      <c r="B166" s="15">
        <v>-643.4444617125</v>
      </c>
      <c r="C166" s="30">
        <v>-2.4401191803</v>
      </c>
      <c r="D166" s="30">
        <v>-2.6038135561</v>
      </c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>
      <c r="A167" s="13" t="s">
        <v>32</v>
      </c>
      <c r="B167" s="15">
        <v>-230.7960665704</v>
      </c>
      <c r="C167" s="30">
        <v>-0.9499218521</v>
      </c>
      <c r="D167" s="30">
        <v>-1.0089311892</v>
      </c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>
      <c r="A168" s="13" t="s">
        <v>33</v>
      </c>
      <c r="B168" s="15">
        <v>-412.6537157005</v>
      </c>
      <c r="C168" s="30">
        <v>-1.4729408917</v>
      </c>
      <c r="D168" s="30">
        <v>-1.5772909185</v>
      </c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>
      <c r="A169" s="13" t="s">
        <v>40</v>
      </c>
      <c r="B169" s="28"/>
      <c r="C169" s="30">
        <v>-0.950825622</v>
      </c>
      <c r="D169" s="30">
        <v>-1.0093569672</v>
      </c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>
      <c r="A170" s="13" t="s">
        <v>41</v>
      </c>
      <c r="B170" s="28"/>
      <c r="C170" s="30">
        <v>-1.4742868635</v>
      </c>
      <c r="D170" s="30">
        <v>-1.5779683491</v>
      </c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>
      <c r="A171" s="26">
        <v>29.0</v>
      </c>
      <c r="B171" s="28"/>
      <c r="C171" s="29"/>
      <c r="D171" s="29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>
      <c r="A172" s="13" t="s">
        <v>31</v>
      </c>
      <c r="B172" s="15">
        <v>-659.4448883298</v>
      </c>
      <c r="C172" s="30">
        <v>-2.4735304467</v>
      </c>
      <c r="D172" s="30">
        <v>-2.6406509322</v>
      </c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>
      <c r="A173" s="13" t="s">
        <v>32</v>
      </c>
      <c r="B173" s="15">
        <v>-246.7944824747</v>
      </c>
      <c r="C173" s="30">
        <v>-0.9838250661</v>
      </c>
      <c r="D173" s="30">
        <v>-1.0461652142</v>
      </c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>
      <c r="A174" s="13" t="s">
        <v>33</v>
      </c>
      <c r="B174" s="15">
        <v>-412.6535568156</v>
      </c>
      <c r="C174" s="30">
        <v>-1.4730503225</v>
      </c>
      <c r="D174" s="30">
        <v>-1.5774093974</v>
      </c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>
      <c r="A175" s="13" t="s">
        <v>40</v>
      </c>
      <c r="B175" s="28"/>
      <c r="C175" s="30">
        <v>-0.9847209895</v>
      </c>
      <c r="D175" s="30">
        <v>-1.0465959141</v>
      </c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>
      <c r="A176" s="13" t="s">
        <v>41</v>
      </c>
      <c r="B176" s="28"/>
      <c r="C176" s="30">
        <v>-1.47435528</v>
      </c>
      <c r="D176" s="30">
        <v>-1.578068342</v>
      </c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>
      <c r="A177" s="26">
        <v>30.0</v>
      </c>
      <c r="B177" s="28"/>
      <c r="C177" s="29"/>
      <c r="D177" s="29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>
      <c r="A178" s="13" t="s">
        <v>31</v>
      </c>
      <c r="B178" s="15">
        <v>-308.8618070787</v>
      </c>
      <c r="C178" s="30">
        <v>-1.2929734247</v>
      </c>
      <c r="D178" s="30">
        <v>-1.373012513</v>
      </c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>
      <c r="A179" s="13" t="s">
        <v>32</v>
      </c>
      <c r="B179" s="15">
        <v>-230.7961895105</v>
      </c>
      <c r="C179" s="30">
        <v>-0.9498260554</v>
      </c>
      <c r="D179" s="30">
        <v>-1.0088500808</v>
      </c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>
      <c r="A180" s="13" t="s">
        <v>33</v>
      </c>
      <c r="B180" s="15">
        <v>-78.0701504441</v>
      </c>
      <c r="C180" s="30">
        <v>-0.3353658349</v>
      </c>
      <c r="D180" s="30">
        <v>-0.3560637242</v>
      </c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>
      <c r="A181" s="13" t="s">
        <v>40</v>
      </c>
      <c r="B181" s="28"/>
      <c r="C181" s="30">
        <v>-0.9502157865</v>
      </c>
      <c r="D181" s="30">
        <v>-1.0090237684</v>
      </c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>
      <c r="A182" s="13" t="s">
        <v>41</v>
      </c>
      <c r="B182" s="28"/>
      <c r="C182" s="30">
        <v>-0.3356057275</v>
      </c>
      <c r="D182" s="30">
        <v>-0.3561915975</v>
      </c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>
      <c r="A183" s="26">
        <v>31.0</v>
      </c>
      <c r="B183" s="28"/>
      <c r="C183" s="29"/>
      <c r="D183" s="29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>
      <c r="A184" s="13" t="s">
        <v>31</v>
      </c>
      <c r="B184" s="15">
        <v>-490.7216647635</v>
      </c>
      <c r="C184" s="30">
        <v>-1.8165635606</v>
      </c>
      <c r="D184" s="30">
        <v>-1.9419356688</v>
      </c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>
      <c r="A185" s="13" t="s">
        <v>32</v>
      </c>
      <c r="B185" s="15">
        <v>-412.653743386</v>
      </c>
      <c r="C185" s="30">
        <v>-1.4729279036</v>
      </c>
      <c r="D185" s="30">
        <v>-1.5772822009</v>
      </c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>
      <c r="A186" s="13" t="s">
        <v>33</v>
      </c>
      <c r="B186" s="15">
        <v>-78.0700775609</v>
      </c>
      <c r="C186" s="30">
        <v>-0.3354299193</v>
      </c>
      <c r="D186" s="30">
        <v>-0.3561199035</v>
      </c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>
      <c r="A187" s="13" t="s">
        <v>40</v>
      </c>
      <c r="B187" s="28"/>
      <c r="C187" s="30">
        <v>-1.4735958868</v>
      </c>
      <c r="D187" s="30">
        <v>-1.5776359917</v>
      </c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>
      <c r="A188" s="13" t="s">
        <v>41</v>
      </c>
      <c r="B188" s="28"/>
      <c r="C188" s="30">
        <v>-0.3357993808</v>
      </c>
      <c r="D188" s="30">
        <v>-0.3562978069</v>
      </c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>
      <c r="A189" s="26">
        <v>32.0</v>
      </c>
      <c r="B189" s="28"/>
      <c r="C189" s="29"/>
      <c r="D189" s="29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>
      <c r="A190" s="13" t="s">
        <v>31</v>
      </c>
      <c r="B190" s="15">
        <v>-489.5071390892</v>
      </c>
      <c r="C190" s="30">
        <v>-1.7909430675</v>
      </c>
      <c r="D190" s="30">
        <v>-1.9149565802</v>
      </c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>
      <c r="A191" s="13" t="s">
        <v>32</v>
      </c>
      <c r="B191" s="15">
        <v>-412.6536568461</v>
      </c>
      <c r="C191" s="30">
        <v>-1.4729006146</v>
      </c>
      <c r="D191" s="30">
        <v>-1.5772611531</v>
      </c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>
      <c r="A192" s="13" t="s">
        <v>33</v>
      </c>
      <c r="B192" s="15">
        <v>-76.8540326632</v>
      </c>
      <c r="C192" s="30">
        <v>-0.3109523936</v>
      </c>
      <c r="D192" s="30">
        <v>-0.3302292841</v>
      </c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>
      <c r="A193" s="13" t="s">
        <v>40</v>
      </c>
      <c r="B193" s="28"/>
      <c r="C193" s="30">
        <v>-1.4735018778</v>
      </c>
      <c r="D193" s="30">
        <v>-1.5775670844</v>
      </c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>
      <c r="A194" s="13" t="s">
        <v>41</v>
      </c>
      <c r="B194" s="28"/>
      <c r="C194" s="30">
        <v>-0.3113228146</v>
      </c>
      <c r="D194" s="30">
        <v>-0.3304207175</v>
      </c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>
      <c r="A195" s="26">
        <v>33.0</v>
      </c>
      <c r="B195" s="28"/>
      <c r="C195" s="29"/>
      <c r="D195" s="29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>
      <c r="A196" s="13" t="s">
        <v>31</v>
      </c>
      <c r="B196" s="15">
        <v>-324.8606891978</v>
      </c>
      <c r="C196" s="30">
        <v>-1.3271791216</v>
      </c>
      <c r="D196" s="30">
        <v>-1.4105666125</v>
      </c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>
      <c r="A197" s="13" t="s">
        <v>32</v>
      </c>
      <c r="B197" s="15">
        <v>-246.7947238554</v>
      </c>
      <c r="C197" s="30">
        <v>-0.9836084883</v>
      </c>
      <c r="D197" s="30">
        <v>-1.0459684032</v>
      </c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>
      <c r="A198" s="13" t="s">
        <v>33</v>
      </c>
      <c r="B198" s="15">
        <v>-78.0701226643</v>
      </c>
      <c r="C198" s="30">
        <v>-0.3353957099</v>
      </c>
      <c r="D198" s="30">
        <v>-0.356091638</v>
      </c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>
      <c r="A199" s="13" t="s">
        <v>40</v>
      </c>
      <c r="B199" s="28"/>
      <c r="C199" s="30">
        <v>-0.9839712822</v>
      </c>
      <c r="D199" s="30">
        <v>-1.0461374727</v>
      </c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>
      <c r="A200" s="13" t="s">
        <v>41</v>
      </c>
      <c r="B200" s="28"/>
      <c r="C200" s="30">
        <v>-0.3356820857</v>
      </c>
      <c r="D200" s="30">
        <v>-0.3562331464</v>
      </c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>
      <c r="A201" s="26">
        <v>34.0</v>
      </c>
      <c r="B201" s="28"/>
      <c r="C201" s="29"/>
      <c r="D201" s="29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>
      <c r="A202" s="13" t="s">
        <v>31</v>
      </c>
      <c r="B202" s="15">
        <v>-392.8305154594</v>
      </c>
      <c r="C202" s="30">
        <v>-1.7961874248</v>
      </c>
      <c r="D202" s="30">
        <v>-1.9048767077</v>
      </c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>
      <c r="A203" s="13" t="s">
        <v>32</v>
      </c>
      <c r="B203" s="15">
        <v>-196.4179279259</v>
      </c>
      <c r="C203" s="30">
        <v>-0.8924263968</v>
      </c>
      <c r="D203" s="30">
        <v>-0.9466153734</v>
      </c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>
      <c r="A204" s="13" t="s">
        <v>33</v>
      </c>
      <c r="B204" s="15">
        <v>-196.4179289623</v>
      </c>
      <c r="C204" s="30">
        <v>-0.8924254051</v>
      </c>
      <c r="D204" s="30">
        <v>-0.9466143654</v>
      </c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>
      <c r="A205" s="13" t="s">
        <v>40</v>
      </c>
      <c r="B205" s="28"/>
      <c r="C205" s="30">
        <v>-0.892833733</v>
      </c>
      <c r="D205" s="30">
        <v>-0.9468136812</v>
      </c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>
      <c r="A206" s="13" t="s">
        <v>41</v>
      </c>
      <c r="B206" s="28"/>
      <c r="C206" s="30">
        <v>-0.8928327134</v>
      </c>
      <c r="D206" s="30">
        <v>-0.9468126729</v>
      </c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>
      <c r="A207" s="26">
        <v>35.0</v>
      </c>
      <c r="B207" s="28"/>
      <c r="C207" s="29"/>
      <c r="D207" s="29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>
      <c r="A208" s="13" t="s">
        <v>31</v>
      </c>
      <c r="B208" s="15">
        <v>-392.8323543841</v>
      </c>
      <c r="C208" s="30">
        <v>-1.7999858506</v>
      </c>
      <c r="D208" s="30">
        <v>-1.9086705554</v>
      </c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>
      <c r="A209" s="13" t="s">
        <v>32</v>
      </c>
      <c r="B209" s="15">
        <v>-196.4179280748</v>
      </c>
      <c r="C209" s="30">
        <v>-0.892424944</v>
      </c>
      <c r="D209" s="30">
        <v>-0.946613657</v>
      </c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>
      <c r="A210" s="13" t="s">
        <v>33</v>
      </c>
      <c r="B210" s="15">
        <v>-196.418099137</v>
      </c>
      <c r="C210" s="30">
        <v>-0.8997971829</v>
      </c>
      <c r="D210" s="30">
        <v>-0.954092795</v>
      </c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>
      <c r="A211" s="13" t="s">
        <v>40</v>
      </c>
      <c r="B211" s="28"/>
      <c r="C211" s="30">
        <v>-0.8927623205</v>
      </c>
      <c r="D211" s="30">
        <v>-0.946770542</v>
      </c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>
      <c r="A212" s="13" t="s">
        <v>41</v>
      </c>
      <c r="B212" s="28"/>
      <c r="C212" s="30">
        <v>-0.9000620431</v>
      </c>
      <c r="D212" s="30">
        <v>-0.9542394517</v>
      </c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>
      <c r="A213" s="26">
        <v>36.0</v>
      </c>
      <c r="B213" s="28"/>
      <c r="C213" s="29"/>
      <c r="D213" s="29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>
      <c r="A214" s="13" t="s">
        <v>31</v>
      </c>
      <c r="B214" s="15">
        <v>-392.8335623476</v>
      </c>
      <c r="C214" s="30">
        <v>-1.8048373422</v>
      </c>
      <c r="D214" s="30">
        <v>-1.9136057362</v>
      </c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>
      <c r="A215" s="13" t="s">
        <v>32</v>
      </c>
      <c r="B215" s="15">
        <v>-196.4181110688</v>
      </c>
      <c r="C215" s="30">
        <v>-0.8997839683</v>
      </c>
      <c r="D215" s="30">
        <v>-0.9540786506</v>
      </c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>
      <c r="A216" s="13" t="s">
        <v>33</v>
      </c>
      <c r="B216" s="15">
        <v>-196.4181110502</v>
      </c>
      <c r="C216" s="30">
        <v>-0.8997839485</v>
      </c>
      <c r="D216" s="30">
        <v>-0.9540786293</v>
      </c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>
      <c r="A217" s="13" t="s">
        <v>40</v>
      </c>
      <c r="B217" s="28"/>
      <c r="C217" s="30">
        <v>-0.8999634487</v>
      </c>
      <c r="D217" s="30">
        <v>-0.9541779676</v>
      </c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>
      <c r="A218" s="13" t="s">
        <v>41</v>
      </c>
      <c r="B218" s="28"/>
      <c r="C218" s="30">
        <v>-0.89996343</v>
      </c>
      <c r="D218" s="30">
        <v>-0.9541779477</v>
      </c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>
      <c r="A219" s="26">
        <v>37.0</v>
      </c>
      <c r="B219" s="28"/>
      <c r="C219" s="29"/>
      <c r="D219" s="29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>
      <c r="A220" s="13" t="s">
        <v>31</v>
      </c>
      <c r="B220" s="15">
        <v>-391.6577381644</v>
      </c>
      <c r="C220" s="30">
        <v>-1.7748672925</v>
      </c>
      <c r="D220" s="30">
        <v>-1.8821998309</v>
      </c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>
      <c r="A221" s="13" t="s">
        <v>32</v>
      </c>
      <c r="B221" s="15">
        <v>-195.2432960669</v>
      </c>
      <c r="C221" s="30">
        <v>-0.8676226824</v>
      </c>
      <c r="D221" s="30">
        <v>-0.920478526</v>
      </c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>
      <c r="A222" s="13" t="s">
        <v>33</v>
      </c>
      <c r="B222" s="15">
        <v>-196.418104225</v>
      </c>
      <c r="C222" s="30">
        <v>-0.8997846597</v>
      </c>
      <c r="D222" s="30">
        <v>-0.9540783196</v>
      </c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>
      <c r="A223" s="13" t="s">
        <v>40</v>
      </c>
      <c r="B223" s="28"/>
      <c r="C223" s="30">
        <v>-0.8679204535</v>
      </c>
      <c r="D223" s="30">
        <v>-0.9206165163</v>
      </c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>
      <c r="A224" s="13" t="s">
        <v>41</v>
      </c>
      <c r="B224" s="28"/>
      <c r="C224" s="30">
        <v>-0.9000355502</v>
      </c>
      <c r="D224" s="30">
        <v>-0.9542164258</v>
      </c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>
      <c r="A225" s="26">
        <v>38.0</v>
      </c>
      <c r="B225" s="28"/>
      <c r="C225" s="29"/>
      <c r="D225" s="29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>
      <c r="A226" s="13" t="s">
        <v>31</v>
      </c>
      <c r="B226" s="15">
        <v>-390.4823304154</v>
      </c>
      <c r="C226" s="30">
        <v>-1.7443240876</v>
      </c>
      <c r="D226" s="30">
        <v>-1.8502653907</v>
      </c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>
      <c r="A227" s="13" t="s">
        <v>32</v>
      </c>
      <c r="B227" s="15">
        <v>-195.2432124135</v>
      </c>
      <c r="C227" s="30">
        <v>-0.8677337117</v>
      </c>
      <c r="D227" s="30">
        <v>-0.9205870388</v>
      </c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>
      <c r="A228" s="13" t="s">
        <v>33</v>
      </c>
      <c r="B228" s="15">
        <v>-195.2432177512</v>
      </c>
      <c r="C228" s="30">
        <v>-0.8677277238</v>
      </c>
      <c r="D228" s="30">
        <v>-0.9205812657</v>
      </c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>
      <c r="A229" s="13" t="s">
        <v>40</v>
      </c>
      <c r="B229" s="28"/>
      <c r="C229" s="30">
        <v>-0.8680452354</v>
      </c>
      <c r="D229" s="30">
        <v>-0.9207414202</v>
      </c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>
      <c r="A230" s="13" t="s">
        <v>41</v>
      </c>
      <c r="B230" s="28"/>
      <c r="C230" s="30">
        <v>-0.8680392462</v>
      </c>
      <c r="D230" s="30">
        <v>-0.9207356218</v>
      </c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>
      <c r="A231" s="26">
        <v>39.0</v>
      </c>
      <c r="B231" s="28"/>
      <c r="C231" s="29"/>
      <c r="D231" s="29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>
      <c r="A232" s="13" t="s">
        <v>31</v>
      </c>
      <c r="B232" s="15">
        <v>-426.0348087102</v>
      </c>
      <c r="C232" s="30">
        <v>-1.8294542466</v>
      </c>
      <c r="D232" s="30">
        <v>-1.9414710249</v>
      </c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>
      <c r="A233" s="13" t="s">
        <v>32</v>
      </c>
      <c r="B233" s="15">
        <v>-230.7961219192</v>
      </c>
      <c r="C233" s="30">
        <v>-0.9498924705</v>
      </c>
      <c r="D233" s="30">
        <v>-1.0089060795</v>
      </c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>
      <c r="A234" s="13" t="s">
        <v>33</v>
      </c>
      <c r="B234" s="15">
        <v>-195.2431686362</v>
      </c>
      <c r="C234" s="30">
        <v>-0.8677639963</v>
      </c>
      <c r="D234" s="30">
        <v>-0.9206200789</v>
      </c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>
      <c r="A235" s="13" t="s">
        <v>40</v>
      </c>
      <c r="B235" s="28"/>
      <c r="C235" s="30">
        <v>-0.9507538422</v>
      </c>
      <c r="D235" s="30">
        <v>-1.0093290535</v>
      </c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>
      <c r="A236" s="13" t="s">
        <v>41</v>
      </c>
      <c r="B236" s="28"/>
      <c r="C236" s="30">
        <v>-0.8680789851</v>
      </c>
      <c r="D236" s="30">
        <v>-0.9207593306</v>
      </c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>
      <c r="A237" s="26">
        <v>40.0</v>
      </c>
      <c r="B237" s="28"/>
      <c r="C237" s="29"/>
      <c r="D237" s="29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>
      <c r="A238" s="13" t="s">
        <v>31</v>
      </c>
      <c r="B238" s="15">
        <v>-427.2108587383</v>
      </c>
      <c r="C238" s="30">
        <v>-1.8588173802</v>
      </c>
      <c r="D238" s="30">
        <v>-1.9722325859</v>
      </c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>
      <c r="A239" s="13" t="s">
        <v>32</v>
      </c>
      <c r="B239" s="15">
        <v>-230.7961333189</v>
      </c>
      <c r="C239" s="30">
        <v>-0.9498819769</v>
      </c>
      <c r="D239" s="30">
        <v>-1.0088966776</v>
      </c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>
      <c r="A240" s="13" t="s">
        <v>33</v>
      </c>
      <c r="B240" s="15">
        <v>-196.4180461357</v>
      </c>
      <c r="C240" s="30">
        <v>-0.8998386182</v>
      </c>
      <c r="D240" s="30">
        <v>-0.9541333456</v>
      </c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>
      <c r="A241" s="13" t="s">
        <v>40</v>
      </c>
      <c r="B241" s="28"/>
      <c r="C241" s="30">
        <v>-0.9506298469</v>
      </c>
      <c r="D241" s="30">
        <v>-1.0092449446</v>
      </c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>
      <c r="A242" s="13" t="s">
        <v>41</v>
      </c>
      <c r="B242" s="28"/>
      <c r="C242" s="30">
        <v>-0.9000532425</v>
      </c>
      <c r="D242" s="30">
        <v>-0.9542463124</v>
      </c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>
      <c r="A243" s="26">
        <v>41.0</v>
      </c>
      <c r="B243" s="28"/>
      <c r="C243" s="29"/>
      <c r="D243" s="29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>
      <c r="A244" s="13" t="s">
        <v>31</v>
      </c>
      <c r="B244" s="15">
        <v>-609.0662176447</v>
      </c>
      <c r="C244" s="30">
        <v>-2.3798814405</v>
      </c>
      <c r="D244" s="30">
        <v>-2.5384595227</v>
      </c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>
      <c r="A245" s="13" t="s">
        <v>32</v>
      </c>
      <c r="B245" s="15">
        <v>-412.6537340212</v>
      </c>
      <c r="C245" s="30">
        <v>-1.4729818525</v>
      </c>
      <c r="D245" s="30">
        <v>-1.5773232892</v>
      </c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>
      <c r="A246" s="13" t="s">
        <v>33</v>
      </c>
      <c r="B246" s="15">
        <v>-196.4178428049</v>
      </c>
      <c r="C246" s="30">
        <v>-0.8924562333</v>
      </c>
      <c r="D246" s="30">
        <v>-0.9466407983</v>
      </c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>
      <c r="A247" s="13" t="s">
        <v>40</v>
      </c>
      <c r="B247" s="28"/>
      <c r="C247" s="30">
        <v>-1.4745961141</v>
      </c>
      <c r="D247" s="30">
        <v>-1.578161931</v>
      </c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>
      <c r="A248" s="13" t="s">
        <v>41</v>
      </c>
      <c r="B248" s="28"/>
      <c r="C248" s="30">
        <v>-0.8928961509</v>
      </c>
      <c r="D248" s="30">
        <v>-0.9468313815</v>
      </c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>
      <c r="A249" s="26">
        <v>42.0</v>
      </c>
      <c r="B249" s="28"/>
      <c r="C249" s="29"/>
      <c r="D249" s="29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>
      <c r="A250" s="13" t="s">
        <v>31</v>
      </c>
      <c r="B250" s="15">
        <v>-607.8920113637</v>
      </c>
      <c r="C250" s="30">
        <v>-2.3534513868</v>
      </c>
      <c r="D250" s="30">
        <v>-2.5107083493</v>
      </c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>
      <c r="A251" s="13" t="s">
        <v>32</v>
      </c>
      <c r="B251" s="15">
        <v>-412.6537478282</v>
      </c>
      <c r="C251" s="30">
        <v>-1.4729772658</v>
      </c>
      <c r="D251" s="30">
        <v>-1.5773158243</v>
      </c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>
      <c r="A252" s="13" t="s">
        <v>33</v>
      </c>
      <c r="B252" s="15">
        <v>-195.243199554</v>
      </c>
      <c r="C252" s="30">
        <v>-0.8677151725</v>
      </c>
      <c r="D252" s="30">
        <v>-0.9205681299</v>
      </c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>
      <c r="A253" s="13" t="s">
        <v>40</v>
      </c>
      <c r="B253" s="28"/>
      <c r="C253" s="30">
        <v>-1.4743763816</v>
      </c>
      <c r="D253" s="30">
        <v>-1.5780494124</v>
      </c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>
      <c r="A254" s="13" t="s">
        <v>41</v>
      </c>
      <c r="B254" s="28"/>
      <c r="C254" s="30">
        <v>-0.8680816227</v>
      </c>
      <c r="D254" s="30">
        <v>-0.9207293685</v>
      </c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>
      <c r="A255" s="26">
        <v>43.0</v>
      </c>
      <c r="B255" s="28"/>
      <c r="C255" s="29"/>
      <c r="D255" s="29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>
      <c r="A256" s="13" t="s">
        <v>31</v>
      </c>
      <c r="B256" s="15">
        <v>-609.0685312266</v>
      </c>
      <c r="C256" s="30">
        <v>-2.3826963428</v>
      </c>
      <c r="D256" s="30">
        <v>-2.5414255401</v>
      </c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>
      <c r="A257" s="13" t="s">
        <v>32</v>
      </c>
      <c r="B257" s="15">
        <v>-412.6537103042</v>
      </c>
      <c r="C257" s="30">
        <v>-1.4729563232</v>
      </c>
      <c r="D257" s="30">
        <v>-1.5773029733</v>
      </c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>
      <c r="A258" s="13" t="s">
        <v>33</v>
      </c>
      <c r="B258" s="15">
        <v>-196.4180165979</v>
      </c>
      <c r="C258" s="30">
        <v>-0.8998495695</v>
      </c>
      <c r="D258" s="30">
        <v>-0.9541428805</v>
      </c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>
      <c r="A259" s="13" t="s">
        <v>40</v>
      </c>
      <c r="B259" s="28"/>
      <c r="C259" s="30">
        <v>-1.4740894709</v>
      </c>
      <c r="D259" s="30">
        <v>-1.577900177</v>
      </c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>
      <c r="A260" s="13" t="s">
        <v>41</v>
      </c>
      <c r="B260" s="28"/>
      <c r="C260" s="30">
        <v>-0.9001504434</v>
      </c>
      <c r="D260" s="30">
        <v>-0.9542839034</v>
      </c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>
      <c r="A261" s="26">
        <v>44.0</v>
      </c>
      <c r="B261" s="28"/>
      <c r="C261" s="29"/>
      <c r="D261" s="29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>
      <c r="A262" s="13" t="s">
        <v>31</v>
      </c>
      <c r="B262" s="15">
        <v>-274.4851833137</v>
      </c>
      <c r="C262" s="30">
        <v>-1.2338227947</v>
      </c>
      <c r="D262" s="30">
        <v>-1.3089595833</v>
      </c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>
      <c r="A263" s="13" t="s">
        <v>32</v>
      </c>
      <c r="B263" s="15">
        <v>-78.0701422616</v>
      </c>
      <c r="C263" s="30">
        <v>-0.3353776355</v>
      </c>
      <c r="D263" s="30">
        <v>-0.3560743309</v>
      </c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>
      <c r="A264" s="13" t="s">
        <v>33</v>
      </c>
      <c r="B264" s="15">
        <v>-196.4179172458</v>
      </c>
      <c r="C264" s="30">
        <v>-0.8924334096</v>
      </c>
      <c r="D264" s="30">
        <v>-0.9466231162</v>
      </c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>
      <c r="A265" s="13" t="s">
        <v>40</v>
      </c>
      <c r="B265" s="28"/>
      <c r="C265" s="30">
        <v>-0.3356730292</v>
      </c>
      <c r="D265" s="30">
        <v>-0.3562240022</v>
      </c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>
      <c r="A266" s="13" t="s">
        <v>41</v>
      </c>
      <c r="B266" s="28"/>
      <c r="C266" s="30">
        <v>-0.8926351475</v>
      </c>
      <c r="D266" s="30">
        <v>-0.9467195229</v>
      </c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>
      <c r="A267" s="26">
        <v>45.0</v>
      </c>
      <c r="B267" s="28"/>
      <c r="C267" s="29"/>
      <c r="D267" s="29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>
      <c r="A268" s="13" t="s">
        <v>31</v>
      </c>
      <c r="B268" s="15">
        <v>-273.2696885683</v>
      </c>
      <c r="C268" s="30">
        <v>-1.2086120624</v>
      </c>
      <c r="D268" s="30">
        <v>-1.2823623628</v>
      </c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>
      <c r="A269" s="13" t="s">
        <v>32</v>
      </c>
      <c r="B269" s="15">
        <v>-76.8541770579</v>
      </c>
      <c r="C269" s="30">
        <v>-0.3108368402</v>
      </c>
      <c r="D269" s="30">
        <v>-0.3301190603</v>
      </c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>
      <c r="A270" s="13" t="s">
        <v>33</v>
      </c>
      <c r="B270" s="15">
        <v>-196.4178368114</v>
      </c>
      <c r="C270" s="30">
        <v>-0.8924751976</v>
      </c>
      <c r="D270" s="30">
        <v>-0.9466687601</v>
      </c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>
      <c r="A271" s="13" t="s">
        <v>40</v>
      </c>
      <c r="B271" s="28"/>
      <c r="C271" s="30">
        <v>-0.3111541428</v>
      </c>
      <c r="D271" s="30">
        <v>-0.33028859</v>
      </c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>
      <c r="A272" s="13" t="s">
        <v>41</v>
      </c>
      <c r="B272" s="28"/>
      <c r="C272" s="30">
        <v>-0.8926187733</v>
      </c>
      <c r="D272" s="30">
        <v>-0.9467270762</v>
      </c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>
      <c r="A273" s="26">
        <v>46.0</v>
      </c>
      <c r="B273" s="28"/>
      <c r="C273" s="29"/>
      <c r="D273" s="29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>
      <c r="A274" s="13" t="s">
        <v>31</v>
      </c>
      <c r="B274" s="15">
        <v>-443.5339205539</v>
      </c>
      <c r="C274" s="30">
        <v>-1.8544439928</v>
      </c>
      <c r="D274" s="30">
        <v>-1.9739917825</v>
      </c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>
      <c r="A275" s="13" t="s">
        <v>32</v>
      </c>
      <c r="B275" s="15">
        <v>-247.1204564031</v>
      </c>
      <c r="C275" s="30">
        <v>-0.9503260212</v>
      </c>
      <c r="D275" s="30">
        <v>-1.015503843</v>
      </c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>
      <c r="A276" s="13" t="s">
        <v>33</v>
      </c>
      <c r="B276" s="15">
        <v>-196.4178329087</v>
      </c>
      <c r="C276" s="30">
        <v>-0.892480205</v>
      </c>
      <c r="D276" s="30">
        <v>-0.9466685736</v>
      </c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>
      <c r="A277" s="13" t="s">
        <v>40</v>
      </c>
      <c r="B277" s="28"/>
      <c r="C277" s="30">
        <v>-0.951435789</v>
      </c>
      <c r="D277" s="30">
        <v>-1.0160731706</v>
      </c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>
      <c r="A278" s="13" t="s">
        <v>41</v>
      </c>
      <c r="B278" s="28"/>
      <c r="C278" s="30">
        <v>-0.8928734223</v>
      </c>
      <c r="D278" s="30">
        <v>-0.9468509928</v>
      </c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>
      <c r="A279" s="26">
        <v>47.0</v>
      </c>
      <c r="B279" s="28"/>
      <c r="C279" s="29"/>
      <c r="D279" s="29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>
      <c r="A280" s="13" t="s">
        <v>31</v>
      </c>
      <c r="B280" s="15">
        <v>-461.5900081504</v>
      </c>
      <c r="C280" s="30">
        <v>-1.9079440513</v>
      </c>
      <c r="D280" s="30">
        <v>-2.0261285898</v>
      </c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>
      <c r="A281" s="13" t="s">
        <v>32</v>
      </c>
      <c r="B281" s="15">
        <v>-230.7961160348</v>
      </c>
      <c r="C281" s="30">
        <v>-0.9498970079</v>
      </c>
      <c r="D281" s="30">
        <v>-1.0089089472</v>
      </c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>
      <c r="A282" s="13" t="s">
        <v>33</v>
      </c>
      <c r="B282" s="15">
        <v>-230.7961113265</v>
      </c>
      <c r="C282" s="30">
        <v>-0.9498951145</v>
      </c>
      <c r="D282" s="30">
        <v>-1.0089087658</v>
      </c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>
      <c r="A283" s="13" t="s">
        <v>40</v>
      </c>
      <c r="B283" s="28"/>
      <c r="C283" s="30">
        <v>-0.950541023</v>
      </c>
      <c r="D283" s="30">
        <v>-1.0092025159</v>
      </c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>
      <c r="A284" s="13" t="s">
        <v>41</v>
      </c>
      <c r="B284" s="28"/>
      <c r="C284" s="30">
        <v>-0.9501868631</v>
      </c>
      <c r="D284" s="30">
        <v>-1.0090729113</v>
      </c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>
      <c r="A285" s="26">
        <v>48.0</v>
      </c>
      <c r="B285" s="28"/>
      <c r="C285" s="29"/>
      <c r="D285" s="29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>
      <c r="A286" s="13" t="s">
        <v>31</v>
      </c>
      <c r="B286" s="15">
        <v>-493.5878612086</v>
      </c>
      <c r="C286" s="30">
        <v>-1.9756839676</v>
      </c>
      <c r="D286" s="30">
        <v>-2.1005781452</v>
      </c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>
      <c r="A287" s="13" t="s">
        <v>32</v>
      </c>
      <c r="B287" s="15">
        <v>-246.7945960813</v>
      </c>
      <c r="C287" s="30">
        <v>-0.983737132</v>
      </c>
      <c r="D287" s="30">
        <v>-1.0460848901</v>
      </c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>
      <c r="A288" s="13" t="s">
        <v>33</v>
      </c>
      <c r="B288" s="15">
        <v>-246.7945688487</v>
      </c>
      <c r="C288" s="30">
        <v>-0.9837468666</v>
      </c>
      <c r="D288" s="30">
        <v>-1.0460928587</v>
      </c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>
      <c r="A289" s="13" t="s">
        <v>40</v>
      </c>
      <c r="B289" s="28"/>
      <c r="C289" s="30">
        <v>-0.9844372864</v>
      </c>
      <c r="D289" s="30">
        <v>-1.0464250105</v>
      </c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>
      <c r="A290" s="13" t="s">
        <v>41</v>
      </c>
      <c r="B290" s="28"/>
      <c r="C290" s="30">
        <v>-0.9840474657</v>
      </c>
      <c r="D290" s="30">
        <v>-1.0462516757</v>
      </c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>
      <c r="A291" s="26">
        <v>49.0</v>
      </c>
      <c r="B291" s="28"/>
      <c r="C291" s="29"/>
      <c r="D291" s="29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>
      <c r="A292" s="13" t="s">
        <v>31</v>
      </c>
      <c r="B292" s="15">
        <v>-477.5892703093</v>
      </c>
      <c r="C292" s="30">
        <v>-1.9416750853</v>
      </c>
      <c r="D292" s="30">
        <v>-2.0631934646</v>
      </c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>
      <c r="A293" s="13" t="s">
        <v>32</v>
      </c>
      <c r="B293" s="15">
        <v>-230.7960946369</v>
      </c>
      <c r="C293" s="30">
        <v>-0.9499170289</v>
      </c>
      <c r="D293" s="30">
        <v>-1.008926018</v>
      </c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>
      <c r="A294" s="13" t="s">
        <v>33</v>
      </c>
      <c r="B294" s="15">
        <v>-246.7945884773</v>
      </c>
      <c r="C294" s="30">
        <v>-0.9837349048</v>
      </c>
      <c r="D294" s="30">
        <v>-1.046086355</v>
      </c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>
      <c r="A295" s="13" t="s">
        <v>40</v>
      </c>
      <c r="B295" s="28"/>
      <c r="C295" s="30">
        <v>-0.9505902711</v>
      </c>
      <c r="D295" s="30">
        <v>-1.0092339713</v>
      </c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>
      <c r="A296" s="13" t="s">
        <v>41</v>
      </c>
      <c r="B296" s="28"/>
      <c r="C296" s="30">
        <v>-0.984025716</v>
      </c>
      <c r="D296" s="30">
        <v>-1.0462457795</v>
      </c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>
      <c r="A297" s="26">
        <v>50.0</v>
      </c>
      <c r="B297" s="28"/>
      <c r="C297" s="29"/>
      <c r="D297" s="29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>
      <c r="A298" s="13" t="s">
        <v>31</v>
      </c>
      <c r="B298" s="15">
        <v>-307.6506223865</v>
      </c>
      <c r="C298" s="30">
        <v>-1.2658339661</v>
      </c>
      <c r="D298" s="30">
        <v>-1.344267213</v>
      </c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>
      <c r="A299" s="13" t="s">
        <v>32</v>
      </c>
      <c r="B299" s="15">
        <v>-230.7961006743</v>
      </c>
      <c r="C299" s="30">
        <v>-0.9499095162</v>
      </c>
      <c r="D299" s="30">
        <v>-1.008918092</v>
      </c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>
      <c r="A300" s="13" t="s">
        <v>33</v>
      </c>
      <c r="B300" s="15">
        <v>-76.8540816216</v>
      </c>
      <c r="C300" s="30">
        <v>-0.3109236054</v>
      </c>
      <c r="D300" s="30">
        <v>-0.3302016589</v>
      </c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>
      <c r="A301" s="13" t="s">
        <v>40</v>
      </c>
      <c r="B301" s="28"/>
      <c r="C301" s="30">
        <v>-0.9504733077</v>
      </c>
      <c r="D301" s="30">
        <v>-1.0091631654</v>
      </c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>
      <c r="A302" s="13" t="s">
        <v>41</v>
      </c>
      <c r="B302" s="28"/>
      <c r="C302" s="30">
        <v>-0.3111065543</v>
      </c>
      <c r="D302" s="30">
        <v>-0.3303278129</v>
      </c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>
      <c r="A303" s="26">
        <v>51.0</v>
      </c>
      <c r="B303" s="28"/>
      <c r="C303" s="29"/>
      <c r="D303" s="29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>
      <c r="A304" s="13" t="s">
        <v>31</v>
      </c>
      <c r="B304" s="15">
        <v>-153.7091752511</v>
      </c>
      <c r="C304" s="30">
        <v>-0.6233181621</v>
      </c>
      <c r="D304" s="30">
        <v>-0.6620222381</v>
      </c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>
      <c r="A305" s="13" t="s">
        <v>32</v>
      </c>
      <c r="B305" s="15">
        <v>-76.8541984249</v>
      </c>
      <c r="C305" s="30">
        <v>-0.3108155038</v>
      </c>
      <c r="D305" s="30">
        <v>-0.3300988514</v>
      </c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>
      <c r="A306" s="13" t="s">
        <v>33</v>
      </c>
      <c r="B306" s="15">
        <v>-76.8541500655</v>
      </c>
      <c r="C306" s="30">
        <v>-0.3108595449</v>
      </c>
      <c r="D306" s="30">
        <v>-0.3301407958</v>
      </c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>
      <c r="A307" s="13" t="s">
        <v>40</v>
      </c>
      <c r="B307" s="28"/>
      <c r="C307" s="30">
        <v>-0.311012493</v>
      </c>
      <c r="D307" s="30">
        <v>-0.3302113007</v>
      </c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>
      <c r="A308" s="13" t="s">
        <v>41</v>
      </c>
      <c r="B308" s="28"/>
      <c r="C308" s="30">
        <v>-0.310934772</v>
      </c>
      <c r="D308" s="30">
        <v>-0.3301903144</v>
      </c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>
      <c r="A309" s="26">
        <v>52.0</v>
      </c>
      <c r="B309" s="28"/>
      <c r="C309" s="29"/>
      <c r="D309" s="29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>
      <c r="A310" s="13" t="s">
        <v>31</v>
      </c>
      <c r="B310" s="15">
        <v>-458.7195767051</v>
      </c>
      <c r="C310" s="30">
        <v>-1.7589534058</v>
      </c>
      <c r="D310" s="30">
        <v>-1.8768097072</v>
      </c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>
      <c r="A311" s="13" t="s">
        <v>32</v>
      </c>
      <c r="B311" s="15">
        <v>-230.7960257979</v>
      </c>
      <c r="C311" s="30">
        <v>-0.9499559598</v>
      </c>
      <c r="D311" s="30">
        <v>-1.008956831</v>
      </c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>
      <c r="A312" s="13" t="s">
        <v>33</v>
      </c>
      <c r="B312" s="15">
        <v>-227.9223323912</v>
      </c>
      <c r="C312" s="30">
        <v>-0.8018473538</v>
      </c>
      <c r="D312" s="30">
        <v>-0.8605260388</v>
      </c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>
      <c r="A313" s="13" t="s">
        <v>40</v>
      </c>
      <c r="B313" s="28"/>
      <c r="C313" s="30">
        <v>-0.9505672318</v>
      </c>
      <c r="D313" s="30">
        <v>-1.0092468661</v>
      </c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>
      <c r="A314" s="13" t="s">
        <v>41</v>
      </c>
      <c r="B314" s="28"/>
      <c r="C314" s="30">
        <v>-0.8025789131</v>
      </c>
      <c r="D314" s="30">
        <v>-0.8609062971</v>
      </c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>
      <c r="A315" s="26">
        <v>53.0</v>
      </c>
      <c r="B315" s="28"/>
      <c r="C315" s="29"/>
      <c r="D315" s="29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>
      <c r="A316" s="13" t="s">
        <v>31</v>
      </c>
      <c r="B316" s="15">
        <v>-438.8755391201</v>
      </c>
      <c r="C316" s="30">
        <v>-1.7325971312</v>
      </c>
      <c r="D316" s="30">
        <v>-1.8464672274</v>
      </c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>
      <c r="A317" s="13" t="s">
        <v>32</v>
      </c>
      <c r="B317" s="15">
        <v>-230.7959934835</v>
      </c>
      <c r="C317" s="30">
        <v>-0.9499650345</v>
      </c>
      <c r="D317" s="30">
        <v>-1.0089682717</v>
      </c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>
      <c r="A318" s="13" t="s">
        <v>33</v>
      </c>
      <c r="B318" s="15">
        <v>-208.0780686384</v>
      </c>
      <c r="C318" s="30">
        <v>-0.7765089095</v>
      </c>
      <c r="D318" s="30">
        <v>-0.8312698361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>
      <c r="A319" s="13" t="s">
        <v>40</v>
      </c>
      <c r="B319" s="28"/>
      <c r="C319" s="30">
        <v>-0.9504335385</v>
      </c>
      <c r="D319" s="30">
        <v>-1.0091994497</v>
      </c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>
      <c r="A320" s="13" t="s">
        <v>41</v>
      </c>
      <c r="B320" s="28"/>
      <c r="C320" s="30">
        <v>-0.7773026696</v>
      </c>
      <c r="D320" s="30">
        <v>-0.8316535738</v>
      </c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>
      <c r="A321" s="26">
        <v>54.0</v>
      </c>
      <c r="B321" s="28"/>
      <c r="C321" s="29"/>
      <c r="D321" s="29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>
      <c r="A322" s="13" t="s">
        <v>31</v>
      </c>
      <c r="B322" s="15">
        <v>-306.8639033075</v>
      </c>
      <c r="C322" s="30">
        <v>-1.2163085741</v>
      </c>
      <c r="D322" s="30">
        <v>-1.2968095559</v>
      </c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>
      <c r="A323" s="13" t="s">
        <v>32</v>
      </c>
      <c r="B323" s="15">
        <v>-230.7960819067</v>
      </c>
      <c r="C323" s="30">
        <v>-0.94992801</v>
      </c>
      <c r="D323" s="30">
        <v>-1.0089337883</v>
      </c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>
      <c r="A324" s="13" t="s">
        <v>33</v>
      </c>
      <c r="B324" s="15">
        <v>-76.0663525205</v>
      </c>
      <c r="C324" s="30">
        <v>-0.2618366446</v>
      </c>
      <c r="D324" s="30">
        <v>-0.2831604739</v>
      </c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>
      <c r="A325" s="13" t="s">
        <v>40</v>
      </c>
      <c r="B325" s="28"/>
      <c r="C325" s="30">
        <v>-0.9503327395</v>
      </c>
      <c r="D325" s="30">
        <v>-1.0091254923</v>
      </c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>
      <c r="A326" s="13" t="s">
        <v>41</v>
      </c>
      <c r="B326" s="28"/>
      <c r="C326" s="30">
        <v>-0.2625897172</v>
      </c>
      <c r="D326" s="30">
        <v>-0.2836965365</v>
      </c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>
      <c r="A327" s="26">
        <v>55.0</v>
      </c>
      <c r="B327" s="28"/>
      <c r="C327" s="29"/>
      <c r="D327" s="29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>
      <c r="A328" s="13" t="s">
        <v>31</v>
      </c>
      <c r="B328" s="15">
        <v>-345.8967502312</v>
      </c>
      <c r="C328" s="30">
        <v>-1.3859539302</v>
      </c>
      <c r="D328" s="30">
        <v>-1.4764357332</v>
      </c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>
      <c r="A329" s="13" t="s">
        <v>32</v>
      </c>
      <c r="B329" s="15">
        <v>-230.7960656139</v>
      </c>
      <c r="C329" s="30">
        <v>-0.9499406998</v>
      </c>
      <c r="D329" s="30">
        <v>-1.0089444235</v>
      </c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>
      <c r="A330" s="13" t="s">
        <v>33</v>
      </c>
      <c r="B330" s="15">
        <v>-115.100731853</v>
      </c>
      <c r="C330" s="30">
        <v>-0.4282288787</v>
      </c>
      <c r="D330" s="30">
        <v>-0.4595502354</v>
      </c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>
      <c r="A331" s="13" t="s">
        <v>40</v>
      </c>
      <c r="B331" s="28"/>
      <c r="C331" s="30">
        <v>-0.9505577788</v>
      </c>
      <c r="D331" s="30">
        <v>-1.0092358696</v>
      </c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>
      <c r="A332" s="13" t="s">
        <v>41</v>
      </c>
      <c r="B332" s="28"/>
      <c r="C332" s="30">
        <v>-0.4288947557</v>
      </c>
      <c r="D332" s="30">
        <v>-0.4599334516</v>
      </c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>
      <c r="A333" s="26">
        <v>56.0</v>
      </c>
      <c r="B333" s="28"/>
      <c r="C333" s="29"/>
      <c r="D333" s="29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>
      <c r="A334" s="13" t="s">
        <v>31</v>
      </c>
      <c r="B334" s="15">
        <v>-326.0566078314</v>
      </c>
      <c r="C334" s="30">
        <v>-1.3621167344</v>
      </c>
      <c r="D334" s="30">
        <v>-1.448088919</v>
      </c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>
      <c r="A335" s="13" t="s">
        <v>32</v>
      </c>
      <c r="B335" s="15">
        <v>-230.796107657</v>
      </c>
      <c r="C335" s="30">
        <v>-0.949904781</v>
      </c>
      <c r="D335" s="30">
        <v>-1.0089147251</v>
      </c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>
      <c r="A336" s="13" t="s">
        <v>33</v>
      </c>
      <c r="B336" s="15">
        <v>-95.2621219319</v>
      </c>
      <c r="C336" s="30">
        <v>-0.4044768829</v>
      </c>
      <c r="D336" s="30">
        <v>-0.4312615125</v>
      </c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>
      <c r="A337" s="13" t="s">
        <v>40</v>
      </c>
      <c r="B337" s="28"/>
      <c r="C337" s="30">
        <v>-0.950505589</v>
      </c>
      <c r="D337" s="30">
        <v>-1.0091900312</v>
      </c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>
      <c r="A338" s="13" t="s">
        <v>41</v>
      </c>
      <c r="B338" s="28"/>
      <c r="C338" s="30">
        <v>-0.4049317938</v>
      </c>
      <c r="D338" s="30">
        <v>-0.431528475</v>
      </c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>
      <c r="A339" s="26">
        <v>57.0</v>
      </c>
      <c r="B339" s="28"/>
      <c r="C339" s="29"/>
      <c r="D339" s="29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>
      <c r="A340" s="13" t="s">
        <v>31</v>
      </c>
      <c r="B340" s="15">
        <v>-477.9157273024</v>
      </c>
      <c r="C340" s="30">
        <v>-1.91094872</v>
      </c>
      <c r="D340" s="30">
        <v>-2.0353333131</v>
      </c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>
      <c r="A341" s="13" t="s">
        <v>32</v>
      </c>
      <c r="B341" s="15">
        <v>-230.7960395122</v>
      </c>
      <c r="C341" s="30">
        <v>-0.9499666933</v>
      </c>
      <c r="D341" s="30">
        <v>-1.0089675153</v>
      </c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>
      <c r="A342" s="13" t="s">
        <v>33</v>
      </c>
      <c r="B342" s="15">
        <v>-247.1203740816</v>
      </c>
      <c r="C342" s="30">
        <v>-0.9503992455</v>
      </c>
      <c r="D342" s="30">
        <v>-1.0155815092</v>
      </c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>
      <c r="A343" s="13" t="s">
        <v>40</v>
      </c>
      <c r="B343" s="28"/>
      <c r="C343" s="30">
        <v>-0.9507866845</v>
      </c>
      <c r="D343" s="30">
        <v>-1.009352303</v>
      </c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>
      <c r="A344" s="13" t="s">
        <v>41</v>
      </c>
      <c r="B344" s="28"/>
      <c r="C344" s="30">
        <v>-0.9509097125</v>
      </c>
      <c r="D344" s="30">
        <v>-1.0158706754</v>
      </c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>
      <c r="A345" s="26">
        <v>58.0</v>
      </c>
      <c r="B345" s="28"/>
      <c r="C345" s="29"/>
      <c r="D345" s="29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>
      <c r="A346" s="13" t="s">
        <v>31</v>
      </c>
      <c r="B346" s="15">
        <v>-493.5908828623</v>
      </c>
      <c r="C346" s="30">
        <v>-1.972950538</v>
      </c>
      <c r="D346" s="30">
        <v>-2.097579675</v>
      </c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>
      <c r="A347" s="13" t="s">
        <v>32</v>
      </c>
      <c r="B347" s="15">
        <v>-246.7944828397</v>
      </c>
      <c r="C347" s="30">
        <v>-0.9838231022</v>
      </c>
      <c r="D347" s="30">
        <v>-1.0461725777</v>
      </c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>
      <c r="A348" s="13" t="s">
        <v>33</v>
      </c>
      <c r="B348" s="15">
        <v>-246.7944828255</v>
      </c>
      <c r="C348" s="30">
        <v>-0.9838231167</v>
      </c>
      <c r="D348" s="30">
        <v>-1.0461725843</v>
      </c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>
      <c r="A349" s="13" t="s">
        <v>40</v>
      </c>
      <c r="B349" s="28"/>
      <c r="C349" s="30">
        <v>-0.984382332</v>
      </c>
      <c r="D349" s="30">
        <v>-1.0464368796</v>
      </c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>
      <c r="A350" s="13" t="s">
        <v>41</v>
      </c>
      <c r="B350" s="28"/>
      <c r="C350" s="30">
        <v>-0.9843825007</v>
      </c>
      <c r="D350" s="30">
        <v>-1.0464369403</v>
      </c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>
      <c r="A351" s="26">
        <v>59.0</v>
      </c>
      <c r="B351" s="28"/>
      <c r="C351" s="29"/>
      <c r="D351" s="29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>
      <c r="A352" s="13" t="s">
        <v>31</v>
      </c>
      <c r="B352" s="15">
        <v>-152.9242607743</v>
      </c>
      <c r="C352" s="30">
        <v>-0.5741999182</v>
      </c>
      <c r="D352" s="30">
        <v>-0.6145694128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>
      <c r="A353" s="13" t="s">
        <v>32</v>
      </c>
      <c r="B353" s="15">
        <v>-76.8540264302</v>
      </c>
      <c r="C353" s="30">
        <v>-0.3109640431</v>
      </c>
      <c r="D353" s="30">
        <v>-0.3302403477</v>
      </c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>
      <c r="A354" s="13" t="s">
        <v>33</v>
      </c>
      <c r="B354" s="15">
        <v>-76.0665852178</v>
      </c>
      <c r="C354" s="30">
        <v>-0.2616392406</v>
      </c>
      <c r="D354" s="30">
        <v>-0.2829763406</v>
      </c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>
      <c r="A355" s="13" t="s">
        <v>40</v>
      </c>
      <c r="B355" s="28"/>
      <c r="C355" s="30">
        <v>-0.311032213</v>
      </c>
      <c r="D355" s="30">
        <v>-0.3302847136</v>
      </c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>
      <c r="A356" s="13" t="s">
        <v>41</v>
      </c>
      <c r="B356" s="28"/>
      <c r="C356" s="30">
        <v>-0.262465915</v>
      </c>
      <c r="D356" s="30">
        <v>-0.2833815245</v>
      </c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>
      <c r="A357" s="26">
        <v>60.0</v>
      </c>
      <c r="B357" s="28"/>
      <c r="C357" s="29"/>
      <c r="D357" s="29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>
      <c r="A358" s="13" t="s">
        <v>31</v>
      </c>
      <c r="B358" s="15">
        <v>-304.7804014422</v>
      </c>
      <c r="C358" s="30">
        <v>-1.1163839189</v>
      </c>
      <c r="D358" s="30">
        <v>-1.1945976344</v>
      </c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>
      <c r="A359" s="13" t="s">
        <v>32</v>
      </c>
      <c r="B359" s="15">
        <v>-76.8539215807</v>
      </c>
      <c r="C359" s="30">
        <v>-0.3110287245</v>
      </c>
      <c r="D359" s="30">
        <v>-0.3303023521</v>
      </c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>
      <c r="A360" s="13" t="s">
        <v>33</v>
      </c>
      <c r="B360" s="15">
        <v>-227.9222937543</v>
      </c>
      <c r="C360" s="30">
        <v>-0.8018467604</v>
      </c>
      <c r="D360" s="30">
        <v>-0.8605313242</v>
      </c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>
      <c r="A361" s="13" t="s">
        <v>40</v>
      </c>
      <c r="B361" s="28"/>
      <c r="C361" s="30">
        <v>-0.3113698696</v>
      </c>
      <c r="D361" s="30">
        <v>-0.3304968095</v>
      </c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>
      <c r="A362" s="13" t="s">
        <v>41</v>
      </c>
      <c r="B362" s="28"/>
      <c r="C362" s="30">
        <v>-0.8024422543</v>
      </c>
      <c r="D362" s="30">
        <v>-0.8608120556</v>
      </c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>
      <c r="A363" s="26">
        <v>61.0</v>
      </c>
      <c r="B363" s="28"/>
      <c r="C363" s="29"/>
      <c r="D363" s="29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>
      <c r="A364" s="13" t="s">
        <v>31</v>
      </c>
      <c r="B364" s="15">
        <v>-424.3370542516</v>
      </c>
      <c r="C364" s="30">
        <v>-1.7024506486</v>
      </c>
      <c r="D364" s="30">
        <v>-1.8154160365</v>
      </c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>
      <c r="A365" s="13" t="s">
        <v>32</v>
      </c>
      <c r="B365" s="15">
        <v>-196.4178754322</v>
      </c>
      <c r="C365" s="30">
        <v>-0.8924311545</v>
      </c>
      <c r="D365" s="30">
        <v>-0.9466171011</v>
      </c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>
      <c r="A366" s="13" t="s">
        <v>33</v>
      </c>
      <c r="B366" s="15">
        <v>-227.9224363056</v>
      </c>
      <c r="C366" s="30">
        <v>-0.801831725</v>
      </c>
      <c r="D366" s="30">
        <v>-0.8605114135</v>
      </c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>
      <c r="A367" s="13" t="s">
        <v>40</v>
      </c>
      <c r="B367" s="28"/>
      <c r="C367" s="30">
        <v>-0.8926979962</v>
      </c>
      <c r="D367" s="30">
        <v>-0.9467320493</v>
      </c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>
      <c r="A368" s="13" t="s">
        <v>41</v>
      </c>
      <c r="B368" s="28"/>
      <c r="C368" s="30">
        <v>-0.8027804633</v>
      </c>
      <c r="D368" s="30">
        <v>-0.8609992999</v>
      </c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>
      <c r="A369" s="26">
        <v>62.0</v>
      </c>
      <c r="B369" s="28"/>
      <c r="C369" s="29"/>
      <c r="D369" s="29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>
      <c r="A370" s="13" t="s">
        <v>31</v>
      </c>
      <c r="B370" s="15">
        <v>-404.492745141</v>
      </c>
      <c r="C370" s="30">
        <v>-1.6782399258</v>
      </c>
      <c r="D370" s="30">
        <v>-1.7872740104</v>
      </c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>
      <c r="A371" s="13" t="s">
        <v>32</v>
      </c>
      <c r="B371" s="15">
        <v>-196.4178389076</v>
      </c>
      <c r="C371" s="30">
        <v>-0.8924675666</v>
      </c>
      <c r="D371" s="30">
        <v>-0.9466543855</v>
      </c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>
      <c r="A372" s="13" t="s">
        <v>33</v>
      </c>
      <c r="B372" s="15">
        <v>-208.0782408571</v>
      </c>
      <c r="C372" s="30">
        <v>-0.7763796646</v>
      </c>
      <c r="D372" s="30">
        <v>-0.8311357413</v>
      </c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>
      <c r="A373" s="13" t="s">
        <v>40</v>
      </c>
      <c r="B373" s="28"/>
      <c r="C373" s="30">
        <v>-0.8927556094</v>
      </c>
      <c r="D373" s="30">
        <v>-0.946782116</v>
      </c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>
      <c r="A374" s="13" t="s">
        <v>41</v>
      </c>
      <c r="B374" s="28"/>
      <c r="C374" s="30">
        <v>-0.7775879072</v>
      </c>
      <c r="D374" s="30">
        <v>-0.8317612556</v>
      </c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>
      <c r="A375" s="26">
        <v>63.0</v>
      </c>
      <c r="B375" s="28"/>
      <c r="C375" s="29"/>
      <c r="D375" s="29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>
      <c r="A376" s="13" t="s">
        <v>31</v>
      </c>
      <c r="B376" s="15">
        <v>-458.7164629218</v>
      </c>
      <c r="C376" s="30">
        <v>-1.7608779579</v>
      </c>
      <c r="D376" s="30">
        <v>-1.8788043907</v>
      </c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>
      <c r="A377" s="13" t="s">
        <v>32</v>
      </c>
      <c r="B377" s="15">
        <v>-230.7961009545</v>
      </c>
      <c r="C377" s="30">
        <v>-0.9499045322</v>
      </c>
      <c r="D377" s="30">
        <v>-1.0089149468</v>
      </c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>
      <c r="A378" s="13" t="s">
        <v>33</v>
      </c>
      <c r="B378" s="15">
        <v>-227.9222606115</v>
      </c>
      <c r="C378" s="30">
        <v>-0.8019682892</v>
      </c>
      <c r="D378" s="30">
        <v>-0.8606489657</v>
      </c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>
      <c r="A379" s="13" t="s">
        <v>40</v>
      </c>
      <c r="B379" s="28"/>
      <c r="C379" s="30">
        <v>-0.9505549544</v>
      </c>
      <c r="D379" s="30">
        <v>-1.0092127253</v>
      </c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>
      <c r="A380" s="13" t="s">
        <v>41</v>
      </c>
      <c r="B380" s="28"/>
      <c r="C380" s="30">
        <v>-0.8025785582</v>
      </c>
      <c r="D380" s="30">
        <v>-0.8609636014</v>
      </c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>
      <c r="A381" s="26">
        <v>64.0</v>
      </c>
      <c r="B381" s="28"/>
      <c r="C381" s="29"/>
      <c r="D381" s="29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>
      <c r="A382" s="13" t="s">
        <v>31</v>
      </c>
      <c r="B382" s="15">
        <v>-325.1897772617</v>
      </c>
      <c r="C382" s="30">
        <v>-1.2914238581</v>
      </c>
      <c r="D382" s="30">
        <v>-1.3775156045</v>
      </c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>
      <c r="A383" s="13" t="s">
        <v>32</v>
      </c>
      <c r="B383" s="15">
        <v>-247.1205357101</v>
      </c>
      <c r="C383" s="30">
        <v>-0.9502641046</v>
      </c>
      <c r="D383" s="30">
        <v>-1.0154425864</v>
      </c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>
      <c r="A384" s="13" t="s">
        <v>33</v>
      </c>
      <c r="B384" s="15">
        <v>-78.070055445</v>
      </c>
      <c r="C384" s="30">
        <v>-0.3354407711</v>
      </c>
      <c r="D384" s="30">
        <v>-0.3561360369</v>
      </c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>
      <c r="A385" s="13" t="s">
        <v>40</v>
      </c>
      <c r="B385" s="28"/>
      <c r="C385" s="30">
        <v>-0.9509073092</v>
      </c>
      <c r="D385" s="30">
        <v>-1.0157906945</v>
      </c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>
      <c r="A386" s="13" t="s">
        <v>41</v>
      </c>
      <c r="B386" s="28"/>
      <c r="C386" s="30">
        <v>-0.3357048784</v>
      </c>
      <c r="D386" s="30">
        <v>-0.3562545461</v>
      </c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>
      <c r="A387" s="26">
        <v>65.0</v>
      </c>
      <c r="B387" s="28"/>
      <c r="C387" s="29"/>
      <c r="D387" s="29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>
      <c r="A388" s="13" t="s">
        <v>31</v>
      </c>
      <c r="B388" s="15">
        <v>-323.6525833397</v>
      </c>
      <c r="C388" s="30">
        <v>-1.2976019065</v>
      </c>
      <c r="D388" s="30">
        <v>-1.3791526949</v>
      </c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>
      <c r="A389" s="13" t="s">
        <v>32</v>
      </c>
      <c r="B389" s="15">
        <v>-246.7947035408</v>
      </c>
      <c r="C389" s="30">
        <v>-0.9836298799</v>
      </c>
      <c r="D389" s="30">
        <v>-1.0459918741</v>
      </c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>
      <c r="A390" s="13" t="s">
        <v>33</v>
      </c>
      <c r="B390" s="15">
        <v>-76.8538152911</v>
      </c>
      <c r="C390" s="30">
        <v>-0.3111200646</v>
      </c>
      <c r="D390" s="30">
        <v>-0.3303891929</v>
      </c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>
      <c r="A391" s="13" t="s">
        <v>40</v>
      </c>
      <c r="B391" s="28"/>
      <c r="C391" s="30">
        <v>-0.9842826966</v>
      </c>
      <c r="D391" s="30">
        <v>-1.0462886857</v>
      </c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>
      <c r="A392" s="13" t="s">
        <v>41</v>
      </c>
      <c r="B392" s="28"/>
      <c r="C392" s="30">
        <v>-0.3112461931</v>
      </c>
      <c r="D392" s="30">
        <v>-0.3304683728</v>
      </c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>
      <c r="A393" s="26">
        <v>66.0</v>
      </c>
      <c r="B393" s="28"/>
      <c r="C393" s="29"/>
      <c r="D393" s="29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>
      <c r="A394" s="13" t="s">
        <v>31</v>
      </c>
      <c r="B394" s="15">
        <v>-342.0560760166</v>
      </c>
      <c r="C394" s="30">
        <v>-1.3959729137</v>
      </c>
      <c r="D394" s="30">
        <v>-1.4853179144</v>
      </c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>
      <c r="A395" s="13" t="s">
        <v>32</v>
      </c>
      <c r="B395" s="15">
        <v>-95.2621095332</v>
      </c>
      <c r="C395" s="30">
        <v>-0.4044801737</v>
      </c>
      <c r="D395" s="30">
        <v>-0.4312652693</v>
      </c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>
      <c r="A396" s="13" t="s">
        <v>33</v>
      </c>
      <c r="B396" s="15">
        <v>-246.7946288199</v>
      </c>
      <c r="C396" s="30">
        <v>-0.9836939038</v>
      </c>
      <c r="D396" s="30">
        <v>-1.0460493968</v>
      </c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>
      <c r="A397" s="13" t="s">
        <v>40</v>
      </c>
      <c r="B397" s="20"/>
      <c r="C397" s="30">
        <v>-0.4048912321</v>
      </c>
      <c r="D397" s="30">
        <v>-0.431477163</v>
      </c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>
      <c r="A398" s="13" t="s">
        <v>41</v>
      </c>
      <c r="B398" s="20"/>
      <c r="C398" s="30">
        <v>-0.9843509523</v>
      </c>
      <c r="D398" s="30">
        <v>-1.0463716136</v>
      </c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34</v>
      </c>
      <c r="B1" s="18"/>
      <c r="C1" s="19"/>
      <c r="D1" s="19"/>
      <c r="E1" s="20"/>
      <c r="F1" s="20"/>
      <c r="G1" s="20"/>
      <c r="H1" s="20"/>
      <c r="I1" s="20"/>
      <c r="J1" s="20"/>
      <c r="K1" s="20"/>
      <c r="L1" s="20"/>
      <c r="M1" s="20"/>
      <c r="N1" s="20"/>
      <c r="P1" s="4" t="s">
        <v>1</v>
      </c>
      <c r="Q1" s="4" t="s">
        <v>2</v>
      </c>
      <c r="R1" s="4" t="s">
        <v>3</v>
      </c>
      <c r="S1" s="4" t="s">
        <v>4</v>
      </c>
      <c r="V1" s="20"/>
      <c r="W1" s="20"/>
      <c r="X1" s="20"/>
      <c r="Y1" s="20"/>
      <c r="Z1" s="20"/>
      <c r="AA1" s="20"/>
      <c r="AB1" s="20"/>
      <c r="AC1" s="20"/>
    </row>
    <row r="2">
      <c r="A2" s="5" t="s">
        <v>5</v>
      </c>
      <c r="B2" s="4" t="s">
        <v>6</v>
      </c>
      <c r="C2" s="6" t="s">
        <v>49</v>
      </c>
      <c r="D2" s="6" t="s">
        <v>50</v>
      </c>
      <c r="E2" s="20"/>
      <c r="F2" s="5" t="s">
        <v>5</v>
      </c>
      <c r="G2" s="6" t="s">
        <v>11</v>
      </c>
      <c r="H2" s="6" t="s">
        <v>12</v>
      </c>
      <c r="I2" s="6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20"/>
      <c r="O2" s="5" t="s">
        <v>5</v>
      </c>
      <c r="P2" s="4" t="s">
        <v>18</v>
      </c>
      <c r="Q2" s="4" t="s">
        <v>19</v>
      </c>
      <c r="R2" s="4" t="s">
        <v>20</v>
      </c>
      <c r="S2" s="4" t="s">
        <v>21</v>
      </c>
      <c r="U2" s="8" t="s">
        <v>22</v>
      </c>
      <c r="V2" s="20"/>
      <c r="W2" s="20"/>
      <c r="X2" s="20"/>
      <c r="Y2" s="20"/>
      <c r="Z2" s="20"/>
      <c r="AA2" s="20"/>
      <c r="AB2" s="20"/>
      <c r="AC2" s="20"/>
    </row>
    <row r="3">
      <c r="A3" s="5">
        <v>1.0</v>
      </c>
      <c r="B3" s="19"/>
      <c r="C3" s="19"/>
      <c r="D3" s="19"/>
      <c r="E3" s="20"/>
      <c r="F3" s="11">
        <v>1.0</v>
      </c>
      <c r="G3" s="22">
        <f>$B4-$B5-$B6</f>
        <v>-0.0060411037</v>
      </c>
      <c r="H3" s="22">
        <f>$C4-$C5-$C6</f>
        <v>-0.00144435265</v>
      </c>
      <c r="I3" s="22">
        <f>$D4-$D5-$D6</f>
        <v>-0.00128449243</v>
      </c>
      <c r="J3" s="13">
        <f t="shared" ref="J3:K3" si="1">627.509*($B4-$B5-$B6+C4-C5-C6)</f>
        <v>-4.697191229</v>
      </c>
      <c r="K3" s="13">
        <f t="shared" si="1"/>
        <v>-4.596877502</v>
      </c>
      <c r="L3" s="13">
        <f>627.509*($B4-$B5-B6+(($D4-$D5-$D6)*4^3-($C4-$C5-$C6)*3^3)/(4^3-3^3))</f>
        <v>-4.523675593</v>
      </c>
      <c r="M3" s="13">
        <f>627.509*($B4-$B5-$B6+(($D4-$D5-$D6+(D5+D6-D7-D8)*0.5)*4^3-($C4-$C5-$C6+(C5+C6-C7-C8)*0.5)*3^3)/(4^3-3^3))</f>
        <v>-4.440968252</v>
      </c>
      <c r="N3" s="20"/>
      <c r="O3" s="11">
        <v>1.0</v>
      </c>
      <c r="P3" s="13">
        <f t="shared" ref="P3:P68" si="4">J3-U3</f>
        <v>0.3138087713</v>
      </c>
      <c r="Q3" s="13">
        <f t="shared" ref="Q3:Q68" si="5">K3-U3</f>
        <v>0.4141224981</v>
      </c>
      <c r="R3" s="13">
        <f t="shared" ref="R3:R38" si="6">L3-U3</f>
        <v>0.4873244068</v>
      </c>
      <c r="S3" s="13">
        <f t="shared" ref="S3:S38" si="7">M3-U3</f>
        <v>0.5700317484</v>
      </c>
      <c r="T3" s="14">
        <f t="shared" ref="T3:T68" si="8">ABS(S3/U3)*100</f>
        <v>11.37560863</v>
      </c>
      <c r="U3" s="15">
        <v>-5.011</v>
      </c>
      <c r="V3" s="20"/>
      <c r="W3" s="20"/>
      <c r="X3" s="20"/>
      <c r="Y3" s="20"/>
      <c r="Z3" s="20"/>
      <c r="AA3" s="20"/>
      <c r="AB3" s="20"/>
      <c r="AC3" s="20"/>
    </row>
    <row r="4">
      <c r="A4" s="13" t="s">
        <v>31</v>
      </c>
      <c r="B4" s="24">
        <v>-152.1389560716</v>
      </c>
      <c r="C4" s="42">
        <v>-0.51662842608</v>
      </c>
      <c r="D4" s="42">
        <v>-0.5638882431000001</v>
      </c>
      <c r="E4" s="20"/>
      <c r="F4" s="11">
        <v>2.0</v>
      </c>
      <c r="G4" s="13">
        <f t="shared" ref="G4:I4" si="2">OFFSET(B$4,6*$F3,0)-OFFSET(B$5,6*$F3,0)-OFFSET(B$6,6*$F3,0)</f>
        <v>-0.0060740815</v>
      </c>
      <c r="H4" s="13">
        <f t="shared" si="2"/>
        <v>-0.00202676318</v>
      </c>
      <c r="I4" s="13">
        <f t="shared" si="2"/>
        <v>-0.00194083708</v>
      </c>
      <c r="J4" s="13">
        <f t="shared" ref="J4:K4" si="3">627.509*(OFFSET($B$4,6*$F3,0)-OFFSET($B$5,6*$F3,0)-OFFSET($B$6,6*$F3,0)+OFFSET(C$4,6*$F3,0)-OFFSET(C$5,6*$F3,0)-OFFSET(C$6,6*$F3,0))</f>
        <v>-5.083352944</v>
      </c>
      <c r="K4" s="13">
        <f t="shared" si="3"/>
        <v>-5.029433543</v>
      </c>
      <c r="L4" s="17">
        <f t="shared" ref="L4:L68" si="11">627.509*(OFFSET($B$4,6*$F3,0)-OFFSET($B$5,6*$F3,0)-OFFSET($B$6,6*$F3,0)+((OFFSET(D$4,6*$F3,0)-OFFSET(D$5,6*$F3,0)-OFFSET(D$6,6*$F3,0))*4^3-(OFFSET(C$4,6*$F3,0)-OFFSET(C$5,6*$F3,0)-OFFSET(C$6,6*$F3,0))*3^3)/(4^3-3^3))</f>
        <v>-4.990086953</v>
      </c>
      <c r="M4" s="13">
        <f t="shared" ref="M4:M68" si="12">627.509*(OFFSET($B$4,6*$F3,0)-OFFSET($B$5,6*$F3,0)-OFFSET($B$6,6*$F3,0)+((OFFSET($D$4,6*$F3,0)-OFFSET($D$5,6*$F3,0)-OFFSET($D$6,6*$F3,0)+(OFFSET($D$5,6*$F3,0)+OFFSET($D$6,6*$F3,0)-OFFSET($D$7,6*$F3,0)-OFFSET($D$8,6*$F3,0))*0.5)*4^3-(OFFSET($C$4,6*$F3,0)-OFFSET($C$5,6*$F3,0)-OFFSET($C$6,6*$F3,0)+(OFFSET($C$5,6*$F3,0)+OFFSET($C$6,6*$F3,0)-OFFSET($C$7,6*$F3,0)-OFFSET($C$8,6*$F3,0))*0.5)*3^3)/(4^3-3^3))</f>
        <v>-4.912813425</v>
      </c>
      <c r="N4" s="20"/>
      <c r="O4" s="11">
        <v>2.0</v>
      </c>
      <c r="P4" s="13">
        <f t="shared" si="4"/>
        <v>0.6176470557</v>
      </c>
      <c r="Q4" s="13">
        <f t="shared" si="5"/>
        <v>0.6715664568</v>
      </c>
      <c r="R4" s="13">
        <f t="shared" si="6"/>
        <v>0.7109130468</v>
      </c>
      <c r="S4" s="13">
        <f t="shared" si="7"/>
        <v>0.7881865754</v>
      </c>
      <c r="T4" s="14">
        <f t="shared" si="8"/>
        <v>13.82540915</v>
      </c>
      <c r="U4" s="15">
        <v>-5.701</v>
      </c>
      <c r="V4" s="20"/>
      <c r="W4" s="20"/>
      <c r="X4" s="20"/>
      <c r="Y4" s="20"/>
      <c r="Z4" s="20"/>
      <c r="AA4" s="20"/>
      <c r="AB4" s="20"/>
      <c r="AC4" s="20"/>
    </row>
    <row r="5">
      <c r="A5" s="13" t="s">
        <v>32</v>
      </c>
      <c r="B5" s="24">
        <v>-76.0663611197</v>
      </c>
      <c r="C5" s="42">
        <v>-0.25766994604</v>
      </c>
      <c r="D5" s="42">
        <v>-0.28137635669</v>
      </c>
      <c r="E5" s="20"/>
      <c r="F5" s="11">
        <v>3.0</v>
      </c>
      <c r="G5" s="13">
        <f t="shared" ref="G5:I5" si="9">OFFSET(B$4,6*$F4,0)-OFFSET(B$5,6*$F4,0)-OFFSET(B$6,6*$F4,0)</f>
        <v>-0.0075093882</v>
      </c>
      <c r="H5" s="13">
        <f t="shared" si="9"/>
        <v>-0.00246534691</v>
      </c>
      <c r="I5" s="13">
        <f t="shared" si="9"/>
        <v>-0.00245846003</v>
      </c>
      <c r="J5" s="13">
        <f t="shared" ref="J5:K5" si="10">627.509*(OFFSET($B$4,6*$F4,0)-OFFSET($B$5,6*$F4,0)-OFFSET($B$6,6*$F4,0)+OFFSET(C$4,6*$F4,0)-OFFSET(C$5,6*$F4,0)-OFFSET(C$6,6*$F4,0))</f>
        <v>-6.259236054</v>
      </c>
      <c r="K5" s="13">
        <f t="shared" si="10"/>
        <v>-6.254914475</v>
      </c>
      <c r="L5" s="17">
        <f t="shared" si="11"/>
        <v>-6.25176089</v>
      </c>
      <c r="M5" s="13">
        <f t="shared" si="12"/>
        <v>-6.151691166</v>
      </c>
      <c r="N5" s="20"/>
      <c r="O5" s="11">
        <v>3.0</v>
      </c>
      <c r="P5" s="13">
        <f t="shared" si="4"/>
        <v>0.7767639459</v>
      </c>
      <c r="Q5" s="13">
        <f t="shared" si="5"/>
        <v>0.781085525</v>
      </c>
      <c r="R5" s="13">
        <f t="shared" si="6"/>
        <v>0.7842391099</v>
      </c>
      <c r="S5" s="13">
        <f t="shared" si="7"/>
        <v>0.8843088335</v>
      </c>
      <c r="T5" s="14">
        <f t="shared" si="8"/>
        <v>12.56834613</v>
      </c>
      <c r="U5" s="15">
        <v>-7.036</v>
      </c>
      <c r="V5" s="20"/>
      <c r="W5" s="20"/>
      <c r="X5" s="20"/>
      <c r="Y5" s="20"/>
      <c r="Z5" s="20"/>
      <c r="AA5" s="20"/>
      <c r="AB5" s="20"/>
      <c r="AC5" s="20"/>
    </row>
    <row r="6">
      <c r="A6" s="13" t="s">
        <v>33</v>
      </c>
      <c r="B6" s="24">
        <v>-76.0665538482</v>
      </c>
      <c r="C6" s="42">
        <v>-0.25751412739</v>
      </c>
      <c r="D6" s="42">
        <v>-0.28122739398</v>
      </c>
      <c r="E6" s="20"/>
      <c r="F6" s="11">
        <v>4.0</v>
      </c>
      <c r="G6" s="13">
        <f t="shared" ref="G6:I6" si="13">OFFSET(B$4,6*$F5,0)-OFFSET(B$5,6*$F5,0)-OFFSET(B$6,6*$F5,0)</f>
        <v>-0.0093538001</v>
      </c>
      <c r="H6" s="13">
        <f t="shared" si="13"/>
        <v>-0.00173732767</v>
      </c>
      <c r="I6" s="13">
        <f t="shared" si="13"/>
        <v>-0.00184287194</v>
      </c>
      <c r="J6" s="13">
        <f t="shared" ref="J6:K6" si="14">627.509*(OFFSET($B$4,6*$F5,0)-OFFSET($B$5,6*$F5,0)-OFFSET($B$6,6*$F5,0)+OFFSET(C$4,6*$F5,0)-OFFSET(C$5,6*$F5,0)-OFFSET(C$6,6*$F5,0))</f>
        <v>-6.959782496</v>
      </c>
      <c r="K6" s="13">
        <f t="shared" si="14"/>
        <v>-7.026012475</v>
      </c>
      <c r="L6" s="17">
        <f t="shared" si="11"/>
        <v>-7.07434246</v>
      </c>
      <c r="M6" s="13">
        <f t="shared" si="12"/>
        <v>-6.982280343</v>
      </c>
      <c r="N6" s="20"/>
      <c r="O6" s="11">
        <v>4.0</v>
      </c>
      <c r="P6" s="13">
        <f t="shared" si="4"/>
        <v>1.260217504</v>
      </c>
      <c r="Q6" s="13">
        <f t="shared" si="5"/>
        <v>1.193987525</v>
      </c>
      <c r="R6" s="13">
        <f t="shared" si="6"/>
        <v>1.14565754</v>
      </c>
      <c r="S6" s="13">
        <f t="shared" si="7"/>
        <v>1.237719657</v>
      </c>
      <c r="T6" s="14">
        <f t="shared" si="8"/>
        <v>15.05741676</v>
      </c>
      <c r="U6" s="15">
        <v>-8.22</v>
      </c>
      <c r="V6" s="20"/>
      <c r="W6" s="20"/>
      <c r="X6" s="20"/>
      <c r="Y6" s="20"/>
      <c r="Z6" s="20"/>
      <c r="AA6" s="20"/>
      <c r="AB6" s="20"/>
      <c r="AC6" s="20"/>
    </row>
    <row r="7">
      <c r="A7" s="13" t="s">
        <v>40</v>
      </c>
      <c r="B7" s="27"/>
      <c r="C7" s="42">
        <v>-0.25791447695</v>
      </c>
      <c r="D7" s="42">
        <v>-0.28153277438</v>
      </c>
      <c r="E7" s="20"/>
      <c r="F7" s="11">
        <v>5.0</v>
      </c>
      <c r="G7" s="13">
        <f t="shared" ref="G7:I7" si="15">OFFSET(B$4,6*$F6,0)-OFFSET(B$5,6*$F6,0)-OFFSET(B$6,6*$F6,0)</f>
        <v>-0.0058021494</v>
      </c>
      <c r="H7" s="13">
        <f t="shared" si="15"/>
        <v>-0.00256117862</v>
      </c>
      <c r="I7" s="13">
        <f t="shared" si="15"/>
        <v>-0.00235768741</v>
      </c>
      <c r="J7" s="13">
        <f t="shared" ref="J7:K7" si="16">627.509*(OFFSET($B$4,6*$F6,0)-OFFSET($B$5,6*$F6,0)-OFFSET($B$6,6*$F6,0)+OFFSET(C$4,6*$F6,0)-OFFSET(C$5,6*$F6,0)-OFFSET(C$6,6*$F6,0))</f>
        <v>-5.248063603</v>
      </c>
      <c r="K7" s="13">
        <f t="shared" si="16"/>
        <v>-5.120371037</v>
      </c>
      <c r="L7" s="17">
        <f t="shared" si="11"/>
        <v>-5.027189975</v>
      </c>
      <c r="M7" s="13">
        <f t="shared" si="12"/>
        <v>-4.952623607</v>
      </c>
      <c r="N7" s="20"/>
      <c r="O7" s="11">
        <v>5.0</v>
      </c>
      <c r="P7" s="13">
        <f t="shared" si="4"/>
        <v>0.6029363975</v>
      </c>
      <c r="Q7" s="13">
        <f t="shared" si="5"/>
        <v>0.7306289632</v>
      </c>
      <c r="R7" s="13">
        <f t="shared" si="6"/>
        <v>0.8238100246</v>
      </c>
      <c r="S7" s="13">
        <f t="shared" si="7"/>
        <v>0.8983763929</v>
      </c>
      <c r="T7" s="14">
        <f t="shared" si="8"/>
        <v>15.35423676</v>
      </c>
      <c r="U7" s="15">
        <v>-5.851</v>
      </c>
      <c r="V7" s="20"/>
      <c r="W7" s="20"/>
      <c r="X7" s="20"/>
      <c r="Y7" s="20"/>
      <c r="Z7" s="20"/>
      <c r="AA7" s="20"/>
      <c r="AB7" s="20"/>
      <c r="AC7" s="20"/>
    </row>
    <row r="8">
      <c r="A8" s="13" t="s">
        <v>41</v>
      </c>
      <c r="B8" s="27"/>
      <c r="C8" s="42">
        <v>-0.25841538125</v>
      </c>
      <c r="D8" s="42">
        <v>-0.28170675104</v>
      </c>
      <c r="E8" s="20"/>
      <c r="F8" s="11">
        <v>6.0</v>
      </c>
      <c r="G8" s="13">
        <f t="shared" ref="G8:I8" si="17">OFFSET(B$4,6*$F7,0)-OFFSET(B$5,6*$F7,0)-OFFSET(B$6,6*$F7,0)</f>
        <v>-0.0069192339</v>
      </c>
      <c r="H8" s="13">
        <f t="shared" si="17"/>
        <v>-0.00361903009</v>
      </c>
      <c r="I8" s="13">
        <f t="shared" si="17"/>
        <v>-0.0034980842</v>
      </c>
      <c r="J8" s="13">
        <f t="shared" ref="J8:K8" si="18">627.509*(OFFSET($B$4,6*$F7,0)-OFFSET($B$5,6*$F7,0)-OFFSET($B$6,6*$F7,0)+OFFSET(C$4,6*$F7,0)-OFFSET(C$5,6*$F7,0)-OFFSET(C$6,6*$F7,0))</f>
        <v>-6.612855498</v>
      </c>
      <c r="K8" s="13">
        <f t="shared" si="18"/>
        <v>-6.536960864</v>
      </c>
      <c r="L8" s="17">
        <f t="shared" si="11"/>
        <v>-6.481578293</v>
      </c>
      <c r="M8" s="13">
        <f t="shared" si="12"/>
        <v>-6.409776394</v>
      </c>
      <c r="N8" s="20"/>
      <c r="O8" s="11">
        <v>6.0</v>
      </c>
      <c r="P8" s="13">
        <f t="shared" si="4"/>
        <v>1.053144502</v>
      </c>
      <c r="Q8" s="13">
        <f t="shared" si="5"/>
        <v>1.129039136</v>
      </c>
      <c r="R8" s="13">
        <f t="shared" si="6"/>
        <v>1.184421707</v>
      </c>
      <c r="S8" s="13">
        <f t="shared" si="7"/>
        <v>1.256223606</v>
      </c>
      <c r="T8" s="14">
        <f t="shared" si="8"/>
        <v>16.38695025</v>
      </c>
      <c r="U8" s="15">
        <v>-7.666</v>
      </c>
      <c r="V8" s="20"/>
      <c r="W8" s="20"/>
      <c r="X8" s="20"/>
      <c r="Y8" s="20"/>
      <c r="Z8" s="20"/>
      <c r="AA8" s="20"/>
      <c r="AB8" s="20"/>
      <c r="AC8" s="20"/>
    </row>
    <row r="9">
      <c r="A9" s="26">
        <v>2.0</v>
      </c>
      <c r="B9" s="28"/>
      <c r="C9" s="29"/>
      <c r="D9" s="29"/>
      <c r="E9" s="20"/>
      <c r="F9" s="11">
        <v>7.0</v>
      </c>
      <c r="G9" s="13">
        <f t="shared" ref="G9:I9" si="19">OFFSET(B$4,6*$F8,0)-OFFSET(B$5,6*$F8,0)-OFFSET(B$6,6*$F8,0)</f>
        <v>-0.0084895282</v>
      </c>
      <c r="H9" s="13">
        <f t="shared" si="19"/>
        <v>-0.00291427981</v>
      </c>
      <c r="I9" s="13">
        <f t="shared" si="19"/>
        <v>-0.00272559924</v>
      </c>
      <c r="J9" s="13">
        <f t="shared" ref="J9:K9" si="20">627.509*(OFFSET($B$4,6*$F8,0)-OFFSET($B$5,6*$F8,0)-OFFSET($B$6,6*$F8,0)+OFFSET(C$4,6*$F8,0)-OFFSET(C$5,6*$F8,0)-OFFSET(C$6,6*$F8,0))</f>
        <v>-7.155992161</v>
      </c>
      <c r="K9" s="13">
        <f t="shared" si="20"/>
        <v>-7.037593405</v>
      </c>
      <c r="L9" s="17">
        <f t="shared" si="11"/>
        <v>-6.951194313</v>
      </c>
      <c r="M9" s="13">
        <f t="shared" si="12"/>
        <v>-6.866305932</v>
      </c>
      <c r="N9" s="20"/>
      <c r="O9" s="11">
        <v>7.0</v>
      </c>
      <c r="P9" s="13">
        <f t="shared" si="4"/>
        <v>1.181007839</v>
      </c>
      <c r="Q9" s="13">
        <f t="shared" si="5"/>
        <v>1.299406595</v>
      </c>
      <c r="R9" s="13">
        <f t="shared" si="6"/>
        <v>1.385805687</v>
      </c>
      <c r="S9" s="13">
        <f t="shared" si="7"/>
        <v>1.470694068</v>
      </c>
      <c r="T9" s="14">
        <f t="shared" si="8"/>
        <v>17.64056697</v>
      </c>
      <c r="U9" s="15">
        <v>-8.337</v>
      </c>
      <c r="V9" s="20"/>
      <c r="W9" s="20"/>
      <c r="X9" s="20"/>
      <c r="Y9" s="20"/>
      <c r="Z9" s="20"/>
      <c r="AA9" s="20"/>
      <c r="AB9" s="20"/>
      <c r="AC9" s="20"/>
    </row>
    <row r="10">
      <c r="A10" s="13" t="s">
        <v>31</v>
      </c>
      <c r="B10" s="15">
        <v>-191.1730991316</v>
      </c>
      <c r="C10" s="44">
        <v>-0.68875826617</v>
      </c>
      <c r="D10" s="44">
        <v>-0.7475600034500001</v>
      </c>
      <c r="E10" s="20"/>
      <c r="F10" s="11">
        <v>8.0</v>
      </c>
      <c r="G10" s="13">
        <f t="shared" ref="G10:I10" si="21">OFFSET(B$4,6*$F9,0)-OFFSET(B$5,6*$F9,0)-OFFSET(B$6,6*$F9,0)</f>
        <v>-0.0057622178</v>
      </c>
      <c r="H10" s="13">
        <f t="shared" si="21"/>
        <v>-0.00182021307</v>
      </c>
      <c r="I10" s="13">
        <f t="shared" si="21"/>
        <v>-0.00158526316</v>
      </c>
      <c r="J10" s="13">
        <f t="shared" ref="J10:K10" si="22">627.509*(OFFSET($B$4,6*$F9,0)-OFFSET($B$5,6*$F9,0)-OFFSET($B$6,6*$F9,0)+OFFSET(C$4,6*$F9,0)-OFFSET(C$5,6*$F9,0)-OFFSET(C$6,6*$F9,0))</f>
        <v>-4.758043613</v>
      </c>
      <c r="K10" s="13">
        <f t="shared" si="22"/>
        <v>-4.61061043</v>
      </c>
      <c r="L10" s="17">
        <f t="shared" si="11"/>
        <v>-4.503024053</v>
      </c>
      <c r="M10" s="13">
        <f t="shared" si="12"/>
        <v>-4.423343683</v>
      </c>
      <c r="N10" s="20"/>
      <c r="O10" s="11">
        <v>8.0</v>
      </c>
      <c r="P10" s="13">
        <f t="shared" si="4"/>
        <v>0.3289563872</v>
      </c>
      <c r="Q10" s="13">
        <f t="shared" si="5"/>
        <v>0.4763895703</v>
      </c>
      <c r="R10" s="13">
        <f t="shared" si="6"/>
        <v>0.5839759471</v>
      </c>
      <c r="S10" s="13">
        <f t="shared" si="7"/>
        <v>0.6636563167</v>
      </c>
      <c r="T10" s="14">
        <f t="shared" si="8"/>
        <v>13.04612378</v>
      </c>
      <c r="U10" s="15">
        <v>-5.087</v>
      </c>
      <c r="V10" s="20"/>
      <c r="W10" s="20"/>
      <c r="X10" s="20"/>
      <c r="Y10" s="20"/>
      <c r="Z10" s="20"/>
      <c r="AA10" s="20"/>
      <c r="AB10" s="20"/>
      <c r="AC10" s="20"/>
    </row>
    <row r="11">
      <c r="A11" s="13" t="s">
        <v>32</v>
      </c>
      <c r="B11" s="15">
        <v>-76.0663002181</v>
      </c>
      <c r="C11" s="44">
        <v>-0.2577130595</v>
      </c>
      <c r="D11" s="44">
        <v>-0.28141906793000004</v>
      </c>
      <c r="E11" s="20"/>
      <c r="F11" s="11">
        <v>9.0</v>
      </c>
      <c r="G11" s="13">
        <f t="shared" ref="G11:I11" si="23">OFFSET(B$4,6*$F10,0)-OFFSET(B$5,6*$F10,0)-OFFSET(B$6,6*$F10,0)</f>
        <v>-0.0015540766</v>
      </c>
      <c r="H11" s="13">
        <f t="shared" si="23"/>
        <v>-0.00238677894</v>
      </c>
      <c r="I11" s="13">
        <f t="shared" si="23"/>
        <v>-0.00227468007</v>
      </c>
      <c r="J11" s="13">
        <f t="shared" ref="J11:K11" si="24">627.509*(OFFSET($B$4,6*$F10,0)-OFFSET($B$5,6*$F10,0)-OFFSET($B$6,6*$F10,0)+OFFSET(C$4,6*$F10,0)-OFFSET(C$5,6*$F10,0)-OFFSET(C$6,6*$F10,0))</f>
        <v>-2.472922319</v>
      </c>
      <c r="K11" s="13">
        <f t="shared" si="24"/>
        <v>-2.402579269</v>
      </c>
      <c r="L11" s="17">
        <f t="shared" si="11"/>
        <v>-2.351247855</v>
      </c>
      <c r="M11" s="13">
        <f t="shared" si="12"/>
        <v>-2.309994397</v>
      </c>
      <c r="N11" s="20"/>
      <c r="O11" s="11">
        <v>9.0</v>
      </c>
      <c r="P11" s="13">
        <f t="shared" si="4"/>
        <v>0.6400776809</v>
      </c>
      <c r="Q11" s="13">
        <f t="shared" si="5"/>
        <v>0.7104207308</v>
      </c>
      <c r="R11" s="13">
        <f t="shared" si="6"/>
        <v>0.7617521455</v>
      </c>
      <c r="S11" s="13">
        <f t="shared" si="7"/>
        <v>0.8030056027</v>
      </c>
      <c r="T11" s="14">
        <f t="shared" si="8"/>
        <v>25.79523298</v>
      </c>
      <c r="U11" s="15">
        <v>-3.113</v>
      </c>
      <c r="V11" s="20"/>
      <c r="W11" s="20"/>
      <c r="X11" s="20"/>
      <c r="Y11" s="20"/>
      <c r="Z11" s="20"/>
      <c r="AA11" s="20"/>
      <c r="AB11" s="20"/>
      <c r="AC11" s="20"/>
    </row>
    <row r="12">
      <c r="A12" s="13" t="s">
        <v>33</v>
      </c>
      <c r="B12" s="15">
        <v>-115.100724832</v>
      </c>
      <c r="C12" s="44">
        <v>-0.42901844349</v>
      </c>
      <c r="D12" s="44">
        <v>-0.46420009844</v>
      </c>
      <c r="E12" s="20"/>
      <c r="F12" s="11">
        <v>10.0</v>
      </c>
      <c r="G12" s="13">
        <f t="shared" ref="G12:I12" si="25">OFFSET(B$4,6*$F11,0)-OFFSET(B$5,6*$F11,0)-OFFSET(B$6,6*$F11,0)</f>
        <v>-0.0015654725</v>
      </c>
      <c r="H12" s="13">
        <f t="shared" si="25"/>
        <v>-0.00364183118</v>
      </c>
      <c r="I12" s="13">
        <f t="shared" si="25"/>
        <v>-0.00358270302</v>
      </c>
      <c r="J12" s="13">
        <f t="shared" ref="J12:K12" si="26">627.509*(OFFSET($B$4,6*$F11,0)-OFFSET($B$5,6*$F11,0)-OFFSET($B$6,6*$F11,0)+OFFSET(C$4,6*$F11,0)-OFFSET(C$5,6*$F11,0)-OFFSET(C$6,6*$F11,0))</f>
        <v>-3.267629925</v>
      </c>
      <c r="K12" s="13">
        <f t="shared" si="26"/>
        <v>-3.230526472</v>
      </c>
      <c r="L12" s="17">
        <f t="shared" si="11"/>
        <v>-3.20345098</v>
      </c>
      <c r="M12" s="13">
        <f t="shared" si="12"/>
        <v>-3.156161628</v>
      </c>
      <c r="N12" s="20"/>
      <c r="O12" s="11">
        <v>10.0</v>
      </c>
      <c r="P12" s="13">
        <f t="shared" si="4"/>
        <v>0.9553700751</v>
      </c>
      <c r="Q12" s="13">
        <f t="shared" si="5"/>
        <v>0.9924735276</v>
      </c>
      <c r="R12" s="13">
        <f t="shared" si="6"/>
        <v>1.01954902</v>
      </c>
      <c r="S12" s="13">
        <f t="shared" si="7"/>
        <v>1.066838372</v>
      </c>
      <c r="T12" s="14">
        <f t="shared" si="8"/>
        <v>25.26257097</v>
      </c>
      <c r="U12" s="15">
        <v>-4.223</v>
      </c>
      <c r="V12" s="20"/>
      <c r="W12" s="20"/>
      <c r="X12" s="20"/>
      <c r="Y12" s="20"/>
      <c r="Z12" s="20"/>
      <c r="AA12" s="20"/>
      <c r="AB12" s="20"/>
      <c r="AC12" s="20"/>
    </row>
    <row r="13">
      <c r="A13" s="13" t="s">
        <v>40</v>
      </c>
      <c r="B13" s="28"/>
      <c r="C13" s="44">
        <v>-0.25813530951</v>
      </c>
      <c r="D13" s="44">
        <v>-0.28168061909</v>
      </c>
      <c r="E13" s="20"/>
      <c r="F13" s="11">
        <v>11.0</v>
      </c>
      <c r="G13" s="13">
        <f t="shared" ref="G13:I13" si="27">OFFSET(B$4,6*$F12,0)-OFFSET(B$5,6*$F12,0)-OFFSET(B$6,6*$F12,0)</f>
        <v>-0.002481167</v>
      </c>
      <c r="H13" s="13">
        <f t="shared" si="27"/>
        <v>-0.00408564611</v>
      </c>
      <c r="I13" s="13">
        <f t="shared" si="27"/>
        <v>-0.00406737279</v>
      </c>
      <c r="J13" s="13">
        <f t="shared" ref="J13:K13" si="28">627.509*(OFFSET($B$4,6*$F12,0)-OFFSET($B$5,6*$F12,0)-OFFSET($B$6,6*$F12,0)+OFFSET(C$4,6*$F12,0)-OFFSET(C$5,6*$F12,0)-OFFSET(C$6,6*$F12,0))</f>
        <v>-4.120734328</v>
      </c>
      <c r="K13" s="13">
        <f t="shared" si="28"/>
        <v>-4.109267655</v>
      </c>
      <c r="L13" s="17">
        <f t="shared" si="11"/>
        <v>-4.100900083</v>
      </c>
      <c r="M13" s="13">
        <f t="shared" si="12"/>
        <v>-4.039112453</v>
      </c>
      <c r="N13" s="20"/>
      <c r="O13" s="11">
        <v>11.0</v>
      </c>
      <c r="P13" s="13">
        <f t="shared" si="4"/>
        <v>1.359265672</v>
      </c>
      <c r="Q13" s="13">
        <f t="shared" si="5"/>
        <v>1.370732345</v>
      </c>
      <c r="R13" s="13">
        <f t="shared" si="6"/>
        <v>1.379099917</v>
      </c>
      <c r="S13" s="13">
        <f t="shared" si="7"/>
        <v>1.440887547</v>
      </c>
      <c r="T13" s="14">
        <f t="shared" si="8"/>
        <v>26.29356837</v>
      </c>
      <c r="U13" s="15">
        <v>-5.48</v>
      </c>
      <c r="V13" s="20"/>
      <c r="W13" s="20"/>
      <c r="X13" s="20"/>
      <c r="Y13" s="20"/>
      <c r="Z13" s="20"/>
      <c r="AA13" s="20"/>
      <c r="AB13" s="20"/>
      <c r="AC13" s="20"/>
    </row>
    <row r="14">
      <c r="A14" s="13" t="s">
        <v>41</v>
      </c>
      <c r="B14" s="28"/>
      <c r="C14" s="44">
        <v>-0.42985602855</v>
      </c>
      <c r="D14" s="44">
        <v>-0.46461242464</v>
      </c>
      <c r="E14" s="20"/>
      <c r="F14" s="11">
        <v>12.0</v>
      </c>
      <c r="G14" s="13">
        <f t="shared" ref="G14:I14" si="29">OFFSET(B$4,6*$F13,0)-OFFSET(B$5,6*$F13,0)-OFFSET(B$6,6*$F13,0)</f>
        <v>-0.007344848</v>
      </c>
      <c r="H14" s="13">
        <f t="shared" si="29"/>
        <v>-0.00293659106</v>
      </c>
      <c r="I14" s="13">
        <f t="shared" si="29"/>
        <v>-0.00295092122</v>
      </c>
      <c r="J14" s="13">
        <f t="shared" ref="J14:K14" si="30">627.509*(OFFSET($B$4,6*$F13,0)-OFFSET($B$5,6*$F13,0)-OFFSET($B$6,6*$F13,0)+OFFSET(C$4,6*$F13,0)-OFFSET(C$5,6*$F13,0)-OFFSET(C$6,6*$F13,0))</f>
        <v>-6.451695543</v>
      </c>
      <c r="K14" s="13">
        <f t="shared" si="30"/>
        <v>-6.460687847</v>
      </c>
      <c r="L14" s="17">
        <f t="shared" si="11"/>
        <v>-6.467249799</v>
      </c>
      <c r="M14" s="13">
        <f t="shared" si="12"/>
        <v>-6.383892485</v>
      </c>
      <c r="N14" s="20"/>
      <c r="O14" s="11">
        <v>12.0</v>
      </c>
      <c r="P14" s="13">
        <f t="shared" si="4"/>
        <v>0.9503044569</v>
      </c>
      <c r="Q14" s="13">
        <f t="shared" si="5"/>
        <v>0.9413121525</v>
      </c>
      <c r="R14" s="13">
        <f t="shared" si="6"/>
        <v>0.9347502007</v>
      </c>
      <c r="S14" s="13">
        <f t="shared" si="7"/>
        <v>1.018107515</v>
      </c>
      <c r="T14" s="14">
        <f t="shared" si="8"/>
        <v>13.75449223</v>
      </c>
      <c r="U14" s="15">
        <v>-7.402</v>
      </c>
      <c r="V14" s="20"/>
      <c r="W14" s="20"/>
      <c r="X14" s="20"/>
      <c r="Y14" s="20"/>
      <c r="Z14" s="20"/>
      <c r="AA14" s="20"/>
      <c r="AB14" s="20"/>
      <c r="AC14" s="20"/>
    </row>
    <row r="15">
      <c r="A15" s="26">
        <v>3.0</v>
      </c>
      <c r="B15" s="28"/>
      <c r="C15" s="29"/>
      <c r="D15" s="29"/>
      <c r="E15" s="20"/>
      <c r="F15" s="11">
        <v>13.0</v>
      </c>
      <c r="G15" s="13">
        <f t="shared" ref="G15:I15" si="31">OFFSET(B$4,6*$F14,0)-OFFSET(B$5,6*$F14,0)-OFFSET(B$6,6*$F14,0)</f>
        <v>-0.0051723029</v>
      </c>
      <c r="H15" s="13">
        <f t="shared" si="31"/>
        <v>-0.0034235864</v>
      </c>
      <c r="I15" s="13">
        <f t="shared" si="31"/>
        <v>-0.00330096143</v>
      </c>
      <c r="J15" s="13">
        <f t="shared" ref="J15:K15" si="32">627.509*(OFFSET($B$4,6*$F14,0)-OFFSET($B$5,6*$F14,0)-OFFSET($B$6,6*$F14,0)+OFFSET(C$4,6*$F14,0)-OFFSET(C$5,6*$F14,0)-OFFSET(C$6,6*$F14,0))</f>
        <v>-5.393997899</v>
      </c>
      <c r="K15" s="13">
        <f t="shared" si="32"/>
        <v>-5.317049626</v>
      </c>
      <c r="L15" s="17">
        <f t="shared" si="11"/>
        <v>-5.260898184</v>
      </c>
      <c r="M15" s="13">
        <f t="shared" si="12"/>
        <v>-5.18900207</v>
      </c>
      <c r="N15" s="20"/>
      <c r="O15" s="11">
        <v>13.0</v>
      </c>
      <c r="P15" s="13">
        <f t="shared" si="4"/>
        <v>0.8880021013</v>
      </c>
      <c r="Q15" s="13">
        <f t="shared" si="5"/>
        <v>0.9649503736</v>
      </c>
      <c r="R15" s="13">
        <f t="shared" si="6"/>
        <v>1.021101816</v>
      </c>
      <c r="S15" s="13">
        <f t="shared" si="7"/>
        <v>1.09299793</v>
      </c>
      <c r="T15" s="14">
        <f t="shared" si="8"/>
        <v>17.39888459</v>
      </c>
      <c r="U15" s="15">
        <v>-6.282</v>
      </c>
      <c r="V15" s="20"/>
      <c r="W15" s="20"/>
      <c r="X15" s="20"/>
      <c r="Y15" s="20"/>
      <c r="Z15" s="20"/>
      <c r="AA15" s="20"/>
      <c r="AB15" s="20"/>
      <c r="AC15" s="20"/>
    </row>
    <row r="16">
      <c r="A16" s="13" t="s">
        <v>31</v>
      </c>
      <c r="B16" s="15">
        <v>-171.3357594931</v>
      </c>
      <c r="C16" s="44">
        <v>-0.67109489824</v>
      </c>
      <c r="D16" s="44">
        <v>-0.72519063006</v>
      </c>
      <c r="E16" s="20"/>
      <c r="F16" s="11">
        <v>14.0</v>
      </c>
      <c r="G16" s="13">
        <f t="shared" ref="G16:I16" si="33">OFFSET(B$4,6*$F15,0)-OFFSET(B$5,6*$F15,0)-OFFSET(B$6,6*$F15,0)</f>
        <v>-0.0056748311</v>
      </c>
      <c r="H16" s="13">
        <f t="shared" si="33"/>
        <v>-0.00456442909</v>
      </c>
      <c r="I16" s="13">
        <f t="shared" si="33"/>
        <v>-0.00443597271</v>
      </c>
      <c r="J16" s="13">
        <f t="shared" ref="J16:K16" si="34">627.509*(OFFSET($B$4,6*$F15,0)-OFFSET($B$5,6*$F15,0)-OFFSET($B$6,6*$F15,0)+OFFSET(C$4,6*$F15,0)-OFFSET(C$5,6*$F15,0)-OFFSET(C$6,6*$F15,0))</f>
        <v>-6.425227923</v>
      </c>
      <c r="K16" s="13">
        <f t="shared" si="34"/>
        <v>-6.344620388</v>
      </c>
      <c r="L16" s="17">
        <f t="shared" si="11"/>
        <v>-6.285798674</v>
      </c>
      <c r="M16" s="13">
        <f t="shared" si="12"/>
        <v>-6.216983102</v>
      </c>
      <c r="N16" s="20"/>
      <c r="O16" s="11">
        <v>14.0</v>
      </c>
      <c r="P16" s="13">
        <f t="shared" si="4"/>
        <v>1.135772077</v>
      </c>
      <c r="Q16" s="13">
        <f t="shared" si="5"/>
        <v>1.216379612</v>
      </c>
      <c r="R16" s="13">
        <f t="shared" si="6"/>
        <v>1.275201326</v>
      </c>
      <c r="S16" s="13">
        <f t="shared" si="7"/>
        <v>1.344016898</v>
      </c>
      <c r="T16" s="14">
        <f t="shared" si="8"/>
        <v>17.77565002</v>
      </c>
      <c r="U16" s="15">
        <v>-7.561</v>
      </c>
      <c r="V16" s="20"/>
      <c r="W16" s="20"/>
      <c r="X16" s="20"/>
      <c r="Y16" s="20"/>
      <c r="Z16" s="20"/>
      <c r="AA16" s="20"/>
      <c r="AB16" s="20"/>
      <c r="AC16" s="20"/>
    </row>
    <row r="17">
      <c r="A17" s="13" t="s">
        <v>32</v>
      </c>
      <c r="B17" s="15">
        <v>-76.066009585</v>
      </c>
      <c r="C17" s="44">
        <v>-0.25790023532</v>
      </c>
      <c r="D17" s="44">
        <v>-0.28160166424</v>
      </c>
      <c r="E17" s="20"/>
      <c r="F17" s="11">
        <v>15.0</v>
      </c>
      <c r="G17" s="13">
        <f t="shared" ref="G17:I17" si="35">OFFSET(B$4,6*$F16,0)-OFFSET(B$5,6*$F16,0)-OFFSET(B$6,6*$F16,0)</f>
        <v>-0.0074589349</v>
      </c>
      <c r="H17" s="13">
        <f t="shared" si="35"/>
        <v>-0.00399229311</v>
      </c>
      <c r="I17" s="13">
        <f t="shared" si="35"/>
        <v>-0.00396935214</v>
      </c>
      <c r="J17" s="13">
        <f t="shared" ref="J17:K17" si="36">627.509*(OFFSET($B$4,6*$F16,0)-OFFSET($B$5,6*$F16,0)-OFFSET($B$6,6*$F16,0)+OFFSET(C$4,6*$F16,0)-OFFSET(C$5,6*$F16,0)-OFFSET(C$6,6*$F16,0))</f>
        <v>-7.185748637</v>
      </c>
      <c r="K17" s="13">
        <f t="shared" si="36"/>
        <v>-7.171352972</v>
      </c>
      <c r="L17" s="17">
        <f t="shared" si="11"/>
        <v>-7.160848027</v>
      </c>
      <c r="M17" s="13">
        <f t="shared" si="12"/>
        <v>-7.077064232</v>
      </c>
      <c r="N17" s="20"/>
      <c r="O17" s="11">
        <v>15.0</v>
      </c>
      <c r="P17" s="13">
        <f t="shared" si="4"/>
        <v>1.535251363</v>
      </c>
      <c r="Q17" s="13">
        <f t="shared" si="5"/>
        <v>1.549647028</v>
      </c>
      <c r="R17" s="13">
        <f t="shared" si="6"/>
        <v>1.560151973</v>
      </c>
      <c r="S17" s="13">
        <f t="shared" si="7"/>
        <v>1.643935768</v>
      </c>
      <c r="T17" s="14">
        <f t="shared" si="8"/>
        <v>18.85031267</v>
      </c>
      <c r="U17" s="15">
        <v>-8.721</v>
      </c>
      <c r="V17" s="20"/>
      <c r="W17" s="20"/>
      <c r="X17" s="20"/>
      <c r="Y17" s="20"/>
      <c r="Z17" s="20"/>
      <c r="AA17" s="20"/>
      <c r="AB17" s="20"/>
      <c r="AC17" s="20"/>
    </row>
    <row r="18">
      <c r="A18" s="13" t="s">
        <v>33</v>
      </c>
      <c r="B18" s="15">
        <v>-95.2622405199</v>
      </c>
      <c r="C18" s="44">
        <v>-0.41072931601</v>
      </c>
      <c r="D18" s="44">
        <v>-0.44113050579</v>
      </c>
      <c r="E18" s="20"/>
      <c r="F18" s="11">
        <v>16.0</v>
      </c>
      <c r="G18" s="13">
        <f t="shared" ref="G18:I18" si="37">OFFSET(B$4,6*$F17,0)-OFFSET(B$5,6*$F17,0)-OFFSET(B$6,6*$F17,0)</f>
        <v>-0.0056427145</v>
      </c>
      <c r="H18" s="13">
        <f t="shared" si="37"/>
        <v>-0.00204744046</v>
      </c>
      <c r="I18" s="13">
        <f t="shared" si="37"/>
        <v>-0.00186250857</v>
      </c>
      <c r="J18" s="13">
        <f t="shared" ref="J18:K18" si="38">627.509*(OFFSET($B$4,6*$F17,0)-OFFSET($B$5,6*$F17,0)-OFFSET($B$6,6*$F17,0)+OFFSET(C$4,6*$F17,0)-OFFSET(C$5,6*$F17,0)-OFFSET(C$6,6*$F17,0))</f>
        <v>-4.825641449</v>
      </c>
      <c r="K18" s="13">
        <f t="shared" si="38"/>
        <v>-4.709595023</v>
      </c>
      <c r="L18" s="17">
        <f t="shared" si="11"/>
        <v>-4.624912497</v>
      </c>
      <c r="M18" s="13">
        <f t="shared" si="12"/>
        <v>-4.537775994</v>
      </c>
      <c r="N18" s="20"/>
      <c r="O18" s="11">
        <v>16.0</v>
      </c>
      <c r="P18" s="13">
        <f t="shared" si="4"/>
        <v>0.3733585512</v>
      </c>
      <c r="Q18" s="13">
        <f t="shared" si="5"/>
        <v>0.4894049766</v>
      </c>
      <c r="R18" s="13">
        <f t="shared" si="6"/>
        <v>0.5740875032</v>
      </c>
      <c r="S18" s="13">
        <f t="shared" si="7"/>
        <v>0.6612240064</v>
      </c>
      <c r="T18" s="14">
        <f t="shared" si="8"/>
        <v>12.7182921</v>
      </c>
      <c r="U18" s="15">
        <v>-5.199</v>
      </c>
      <c r="V18" s="20"/>
      <c r="W18" s="20"/>
      <c r="X18" s="20"/>
      <c r="Y18" s="20"/>
      <c r="Z18" s="20"/>
      <c r="AA18" s="20"/>
      <c r="AB18" s="20"/>
      <c r="AC18" s="20"/>
    </row>
    <row r="19">
      <c r="A19" s="13" t="s">
        <v>40</v>
      </c>
      <c r="B19" s="28"/>
      <c r="C19" s="44">
        <v>-0.2583389354</v>
      </c>
      <c r="D19" s="44">
        <v>-0.28189978934</v>
      </c>
      <c r="E19" s="20"/>
      <c r="F19" s="11">
        <v>17.0</v>
      </c>
      <c r="G19" s="13">
        <f t="shared" ref="G19:I19" si="39">OFFSET(B$4,6*$F18,0)-OFFSET(B$5,6*$F18,0)-OFFSET(B$6,6*$F18,0)</f>
        <v>-0.0205783143</v>
      </c>
      <c r="H19" s="13">
        <f t="shared" si="39"/>
        <v>-0.00270715484</v>
      </c>
      <c r="I19" s="13">
        <f t="shared" si="39"/>
        <v>-0.00279016192</v>
      </c>
      <c r="J19" s="13">
        <f t="shared" ref="J19:K19" si="40">627.509*(OFFSET($B$4,6*$F18,0)-OFFSET($B$5,6*$F18,0)-OFFSET($B$6,6*$F18,0)+OFFSET(C$4,6*$F18,0)-OFFSET(C$5,6*$F18,0)-OFFSET(C$6,6*$F18,0))</f>
        <v>-14.61184145</v>
      </c>
      <c r="K19" s="13">
        <f t="shared" si="40"/>
        <v>-14.66392914</v>
      </c>
      <c r="L19" s="17">
        <f t="shared" si="11"/>
        <v>-14.70193908</v>
      </c>
      <c r="M19" s="13">
        <f t="shared" si="12"/>
        <v>-14.53490612</v>
      </c>
      <c r="N19" s="20"/>
      <c r="O19" s="11">
        <v>17.0</v>
      </c>
      <c r="P19" s="13">
        <f t="shared" si="4"/>
        <v>2.836158545</v>
      </c>
      <c r="Q19" s="13">
        <f t="shared" si="5"/>
        <v>2.784070856</v>
      </c>
      <c r="R19" s="13">
        <f t="shared" si="6"/>
        <v>2.74606092</v>
      </c>
      <c r="S19" s="13">
        <f t="shared" si="7"/>
        <v>2.913093881</v>
      </c>
      <c r="T19" s="14">
        <f t="shared" si="8"/>
        <v>16.69586131</v>
      </c>
      <c r="U19" s="15">
        <v>-17.448</v>
      </c>
      <c r="V19" s="20"/>
      <c r="W19" s="20"/>
      <c r="X19" s="20"/>
      <c r="Y19" s="20"/>
      <c r="Z19" s="20"/>
      <c r="AA19" s="20"/>
      <c r="AB19" s="20"/>
      <c r="AC19" s="20"/>
    </row>
    <row r="20">
      <c r="A20" s="13" t="s">
        <v>41</v>
      </c>
      <c r="B20" s="28"/>
      <c r="C20" s="44">
        <v>-0.41160777047</v>
      </c>
      <c r="D20" s="44">
        <v>-0.44157244404</v>
      </c>
      <c r="E20" s="20"/>
      <c r="F20" s="11">
        <v>18.0</v>
      </c>
      <c r="G20" s="13">
        <f t="shared" ref="G20:I20" si="41">OFFSET(B$4,6*$F19,0)-OFFSET(B$5,6*$F19,0)-OFFSET(B$6,6*$F19,0)</f>
        <v>-0.0072067177</v>
      </c>
      <c r="H20" s="13">
        <f t="shared" si="41"/>
        <v>-0.00270313004</v>
      </c>
      <c r="I20" s="13">
        <f t="shared" si="41"/>
        <v>-0.00277515966</v>
      </c>
      <c r="J20" s="13">
        <f t="shared" ref="J20:K20" si="42">627.509*(OFFSET($B$4,6*$F19,0)-OFFSET($B$5,6*$F19,0)-OFFSET($B$6,6*$F19,0)+OFFSET(C$4,6*$F19,0)-OFFSET(C$5,6*$F19,0)-OFFSET(C$6,6*$F19,0))</f>
        <v>-6.218518645</v>
      </c>
      <c r="K20" s="13">
        <f t="shared" si="42"/>
        <v>-6.26371788</v>
      </c>
      <c r="L20" s="17">
        <f t="shared" si="11"/>
        <v>-6.296701106</v>
      </c>
      <c r="M20" s="13">
        <f t="shared" si="12"/>
        <v>-6.174540689</v>
      </c>
      <c r="N20" s="20"/>
      <c r="O20" s="11">
        <v>18.0</v>
      </c>
      <c r="P20" s="13">
        <f t="shared" si="4"/>
        <v>0.7564813545</v>
      </c>
      <c r="Q20" s="13">
        <f t="shared" si="5"/>
        <v>0.7112821197</v>
      </c>
      <c r="R20" s="13">
        <f t="shared" si="6"/>
        <v>0.6782988943</v>
      </c>
      <c r="S20" s="13">
        <f t="shared" si="7"/>
        <v>0.8004593114</v>
      </c>
      <c r="T20" s="14">
        <f t="shared" si="8"/>
        <v>11.47611916</v>
      </c>
      <c r="U20" s="15">
        <v>-6.975</v>
      </c>
      <c r="V20" s="20"/>
      <c r="W20" s="20"/>
      <c r="X20" s="20"/>
      <c r="Y20" s="20"/>
      <c r="Z20" s="20"/>
      <c r="AA20" s="20"/>
      <c r="AB20" s="20"/>
      <c r="AC20" s="20"/>
    </row>
    <row r="21">
      <c r="A21" s="26">
        <v>4.0</v>
      </c>
      <c r="B21" s="28"/>
      <c r="C21" s="29"/>
      <c r="D21" s="29"/>
      <c r="E21" s="20"/>
      <c r="F21" s="11">
        <v>19.0</v>
      </c>
      <c r="G21" s="13">
        <f t="shared" ref="G21:I21" si="43">OFFSET(B$4,6*$F20,0)-OFFSET(B$5,6*$F20,0)-OFFSET(B$6,6*$F20,0)</f>
        <v>-0.0068918791</v>
      </c>
      <c r="H21" s="13">
        <f t="shared" si="43"/>
        <v>-0.00364591747</v>
      </c>
      <c r="I21" s="13">
        <f t="shared" si="43"/>
        <v>-0.00358755332</v>
      </c>
      <c r="J21" s="13">
        <f t="shared" ref="J21:K21" si="44">627.509*(OFFSET($B$4,6*$F20,0)-OFFSET($B$5,6*$F20,0)-OFFSET($B$6,6*$F20,0)+OFFSET(C$4,6*$F20,0)-OFFSET(C$5,6*$F20,0)-OFFSET(C$6,6*$F20,0))</f>
        <v>-6.612562188</v>
      </c>
      <c r="K21" s="13">
        <f t="shared" si="44"/>
        <v>-6.575938158</v>
      </c>
      <c r="L21" s="17">
        <f t="shared" si="11"/>
        <v>-6.549212515</v>
      </c>
      <c r="M21" s="13">
        <f t="shared" si="12"/>
        <v>-6.460137442</v>
      </c>
      <c r="N21" s="20"/>
      <c r="O21" s="11">
        <v>19.0</v>
      </c>
      <c r="P21" s="13">
        <f t="shared" si="4"/>
        <v>0.8974378122</v>
      </c>
      <c r="Q21" s="13">
        <f t="shared" si="5"/>
        <v>0.9340618416</v>
      </c>
      <c r="R21" s="13">
        <f t="shared" si="6"/>
        <v>0.9607874846</v>
      </c>
      <c r="S21" s="13">
        <f t="shared" si="7"/>
        <v>1.049862558</v>
      </c>
      <c r="T21" s="14">
        <f t="shared" si="8"/>
        <v>13.97952807</v>
      </c>
      <c r="U21" s="15">
        <v>-7.51</v>
      </c>
      <c r="V21" s="20"/>
      <c r="W21" s="20"/>
      <c r="X21" s="20"/>
      <c r="Y21" s="20"/>
      <c r="Z21" s="20"/>
      <c r="AA21" s="20"/>
      <c r="AB21" s="20"/>
      <c r="AC21" s="20"/>
    </row>
    <row r="22">
      <c r="A22" s="13" t="s">
        <v>31</v>
      </c>
      <c r="B22" s="15">
        <v>-323.1955882495</v>
      </c>
      <c r="C22" s="44">
        <v>-1.1971442057900001</v>
      </c>
      <c r="D22" s="44">
        <v>-1.29429001234</v>
      </c>
      <c r="E22" s="20"/>
      <c r="F22" s="11">
        <v>20.0</v>
      </c>
      <c r="G22" s="13">
        <f t="shared" ref="G22:I22" si="45">OFFSET(B$4,6*$F21,0)-OFFSET(B$5,6*$F21,0)-OFFSET(B$6,6*$F21,0)</f>
        <v>-0.0249766558</v>
      </c>
      <c r="H22" s="13">
        <f t="shared" si="45"/>
        <v>-0.00186233996</v>
      </c>
      <c r="I22" s="13">
        <f t="shared" si="45"/>
        <v>-0.00188834048</v>
      </c>
      <c r="J22" s="13">
        <f t="shared" ref="J22:K22" si="46">627.509*(OFFSET($B$4,6*$F21,0)-OFFSET($B$5,6*$F21,0)-OFFSET($B$6,6*$F21,0)+OFFSET(C$4,6*$F21,0)-OFFSET(C$5,6*$F21,0)-OFFSET(C$6,6*$F21,0))</f>
        <v>-16.84171139</v>
      </c>
      <c r="K22" s="13">
        <f t="shared" si="46"/>
        <v>-16.85802695</v>
      </c>
      <c r="L22" s="17">
        <f t="shared" si="11"/>
        <v>-16.8699329</v>
      </c>
      <c r="M22" s="13">
        <f t="shared" si="12"/>
        <v>-16.68237628</v>
      </c>
      <c r="N22" s="20"/>
      <c r="O22" s="11">
        <v>20.0</v>
      </c>
      <c r="P22" s="13">
        <f t="shared" si="4"/>
        <v>2.57328861</v>
      </c>
      <c r="Q22" s="13">
        <f t="shared" si="5"/>
        <v>2.556973049</v>
      </c>
      <c r="R22" s="13">
        <f t="shared" si="6"/>
        <v>2.5450671</v>
      </c>
      <c r="S22" s="13">
        <f t="shared" si="7"/>
        <v>2.732623722</v>
      </c>
      <c r="T22" s="14">
        <f t="shared" si="8"/>
        <v>14.0748067</v>
      </c>
      <c r="U22" s="15">
        <v>-19.415</v>
      </c>
      <c r="V22" s="20"/>
      <c r="W22" s="20"/>
      <c r="X22" s="20"/>
      <c r="Y22" s="20"/>
      <c r="Z22" s="20"/>
      <c r="AA22" s="20"/>
      <c r="AB22" s="20"/>
      <c r="AC22" s="20"/>
    </row>
    <row r="23">
      <c r="A23" s="13" t="s">
        <v>32</v>
      </c>
      <c r="B23" s="15">
        <v>-76.0660943167</v>
      </c>
      <c r="C23" s="44">
        <v>-0.25784791448</v>
      </c>
      <c r="D23" s="44">
        <v>-0.28155096905</v>
      </c>
      <c r="E23" s="20"/>
      <c r="F23" s="11">
        <v>21.0</v>
      </c>
      <c r="G23" s="13">
        <f t="shared" ref="G23:I23" si="47">OFFSET(B$4,6*$F22,0)-OFFSET(B$5,6*$F22,0)-OFFSET(B$6,6*$F22,0)</f>
        <v>-0.0197405451</v>
      </c>
      <c r="H23" s="13">
        <f t="shared" si="47"/>
        <v>-0.00298877397</v>
      </c>
      <c r="I23" s="13">
        <f t="shared" si="47"/>
        <v>-0.00306546084</v>
      </c>
      <c r="J23" s="13">
        <f t="shared" ref="J23:K23" si="48">627.509*(OFFSET($B$4,6*$F22,0)-OFFSET($B$5,6*$F22,0)-OFFSET($B$6,6*$F22,0)+OFFSET(C$4,6*$F22,0)-OFFSET(C$5,6*$F22,0)-OFFSET(C$6,6*$F22,0))</f>
        <v>-14.26285228</v>
      </c>
      <c r="K23" s="13">
        <f t="shared" si="48"/>
        <v>-14.31097398</v>
      </c>
      <c r="L23" s="17">
        <f t="shared" si="11"/>
        <v>-14.34608982</v>
      </c>
      <c r="M23" s="13">
        <f t="shared" si="12"/>
        <v>-14.19482634</v>
      </c>
      <c r="N23" s="20"/>
      <c r="O23" s="11">
        <v>21.0</v>
      </c>
      <c r="P23" s="13">
        <f t="shared" si="4"/>
        <v>2.26214772</v>
      </c>
      <c r="Q23" s="13">
        <f t="shared" si="5"/>
        <v>2.214026019</v>
      </c>
      <c r="R23" s="13">
        <f t="shared" si="6"/>
        <v>2.178910183</v>
      </c>
      <c r="S23" s="13">
        <f t="shared" si="7"/>
        <v>2.330173661</v>
      </c>
      <c r="T23" s="14">
        <f t="shared" si="8"/>
        <v>14.10089961</v>
      </c>
      <c r="U23" s="15">
        <v>-16.525</v>
      </c>
      <c r="V23" s="20"/>
      <c r="W23" s="20"/>
      <c r="X23" s="20"/>
      <c r="Y23" s="20"/>
      <c r="Z23" s="20"/>
      <c r="AA23" s="20"/>
      <c r="AB23" s="20"/>
      <c r="AC23" s="20"/>
    </row>
    <row r="24">
      <c r="A24" s="13" t="s">
        <v>33</v>
      </c>
      <c r="B24" s="15">
        <v>-247.1201401327</v>
      </c>
      <c r="C24" s="44">
        <v>-0.9375589636400001</v>
      </c>
      <c r="D24" s="44">
        <v>-1.01089617135</v>
      </c>
      <c r="E24" s="20"/>
      <c r="F24" s="11">
        <v>22.0</v>
      </c>
      <c r="G24" s="13">
        <f t="shared" ref="G24:I24" si="49">OFFSET(B$4,6*$F23,0)-OFFSET(B$5,6*$F23,0)-OFFSET(B$6,6*$F23,0)</f>
        <v>-0.0251622778</v>
      </c>
      <c r="H24" s="13">
        <f t="shared" si="49"/>
        <v>-0.00201292221</v>
      </c>
      <c r="I24" s="13">
        <f t="shared" si="49"/>
        <v>-0.00210039102</v>
      </c>
      <c r="J24" s="13">
        <f t="shared" ref="J24:K24" si="50">627.509*(OFFSET($B$4,6*$F23,0)-OFFSET($B$5,6*$F23,0)-OFFSET($B$6,6*$F23,0)+OFFSET(C$4,6*$F23,0)-OFFSET(C$5,6*$F23,0)-OFFSET(C$6,6*$F23,0))</f>
        <v>-17.05268258</v>
      </c>
      <c r="K24" s="13">
        <f t="shared" si="50"/>
        <v>-17.10757005</v>
      </c>
      <c r="L24" s="17">
        <f t="shared" si="11"/>
        <v>-17.14762306</v>
      </c>
      <c r="M24" s="13">
        <f t="shared" si="12"/>
        <v>-16.96223984</v>
      </c>
      <c r="N24" s="20"/>
      <c r="O24" s="11">
        <v>22.0</v>
      </c>
      <c r="P24" s="13">
        <f t="shared" si="4"/>
        <v>2.730317417</v>
      </c>
      <c r="Q24" s="13">
        <f t="shared" si="5"/>
        <v>2.675429951</v>
      </c>
      <c r="R24" s="13">
        <f t="shared" si="6"/>
        <v>2.635376936</v>
      </c>
      <c r="S24" s="13">
        <f t="shared" si="7"/>
        <v>2.820760161</v>
      </c>
      <c r="T24" s="14">
        <f t="shared" si="8"/>
        <v>14.25850559</v>
      </c>
      <c r="U24" s="15">
        <v>-19.783</v>
      </c>
      <c r="V24" s="20"/>
      <c r="W24" s="20"/>
      <c r="X24" s="20"/>
      <c r="Y24" s="20"/>
      <c r="Z24" s="20"/>
      <c r="AA24" s="20"/>
      <c r="AB24" s="20"/>
      <c r="AC24" s="20"/>
    </row>
    <row r="25">
      <c r="A25" s="13" t="s">
        <v>40</v>
      </c>
      <c r="B25" s="28"/>
      <c r="C25" s="44">
        <v>-0.25842287783</v>
      </c>
      <c r="D25" s="44">
        <v>-0.28188077333</v>
      </c>
      <c r="E25" s="20"/>
      <c r="F25" s="11">
        <v>23.0</v>
      </c>
      <c r="G25" s="13">
        <f t="shared" ref="G25:I25" si="51">OFFSET(B$4,6*$F24,0)-OFFSET(B$5,6*$F24,0)-OFFSET(B$6,6*$F24,0)</f>
        <v>-0.0245398471</v>
      </c>
      <c r="H25" s="13">
        <f t="shared" si="51"/>
        <v>-0.00219610339</v>
      </c>
      <c r="I25" s="13">
        <f t="shared" si="51"/>
        <v>-0.00234184093</v>
      </c>
      <c r="J25" s="13">
        <f t="shared" ref="J25:K25" si="52">627.509*(OFFSET($B$4,6*$F24,0)-OFFSET($B$5,6*$F24,0)-OFFSET($B$6,6*$F24,0)+OFFSET(C$4,6*$F24,0)-OFFSET(C$5,6*$F24,0)-OFFSET(C$6,6*$F24,0))</f>
        <v>-16.77704956</v>
      </c>
      <c r="K25" s="13">
        <f t="shared" si="52"/>
        <v>-16.86850117</v>
      </c>
      <c r="L25" s="17">
        <f t="shared" si="11"/>
        <v>-16.93523614</v>
      </c>
      <c r="M25" s="13">
        <f t="shared" si="12"/>
        <v>-16.76489956</v>
      </c>
      <c r="N25" s="20"/>
      <c r="O25" s="11">
        <v>23.0</v>
      </c>
      <c r="P25" s="13">
        <f t="shared" si="4"/>
        <v>2.689950444</v>
      </c>
      <c r="Q25" s="13">
        <f t="shared" si="5"/>
        <v>2.598498826</v>
      </c>
      <c r="R25" s="13">
        <f t="shared" si="6"/>
        <v>2.531763861</v>
      </c>
      <c r="S25" s="13">
        <f t="shared" si="7"/>
        <v>2.702100435</v>
      </c>
      <c r="T25" s="14">
        <f t="shared" si="8"/>
        <v>13.88041524</v>
      </c>
      <c r="U25" s="15">
        <v>-19.467</v>
      </c>
      <c r="V25" s="20"/>
      <c r="W25" s="20"/>
      <c r="X25" s="20"/>
      <c r="Y25" s="20"/>
      <c r="Z25" s="20"/>
      <c r="AA25" s="20"/>
      <c r="AB25" s="20"/>
      <c r="AC25" s="20"/>
    </row>
    <row r="26">
      <c r="A26" s="13" t="s">
        <v>41</v>
      </c>
      <c r="B26" s="28"/>
      <c r="C26" s="44">
        <v>-0.93843718306</v>
      </c>
      <c r="D26" s="44">
        <v>-1.0113490624900001</v>
      </c>
      <c r="E26" s="20"/>
      <c r="F26" s="11">
        <v>24.0</v>
      </c>
      <c r="G26" s="13">
        <f t="shared" ref="G26:I26" si="53">OFFSET(B$4,6*$F25,0)-OFFSET(B$5,6*$F25,0)-OFFSET(B$6,6*$F25,0)</f>
        <v>0.0062138156</v>
      </c>
      <c r="H26" s="13">
        <f t="shared" si="53"/>
        <v>-0.0095341532</v>
      </c>
      <c r="I26" s="13">
        <f t="shared" si="53"/>
        <v>-0.00963665352</v>
      </c>
      <c r="J26" s="13">
        <f t="shared" ref="J26:K26" si="54">627.509*(OFFSET($B$4,6*$F25,0)-OFFSET($B$5,6*$F25,0)-OFFSET($B$6,6*$F25,0)+OFFSET(C$4,6*$F25,0)-OFFSET(C$5,6*$F25,0)-OFFSET(C$6,6*$F25,0))</f>
        <v>-2.083541727</v>
      </c>
      <c r="K26" s="13">
        <f t="shared" si="54"/>
        <v>-2.1478616</v>
      </c>
      <c r="L26" s="17">
        <f t="shared" si="11"/>
        <v>-2.194797724</v>
      </c>
      <c r="M26" s="13">
        <f t="shared" si="12"/>
        <v>-2.133697111</v>
      </c>
      <c r="N26" s="20"/>
      <c r="O26" s="11">
        <v>24.0</v>
      </c>
      <c r="P26" s="13">
        <f t="shared" si="4"/>
        <v>0.6404582729</v>
      </c>
      <c r="Q26" s="13">
        <f t="shared" si="5"/>
        <v>0.5761383996</v>
      </c>
      <c r="R26" s="13">
        <f t="shared" si="6"/>
        <v>0.5292022759</v>
      </c>
      <c r="S26" s="13">
        <f t="shared" si="7"/>
        <v>0.5903028889</v>
      </c>
      <c r="T26" s="14">
        <f t="shared" si="8"/>
        <v>21.67044379</v>
      </c>
      <c r="U26" s="15">
        <v>-2.724</v>
      </c>
      <c r="V26">
        <f>AVERAGE(S3:S26)</f>
        <v>1.365816144</v>
      </c>
      <c r="W26">
        <f>(SUMIF(S3:S24,"&gt;0")-SUMIF(S3:S24,"&lt;0"))/24</f>
        <v>1.228632672</v>
      </c>
      <c r="X26" s="20"/>
      <c r="Y26" s="20"/>
      <c r="Z26" s="20"/>
      <c r="AA26" s="20"/>
      <c r="AB26" s="20"/>
      <c r="AC26" s="20"/>
    </row>
    <row r="27">
      <c r="A27" s="26">
        <v>5.0</v>
      </c>
      <c r="B27" s="28"/>
      <c r="C27" s="29"/>
      <c r="D27" s="29"/>
      <c r="E27" s="20"/>
      <c r="F27" s="11">
        <v>25.0</v>
      </c>
      <c r="G27" s="13">
        <f t="shared" ref="G27:I27" si="55">OFFSET(B$4,6*$F26,0)-OFFSET(B$5,6*$F26,0)-OFFSET(B$6,6*$F26,0)</f>
        <v>0.0052266558</v>
      </c>
      <c r="H27" s="13">
        <f t="shared" si="55"/>
        <v>-0.01014786149</v>
      </c>
      <c r="I27" s="13">
        <f t="shared" si="55"/>
        <v>-0.01027550173</v>
      </c>
      <c r="J27" s="13">
        <f t="shared" ref="J27:K27" si="56">627.509*(OFFSET($B$4,6*$F26,0)-OFFSET($B$5,6*$F26,0)-OFFSET($B$6,6*$F26,0)+OFFSET(C$4,6*$F26,0)-OFFSET(C$5,6*$F26,0)-OFFSET(C$6,6*$F26,0))</f>
        <v>-3.088100861</v>
      </c>
      <c r="K27" s="13">
        <f t="shared" si="56"/>
        <v>-3.168196261</v>
      </c>
      <c r="L27" s="17">
        <f t="shared" si="11"/>
        <v>-3.226644255</v>
      </c>
      <c r="M27" s="13">
        <f t="shared" si="12"/>
        <v>-3.167971474</v>
      </c>
      <c r="N27" s="20"/>
      <c r="O27" s="11">
        <v>25.0</v>
      </c>
      <c r="P27" s="13">
        <f t="shared" si="4"/>
        <v>0.7128991386</v>
      </c>
      <c r="Q27" s="13">
        <f t="shared" si="5"/>
        <v>0.6328037393</v>
      </c>
      <c r="R27" s="13">
        <f t="shared" si="6"/>
        <v>0.5743557452</v>
      </c>
      <c r="S27" s="13">
        <f t="shared" si="7"/>
        <v>0.6330285257</v>
      </c>
      <c r="T27" s="14">
        <f t="shared" si="8"/>
        <v>16.65426271</v>
      </c>
      <c r="U27" s="15">
        <v>-3.801</v>
      </c>
      <c r="V27" s="20"/>
      <c r="W27" s="20"/>
      <c r="X27" s="20"/>
      <c r="Y27" s="20"/>
      <c r="Z27" s="20"/>
      <c r="AA27" s="20"/>
      <c r="AB27" s="20"/>
      <c r="AC27" s="20"/>
    </row>
    <row r="28">
      <c r="A28" s="13" t="s">
        <v>31</v>
      </c>
      <c r="B28" s="15">
        <v>-230.2070801243</v>
      </c>
      <c r="C28" s="44">
        <v>-0.8606117555100001</v>
      </c>
      <c r="D28" s="44">
        <v>-0.93074205055</v>
      </c>
      <c r="E28" s="20"/>
      <c r="F28" s="11">
        <v>26.0</v>
      </c>
      <c r="G28" s="13">
        <f t="shared" ref="G28:I28" si="57">OFFSET(B$4,6*$F27,0)-OFFSET(B$5,6*$F27,0)-OFFSET(B$6,6*$F27,0)</f>
        <v>0.0003507846</v>
      </c>
      <c r="H28" s="13">
        <f t="shared" si="57"/>
        <v>-0.01200492579</v>
      </c>
      <c r="I28" s="13">
        <f t="shared" si="57"/>
        <v>-0.01196278785</v>
      </c>
      <c r="J28" s="13">
        <f t="shared" ref="J28:K28" si="58">627.509*(OFFSET($B$4,6*$F27,0)-OFFSET($B$5,6*$F27,0)-OFFSET($B$6,6*$F27,0)+OFFSET(C$4,6*$F27,0)-OFFSET(C$5,6*$F27,0)-OFFSET(C$6,6*$F27,0))</f>
        <v>-7.313078484</v>
      </c>
      <c r="K28" s="13">
        <f t="shared" si="58"/>
        <v>-7.286636547</v>
      </c>
      <c r="L28" s="17">
        <f t="shared" si="11"/>
        <v>-7.26734108</v>
      </c>
      <c r="M28" s="13">
        <f t="shared" si="12"/>
        <v>-7.111078505</v>
      </c>
      <c r="N28" s="20"/>
      <c r="O28" s="11">
        <v>26.0</v>
      </c>
      <c r="P28" s="13">
        <f t="shared" si="4"/>
        <v>2.438921516</v>
      </c>
      <c r="Q28" s="13">
        <f t="shared" si="5"/>
        <v>2.465363453</v>
      </c>
      <c r="R28" s="13">
        <f t="shared" si="6"/>
        <v>2.48465892</v>
      </c>
      <c r="S28" s="13">
        <f t="shared" si="7"/>
        <v>2.640921495</v>
      </c>
      <c r="T28" s="14">
        <f t="shared" si="8"/>
        <v>27.08081927</v>
      </c>
      <c r="U28" s="15">
        <v>-9.752</v>
      </c>
      <c r="V28" s="20"/>
      <c r="W28" s="20"/>
      <c r="X28" s="20"/>
      <c r="Y28" s="20"/>
      <c r="Z28" s="20"/>
      <c r="AA28" s="20"/>
      <c r="AB28" s="20"/>
      <c r="AC28" s="20"/>
    </row>
    <row r="29">
      <c r="A29" s="13" t="s">
        <v>32</v>
      </c>
      <c r="B29" s="15">
        <v>-115.1005253325</v>
      </c>
      <c r="C29" s="44">
        <v>-0.42905872256</v>
      </c>
      <c r="D29" s="44">
        <v>-0.46420894533</v>
      </c>
      <c r="E29" s="20"/>
      <c r="F29" s="11">
        <v>27.0</v>
      </c>
      <c r="G29" s="13">
        <f t="shared" ref="G29:I29" si="59">OFFSET(B$4,6*$F28,0)-OFFSET(B$5,6*$F28,0)-OFFSET(B$6,6*$F28,0)</f>
        <v>0.0056716502</v>
      </c>
      <c r="H29" s="13">
        <f t="shared" si="59"/>
        <v>-0.00989092533</v>
      </c>
      <c r="I29" s="13">
        <f t="shared" si="59"/>
        <v>-0.01000648805</v>
      </c>
      <c r="J29" s="13">
        <f t="shared" ref="J29:K29" si="60">627.509*(OFFSET($B$4,6*$F28,0)-OFFSET($B$5,6*$F28,0)-OFFSET($B$6,6*$F28,0)+OFFSET(C$4,6*$F28,0)-OFFSET(C$5,6*$F28,0)-OFFSET(C$6,6*$F28,0))</f>
        <v>-2.647633118</v>
      </c>
      <c r="K29" s="13">
        <f t="shared" si="60"/>
        <v>-2.720149764</v>
      </c>
      <c r="L29" s="17">
        <f t="shared" si="11"/>
        <v>-2.773067318</v>
      </c>
      <c r="M29" s="13">
        <f t="shared" si="12"/>
        <v>-2.71171488</v>
      </c>
      <c r="N29" s="20"/>
      <c r="O29" s="11">
        <v>27.0</v>
      </c>
      <c r="P29" s="13">
        <f t="shared" si="4"/>
        <v>0.6943668824</v>
      </c>
      <c r="Q29" s="13">
        <f t="shared" si="5"/>
        <v>0.6218502356</v>
      </c>
      <c r="R29" s="13">
        <f t="shared" si="6"/>
        <v>0.5689326825</v>
      </c>
      <c r="S29" s="13">
        <f t="shared" si="7"/>
        <v>0.6302851201</v>
      </c>
      <c r="T29" s="14">
        <f t="shared" si="8"/>
        <v>18.85951885</v>
      </c>
      <c r="U29" s="15">
        <v>-3.342</v>
      </c>
      <c r="V29" s="20"/>
      <c r="W29" s="20"/>
      <c r="X29" s="20"/>
      <c r="Y29" s="20"/>
      <c r="Z29" s="20"/>
      <c r="AA29" s="20"/>
      <c r="AB29" s="20"/>
      <c r="AC29" s="20"/>
    </row>
    <row r="30">
      <c r="A30" s="13" t="s">
        <v>33</v>
      </c>
      <c r="B30" s="15">
        <v>-115.1007526424</v>
      </c>
      <c r="C30" s="44">
        <v>-0.42899185433</v>
      </c>
      <c r="D30" s="44">
        <v>-0.46417541781000005</v>
      </c>
      <c r="E30" s="20"/>
      <c r="F30" s="11">
        <v>28.0</v>
      </c>
      <c r="G30" s="13">
        <f t="shared" ref="G30:I30" si="61">OFFSET(B$4,6*$F29,0)-OFFSET(B$5,6*$F29,0)-OFFSET(B$6,6*$F29,0)</f>
        <v>0.0053205584</v>
      </c>
      <c r="H30" s="13">
        <f t="shared" si="61"/>
        <v>-0.01197046955</v>
      </c>
      <c r="I30" s="13">
        <f t="shared" si="61"/>
        <v>-0.0120061942</v>
      </c>
      <c r="J30" s="13">
        <f t="shared" ref="J30:K30" si="62">627.509*(OFFSET($B$4,6*$F29,0)-OFFSET($B$5,6*$F29,0)-OFFSET($B$6,6*$F29,0)+OFFSET(C$4,6*$F29,0)-OFFSET(C$5,6*$F29,0)-OFFSET(C$6,6*$F29,0))</f>
        <v>-4.172879096</v>
      </c>
      <c r="K30" s="13">
        <f t="shared" si="62"/>
        <v>-4.195296635</v>
      </c>
      <c r="L30" s="17">
        <f t="shared" si="11"/>
        <v>-4.21165538</v>
      </c>
      <c r="M30" s="13">
        <f t="shared" si="12"/>
        <v>-4.107966844</v>
      </c>
      <c r="N30" s="20"/>
      <c r="O30" s="11">
        <v>28.0</v>
      </c>
      <c r="P30" s="13">
        <f t="shared" si="4"/>
        <v>1.420120904</v>
      </c>
      <c r="Q30" s="13">
        <f t="shared" si="5"/>
        <v>1.397703365</v>
      </c>
      <c r="R30" s="13">
        <f t="shared" si="6"/>
        <v>1.38134462</v>
      </c>
      <c r="S30" s="13">
        <f t="shared" si="7"/>
        <v>1.485033156</v>
      </c>
      <c r="T30" s="14">
        <f t="shared" si="8"/>
        <v>26.55163876</v>
      </c>
      <c r="U30" s="15">
        <v>-5.593</v>
      </c>
      <c r="V30" s="20"/>
      <c r="W30" s="20"/>
      <c r="X30" s="20"/>
      <c r="Y30" s="20"/>
      <c r="Z30" s="20"/>
      <c r="AA30" s="20"/>
      <c r="AB30" s="20"/>
      <c r="AC30" s="20"/>
    </row>
    <row r="31">
      <c r="A31" s="13" t="s">
        <v>40</v>
      </c>
      <c r="B31" s="28"/>
      <c r="C31" s="44">
        <v>-0.42957125029</v>
      </c>
      <c r="D31" s="44">
        <v>-0.46449143143000005</v>
      </c>
      <c r="E31" s="20"/>
      <c r="F31" s="11">
        <v>29.0</v>
      </c>
      <c r="G31" s="13">
        <f t="shared" ref="G31:I31" si="63">OFFSET(B$4,6*$F30,0)-OFFSET(B$5,6*$F30,0)-OFFSET(B$6,6*$F30,0)</f>
        <v>0.0031509605</v>
      </c>
      <c r="H31" s="13">
        <f t="shared" si="63"/>
        <v>-0.01139700991</v>
      </c>
      <c r="I31" s="13">
        <f t="shared" si="63"/>
        <v>-0.01150793878</v>
      </c>
      <c r="J31" s="13">
        <f t="shared" ref="J31:K31" si="64">627.509*(OFFSET($B$4,6*$F30,0)-OFFSET($B$5,6*$F30,0)-OFFSET($B$6,6*$F30,0)+OFFSET(C$4,6*$F30,0)-OFFSET(C$5,6*$F30,0)-OFFSET(C$6,6*$F30,0))</f>
        <v>-5.174470219</v>
      </c>
      <c r="K31" s="13">
        <f t="shared" si="64"/>
        <v>-5.244079084</v>
      </c>
      <c r="L31" s="17">
        <f t="shared" si="11"/>
        <v>-5.294874741</v>
      </c>
      <c r="M31" s="13">
        <f t="shared" si="12"/>
        <v>-5.187713377</v>
      </c>
      <c r="N31" s="20"/>
      <c r="O31" s="33">
        <v>29.0</v>
      </c>
      <c r="P31" s="13">
        <f t="shared" si="4"/>
        <v>1.526529781</v>
      </c>
      <c r="Q31" s="13">
        <f t="shared" si="5"/>
        <v>1.456920916</v>
      </c>
      <c r="R31" s="13">
        <f t="shared" si="6"/>
        <v>1.406125259</v>
      </c>
      <c r="S31" s="13">
        <f t="shared" si="7"/>
        <v>1.513286623</v>
      </c>
      <c r="T31" s="14">
        <f t="shared" si="8"/>
        <v>22.58299691</v>
      </c>
      <c r="U31" s="15">
        <v>-6.701</v>
      </c>
      <c r="V31" s="20"/>
      <c r="W31" s="20"/>
      <c r="X31" s="20"/>
      <c r="Y31" s="20"/>
      <c r="Z31" s="20"/>
      <c r="AA31" s="20"/>
      <c r="AB31" s="20"/>
      <c r="AC31" s="20"/>
    </row>
    <row r="32">
      <c r="A32" s="13" t="s">
        <v>41</v>
      </c>
      <c r="B32" s="28"/>
      <c r="C32" s="44">
        <v>-0.42989338795000004</v>
      </c>
      <c r="D32" s="44">
        <v>-0.46462688506</v>
      </c>
      <c r="E32" s="20"/>
      <c r="F32" s="11">
        <v>30.0</v>
      </c>
      <c r="G32" s="13">
        <f t="shared" ref="G32:I32" si="65">OFFSET(B$4,6*$F31,0)-OFFSET(B$5,6*$F31,0)-OFFSET(B$6,6*$F31,0)</f>
        <v>0.0045328759</v>
      </c>
      <c r="H32" s="13">
        <f t="shared" si="65"/>
        <v>-0.00557867388</v>
      </c>
      <c r="I32" s="13">
        <f t="shared" si="65"/>
        <v>-0.00572506675</v>
      </c>
      <c r="J32" s="13">
        <f t="shared" ref="J32:K32" si="66">627.509*(OFFSET($B$4,6*$F31,0)-OFFSET($B$5,6*$F31,0)-OFFSET($B$6,6*$F31,0)+OFFSET(C$4,6*$F31,0)-OFFSET(C$5,6*$F31,0)-OFFSET(C$6,6*$F31,0))</f>
        <v>-0.6562476446</v>
      </c>
      <c r="K32" s="13">
        <f t="shared" si="66"/>
        <v>-0.7481104881</v>
      </c>
      <c r="L32" s="17">
        <f t="shared" si="11"/>
        <v>-0.815145536</v>
      </c>
      <c r="M32" s="13">
        <f t="shared" si="12"/>
        <v>-0.7879572513</v>
      </c>
      <c r="N32" s="20"/>
      <c r="O32" s="11">
        <v>30.0</v>
      </c>
      <c r="P32" s="13">
        <f t="shared" si="4"/>
        <v>0.7077523554</v>
      </c>
      <c r="Q32" s="13">
        <f t="shared" si="5"/>
        <v>0.6158895119</v>
      </c>
      <c r="R32" s="13">
        <f t="shared" si="6"/>
        <v>0.548854464</v>
      </c>
      <c r="S32" s="13">
        <f t="shared" si="7"/>
        <v>0.5760427487</v>
      </c>
      <c r="T32" s="14">
        <f t="shared" si="8"/>
        <v>42.23187307</v>
      </c>
      <c r="U32" s="15">
        <v>-1.364</v>
      </c>
      <c r="V32" s="20"/>
      <c r="W32" s="20"/>
      <c r="X32" s="20"/>
      <c r="Y32" s="20"/>
      <c r="Z32" s="20"/>
      <c r="AA32" s="20"/>
      <c r="AB32" s="20"/>
      <c r="AC32" s="20"/>
    </row>
    <row r="33">
      <c r="A33" s="26">
        <v>6.0</v>
      </c>
      <c r="B33" s="28"/>
      <c r="C33" s="29"/>
      <c r="D33" s="29"/>
      <c r="E33" s="20"/>
      <c r="F33" s="11">
        <v>31.0</v>
      </c>
      <c r="G33" s="13">
        <f t="shared" ref="G33:I33" si="67">OFFSET(B$4,6*$F32,0)-OFFSET(B$5,6*$F32,0)-OFFSET(B$6,6*$F32,0)</f>
        <v>0.0021561834</v>
      </c>
      <c r="H33" s="13">
        <f t="shared" si="67"/>
        <v>-0.0055441373</v>
      </c>
      <c r="I33" s="13">
        <f t="shared" si="67"/>
        <v>-0.00569531612</v>
      </c>
      <c r="J33" s="13">
        <f t="shared" ref="J33:K33" si="68">627.509*(OFFSET($B$4,6*$F32,0)-OFFSET($B$5,6*$F32,0)-OFFSET($B$6,6*$F32,0)+OFFSET(C$4,6*$F32,0)-OFFSET(C$5,6*$F32,0)-OFFSET(C$6,6*$F32,0))</f>
        <v>-2.125971564</v>
      </c>
      <c r="K33" s="13">
        <f t="shared" si="68"/>
        <v>-2.220837634</v>
      </c>
      <c r="L33" s="17">
        <f t="shared" si="11"/>
        <v>-2.290064226</v>
      </c>
      <c r="M33" s="13">
        <f t="shared" si="12"/>
        <v>-2.229164258</v>
      </c>
      <c r="N33" s="20"/>
      <c r="O33" s="11">
        <v>31.0</v>
      </c>
      <c r="P33" s="13">
        <f t="shared" si="4"/>
        <v>1.203028436</v>
      </c>
      <c r="Q33" s="13">
        <f t="shared" si="5"/>
        <v>1.108162366</v>
      </c>
      <c r="R33" s="13">
        <f t="shared" si="6"/>
        <v>1.038935774</v>
      </c>
      <c r="S33" s="13">
        <f t="shared" si="7"/>
        <v>1.099835742</v>
      </c>
      <c r="T33" s="14">
        <f t="shared" si="8"/>
        <v>33.03802169</v>
      </c>
      <c r="U33" s="15">
        <v>-3.329</v>
      </c>
      <c r="V33" s="20"/>
      <c r="W33" s="20"/>
      <c r="X33" s="20"/>
      <c r="Y33" s="20"/>
      <c r="Z33" s="20"/>
      <c r="AA33" s="20"/>
      <c r="AB33" s="20"/>
      <c r="AC33" s="20"/>
    </row>
    <row r="34">
      <c r="A34" s="13" t="s">
        <v>31</v>
      </c>
      <c r="B34" s="15">
        <v>-210.3691907806</v>
      </c>
      <c r="C34" s="44">
        <v>-0.8436606699300001</v>
      </c>
      <c r="D34" s="44">
        <v>-0.9090716111100001</v>
      </c>
      <c r="E34" s="20"/>
      <c r="F34" s="11">
        <v>32.0</v>
      </c>
      <c r="G34" s="13">
        <f t="shared" ref="G34:I34" si="69">OFFSET(B$4,6*$F33,0)-OFFSET(B$5,6*$F33,0)-OFFSET(B$6,6*$F33,0)</f>
        <v>0.0005504201</v>
      </c>
      <c r="H34" s="13">
        <f t="shared" si="69"/>
        <v>-0.00466185733</v>
      </c>
      <c r="I34" s="13">
        <f t="shared" si="69"/>
        <v>-0.00485576078</v>
      </c>
      <c r="J34" s="13">
        <f t="shared" ref="J34:K34" si="70">627.509*(OFFSET($B$4,6*$F33,0)-OFFSET($B$5,6*$F33,0)-OFFSET($B$6,6*$F33,0)+OFFSET(C$4,6*$F33,0)-OFFSET(C$5,6*$F33,0)-OFFSET(C$6,6*$F33,0))</f>
        <v>-2.579963865</v>
      </c>
      <c r="K34" s="13">
        <f t="shared" si="70"/>
        <v>-2.701640025</v>
      </c>
      <c r="L34" s="17">
        <f t="shared" si="11"/>
        <v>-2.790430736</v>
      </c>
      <c r="M34" s="13">
        <f t="shared" si="12"/>
        <v>-2.73021838</v>
      </c>
      <c r="N34" s="20"/>
      <c r="O34" s="11">
        <v>32.0</v>
      </c>
      <c r="P34" s="13">
        <f t="shared" si="4"/>
        <v>1.113036135</v>
      </c>
      <c r="Q34" s="13">
        <f t="shared" si="5"/>
        <v>0.9913599752</v>
      </c>
      <c r="R34" s="13">
        <f t="shared" si="6"/>
        <v>0.9025692639</v>
      </c>
      <c r="S34" s="13">
        <f t="shared" si="7"/>
        <v>0.9627816205</v>
      </c>
      <c r="T34" s="14">
        <f t="shared" si="8"/>
        <v>26.07044735</v>
      </c>
      <c r="U34" s="15">
        <v>-3.693</v>
      </c>
      <c r="V34" s="20"/>
      <c r="W34" s="20"/>
      <c r="X34" s="20"/>
      <c r="Y34" s="20"/>
      <c r="Z34" s="20"/>
      <c r="AA34" s="20"/>
      <c r="AB34" s="20"/>
      <c r="AC34" s="20"/>
    </row>
    <row r="35">
      <c r="A35" s="13" t="s">
        <v>32</v>
      </c>
      <c r="B35" s="15">
        <v>-115.1000352529</v>
      </c>
      <c r="C35" s="44">
        <v>-0.42930554186000003</v>
      </c>
      <c r="D35" s="44">
        <v>-0.46443600671</v>
      </c>
      <c r="E35" s="20"/>
      <c r="F35" s="11">
        <v>33.0</v>
      </c>
      <c r="G35" s="13">
        <f t="shared" ref="G35:I35" si="71">OFFSET(B$4,6*$F34,0)-OFFSET(B$5,6*$F34,0)-OFFSET(B$6,6*$F34,0)</f>
        <v>0.0041573219</v>
      </c>
      <c r="H35" s="13">
        <f t="shared" si="71"/>
        <v>-0.00580484801</v>
      </c>
      <c r="I35" s="13">
        <f t="shared" si="71"/>
        <v>-0.00596817598</v>
      </c>
      <c r="J35" s="13">
        <f t="shared" ref="J35:K35" si="72">627.509*(OFFSET($B$4,6*$F34,0)-OFFSET($B$5,6*$F34,0)-OFFSET($B$6,6*$F34,0)+OFFSET(C$4,6*$F34,0)-OFFSET(C$5,6*$F34,0)-OFFSET(C$6,6*$F34,0))</f>
        <v>-1.033837462</v>
      </c>
      <c r="K35" s="13">
        <f t="shared" si="72"/>
        <v>-1.136327233</v>
      </c>
      <c r="L35" s="17">
        <f t="shared" si="11"/>
        <v>-1.211117066</v>
      </c>
      <c r="M35" s="13">
        <f t="shared" si="12"/>
        <v>-1.182117191</v>
      </c>
      <c r="N35" s="20"/>
      <c r="O35" s="11">
        <v>33.0</v>
      </c>
      <c r="P35" s="13">
        <f t="shared" si="4"/>
        <v>0.7711625382</v>
      </c>
      <c r="Q35" s="13">
        <f t="shared" si="5"/>
        <v>0.6686727671</v>
      </c>
      <c r="R35" s="13">
        <f t="shared" si="6"/>
        <v>0.5938829341</v>
      </c>
      <c r="S35" s="13">
        <f t="shared" si="7"/>
        <v>0.6228828095</v>
      </c>
      <c r="T35" s="14">
        <f t="shared" si="8"/>
        <v>34.50874291</v>
      </c>
      <c r="U35" s="15">
        <v>-1.805</v>
      </c>
      <c r="V35" s="20"/>
      <c r="W35" s="20"/>
      <c r="X35" s="20"/>
      <c r="Y35" s="20"/>
      <c r="Z35" s="20"/>
      <c r="AA35" s="20"/>
      <c r="AB35" s="20"/>
      <c r="AC35" s="20"/>
    </row>
    <row r="36">
      <c r="A36" s="13" t="s">
        <v>33</v>
      </c>
      <c r="B36" s="15">
        <v>-95.2622362938</v>
      </c>
      <c r="C36" s="44">
        <v>-0.41073609798</v>
      </c>
      <c r="D36" s="44">
        <v>-0.4411375202</v>
      </c>
      <c r="E36" s="20"/>
      <c r="F36" s="11">
        <v>34.0</v>
      </c>
      <c r="G36" s="13">
        <f t="shared" ref="G36:I36" si="73">OFFSET(B$4,6*$F35,0)-OFFSET(B$5,6*$F35,0)-OFFSET(B$6,6*$F35,0)</f>
        <v>0.0053414288</v>
      </c>
      <c r="H36" s="13">
        <f t="shared" si="73"/>
        <v>-0.00773717802</v>
      </c>
      <c r="I36" s="13">
        <f t="shared" si="73"/>
        <v>-0.00788237268</v>
      </c>
      <c r="J36" s="13">
        <f t="shared" ref="J36:K36" si="74">627.509*(OFFSET($B$4,6*$F35,0)-OFFSET($B$5,6*$F35,0)-OFFSET($B$6,6*$F35,0)+OFFSET(C$4,6*$F35,0)-OFFSET(C$5,6*$F35,0)-OFFSET(C$6,6*$F35,0))</f>
        <v>-1.503354197</v>
      </c>
      <c r="K36" s="13">
        <f t="shared" si="74"/>
        <v>-1.594465153</v>
      </c>
      <c r="L36" s="17">
        <f t="shared" si="11"/>
        <v>-1.660951526</v>
      </c>
      <c r="M36" s="13">
        <f t="shared" si="12"/>
        <v>-1.620187191</v>
      </c>
      <c r="N36" s="20"/>
      <c r="O36" s="11">
        <v>34.0</v>
      </c>
      <c r="P36" s="13">
        <f t="shared" si="4"/>
        <v>2.260645803</v>
      </c>
      <c r="Q36" s="13">
        <f t="shared" si="5"/>
        <v>2.169534847</v>
      </c>
      <c r="R36" s="13">
        <f t="shared" si="6"/>
        <v>2.103048474</v>
      </c>
      <c r="S36" s="13">
        <f t="shared" si="7"/>
        <v>2.143812809</v>
      </c>
      <c r="T36" s="14">
        <f t="shared" si="8"/>
        <v>56.95570693</v>
      </c>
      <c r="U36" s="15">
        <v>-3.764</v>
      </c>
      <c r="V36" s="20"/>
      <c r="W36" s="20"/>
      <c r="X36" s="20"/>
      <c r="Y36" s="20"/>
      <c r="Z36" s="20"/>
      <c r="AA36" s="20"/>
      <c r="AB36" s="20"/>
      <c r="AC36" s="20"/>
    </row>
    <row r="37">
      <c r="A37" s="13" t="s">
        <v>40</v>
      </c>
      <c r="B37" s="28"/>
      <c r="C37" s="44">
        <v>-0.42977778818</v>
      </c>
      <c r="D37" s="44">
        <v>-0.46469350161000006</v>
      </c>
      <c r="E37" s="20"/>
      <c r="F37" s="11">
        <v>35.0</v>
      </c>
      <c r="G37" s="13">
        <f t="shared" ref="G37:I37" si="75">OFFSET(B$4,6*$F36,0)-OFFSET(B$5,6*$F36,0)-OFFSET(B$6,6*$F36,0)</f>
        <v>0.0036728277</v>
      </c>
      <c r="H37" s="13">
        <f t="shared" si="75"/>
        <v>-0.00528935706</v>
      </c>
      <c r="I37" s="13">
        <f t="shared" si="75"/>
        <v>-0.00538986578</v>
      </c>
      <c r="J37" s="13">
        <f t="shared" ref="J37:K37" si="76">627.509*(OFFSET($B$4,6*$F36,0)-OFFSET($B$5,6*$F36,0)-OFFSET($B$6,6*$F36,0)+OFFSET(C$4,6*$F36,0)-OFFSET(C$5,6*$F36,0)-OFFSET(C$6,6*$F36,0))</f>
        <v>-1.014386722</v>
      </c>
      <c r="K37" s="13">
        <f t="shared" si="76"/>
        <v>-1.077456849</v>
      </c>
      <c r="L37" s="17">
        <f t="shared" si="11"/>
        <v>-1.123480995</v>
      </c>
      <c r="M37" s="13">
        <f t="shared" si="12"/>
        <v>-1.086617848</v>
      </c>
      <c r="N37" s="20"/>
      <c r="O37" s="11">
        <v>35.0</v>
      </c>
      <c r="P37" s="13">
        <f t="shared" si="4"/>
        <v>1.589613278</v>
      </c>
      <c r="Q37" s="13">
        <f t="shared" si="5"/>
        <v>1.526543151</v>
      </c>
      <c r="R37" s="13">
        <f t="shared" si="6"/>
        <v>1.480519005</v>
      </c>
      <c r="S37" s="13">
        <f t="shared" si="7"/>
        <v>1.517382152</v>
      </c>
      <c r="T37" s="14">
        <f t="shared" si="8"/>
        <v>58.27120399</v>
      </c>
      <c r="U37" s="15">
        <v>-2.604</v>
      </c>
      <c r="V37" s="20"/>
      <c r="W37" s="20"/>
      <c r="X37" s="20"/>
      <c r="Y37" s="20"/>
      <c r="Z37" s="20"/>
      <c r="AA37" s="20"/>
      <c r="AB37" s="20"/>
      <c r="AC37" s="20"/>
    </row>
    <row r="38">
      <c r="A38" s="13" t="s">
        <v>41</v>
      </c>
      <c r="B38" s="28"/>
      <c r="C38" s="44">
        <v>-0.41170508158</v>
      </c>
      <c r="D38" s="44">
        <v>-0.44162034657</v>
      </c>
      <c r="E38" s="20"/>
      <c r="F38" s="11">
        <v>36.0</v>
      </c>
      <c r="G38" s="13">
        <f t="shared" ref="G38:I38" si="77">OFFSET(B$4,6*$F37,0)-OFFSET(B$5,6*$F37,0)-OFFSET(B$6,6*$F37,0)</f>
        <v>0.0026597714</v>
      </c>
      <c r="H38" s="13">
        <f t="shared" si="77"/>
        <v>-0.00359477729</v>
      </c>
      <c r="I38" s="13">
        <f t="shared" si="77"/>
        <v>-0.00371610031</v>
      </c>
      <c r="J38" s="13">
        <f t="shared" ref="J38:K38" si="78">627.509*(OFFSET($B$4,6*$F37,0)-OFFSET($B$5,6*$F37,0)-OFFSET($B$6,6*$F37,0)+OFFSET(C$4,6*$F37,0)-OFFSET(C$5,6*$F37,0)-OFFSET(C$6,6*$F37,0))</f>
        <v>-0.586724611</v>
      </c>
      <c r="K38" s="13">
        <f t="shared" si="78"/>
        <v>-0.662855898</v>
      </c>
      <c r="L38" s="17">
        <f t="shared" si="11"/>
        <v>-0.7184111614</v>
      </c>
      <c r="M38" s="13">
        <f t="shared" si="12"/>
        <v>-0.68446471</v>
      </c>
      <c r="N38" s="20"/>
      <c r="O38" s="11">
        <v>36.0</v>
      </c>
      <c r="P38" s="13">
        <f t="shared" si="4"/>
        <v>1.177275389</v>
      </c>
      <c r="Q38" s="13">
        <f t="shared" si="5"/>
        <v>1.101144102</v>
      </c>
      <c r="R38" s="13">
        <f t="shared" si="6"/>
        <v>1.045588839</v>
      </c>
      <c r="S38" s="13">
        <f t="shared" si="7"/>
        <v>1.07953529</v>
      </c>
      <c r="T38" s="14">
        <f t="shared" si="8"/>
        <v>61.19814569</v>
      </c>
      <c r="U38" s="15">
        <v>-1.764</v>
      </c>
      <c r="V38" s="20"/>
      <c r="W38" s="20"/>
      <c r="X38" s="20"/>
      <c r="Y38" s="20"/>
      <c r="Z38" s="20"/>
      <c r="AA38" s="20"/>
      <c r="AB38" s="20"/>
      <c r="AC38" s="20"/>
    </row>
    <row r="39">
      <c r="A39" s="26">
        <v>7.0</v>
      </c>
      <c r="B39" s="28"/>
      <c r="C39" s="29"/>
      <c r="D39" s="29"/>
      <c r="E39" s="20"/>
      <c r="F39" s="11">
        <v>37.0</v>
      </c>
      <c r="G39" s="13">
        <f t="shared" ref="G39:I39" si="79">OFFSET(B$4,6*$F38,0)-OFFSET(B$5,6*$F38,0)-OFFSET(B$6,6*$F38,0)</f>
        <v>0.0036621275</v>
      </c>
      <c r="H39" s="13">
        <f t="shared" si="79"/>
        <v>-0.00507841789</v>
      </c>
      <c r="I39" s="13">
        <f t="shared" si="79"/>
        <v>-0.00517335715</v>
      </c>
      <c r="J39" s="13">
        <f t="shared" ref="J39:K39" si="80">627.509*(OFFSET($B$4,6*$F38,0)-OFFSET($B$5,6*$F38,0)-OFFSET($B$6,6*$F38,0)+OFFSET(C$4,6*$F38,0)-OFFSET(C$5,6*$F38,0)-OFFSET(C$6,6*$F38,0))</f>
        <v>-0.8887349663</v>
      </c>
      <c r="K39" s="13">
        <f t="shared" si="80"/>
        <v>-0.9483102064</v>
      </c>
      <c r="L39" s="17">
        <f t="shared" si="11"/>
        <v>-0.9917840303</v>
      </c>
      <c r="M39" s="13">
        <f t="shared" si="12"/>
        <v>-0.9572790973</v>
      </c>
      <c r="N39" s="20"/>
      <c r="O39" s="11">
        <v>37.0</v>
      </c>
      <c r="P39" s="13">
        <f t="shared" si="4"/>
        <v>1.508265034</v>
      </c>
      <c r="Q39" s="13">
        <f t="shared" si="5"/>
        <v>1.448689794</v>
      </c>
      <c r="R39" s="13">
        <f t="shared" ref="R39:S39" si="81">L39-$U39</f>
        <v>1.40521597</v>
      </c>
      <c r="S39" s="13">
        <f t="shared" si="81"/>
        <v>1.439720903</v>
      </c>
      <c r="T39" s="14">
        <f t="shared" si="8"/>
        <v>60.06345026</v>
      </c>
      <c r="U39" s="15">
        <v>-2.397</v>
      </c>
      <c r="V39" s="20"/>
      <c r="W39" s="20"/>
      <c r="X39" s="20"/>
      <c r="Y39" s="20"/>
      <c r="Z39" s="20"/>
      <c r="AA39" s="20"/>
      <c r="AB39" s="20"/>
      <c r="AC39" s="20"/>
    </row>
    <row r="40">
      <c r="A40" s="13" t="s">
        <v>31</v>
      </c>
      <c r="B40" s="15">
        <v>-362.2291950813</v>
      </c>
      <c r="C40" s="44">
        <v>-1.3695898369400001</v>
      </c>
      <c r="D40" s="44">
        <v>-1.47787463434</v>
      </c>
      <c r="E40" s="20"/>
      <c r="F40" s="11">
        <v>38.0</v>
      </c>
      <c r="G40" s="13">
        <f t="shared" ref="G40:I40" si="82">OFFSET(B$4,6*$F39,0)-OFFSET(B$5,6*$F39,0)-OFFSET(B$6,6*$F39,0)</f>
        <v>0.0040997493</v>
      </c>
      <c r="H40" s="13">
        <f t="shared" si="82"/>
        <v>-0.00600582944</v>
      </c>
      <c r="I40" s="13">
        <f t="shared" si="82"/>
        <v>-0.00612925313</v>
      </c>
      <c r="J40" s="13">
        <f t="shared" ref="J40:K40" si="83">627.509*(OFFSET($B$4,6*$F39,0)-OFFSET($B$5,6*$F39,0)-OFFSET($B$6,6*$F39,0)+OFFSET(C$4,6*$F39,0)-OFFSET(C$5,6*$F39,0)-OFFSET(C$6,6*$F39,0))</f>
        <v>-1.196082443</v>
      </c>
      <c r="K40" s="13">
        <f t="shared" si="83"/>
        <v>-1.273531919</v>
      </c>
      <c r="L40" s="17">
        <f t="shared" si="11"/>
        <v>-1.330049104</v>
      </c>
      <c r="M40" s="13">
        <f t="shared" si="12"/>
        <v>-1.293553923</v>
      </c>
      <c r="N40" s="20"/>
      <c r="O40" s="11">
        <v>38.0</v>
      </c>
      <c r="P40" s="13">
        <f t="shared" si="4"/>
        <v>1.789917557</v>
      </c>
      <c r="Q40" s="13">
        <f t="shared" si="5"/>
        <v>1.712468081</v>
      </c>
      <c r="R40" s="13">
        <f t="shared" ref="R40:S40" si="84">L40-$U40</f>
        <v>1.655950896</v>
      </c>
      <c r="S40" s="13">
        <f t="shared" si="84"/>
        <v>1.692446077</v>
      </c>
      <c r="T40" s="14">
        <f t="shared" si="8"/>
        <v>56.67937296</v>
      </c>
      <c r="U40" s="15">
        <v>-2.986</v>
      </c>
      <c r="V40" s="20"/>
      <c r="W40" s="20"/>
      <c r="X40" s="20"/>
      <c r="Y40" s="20"/>
      <c r="Z40" s="20"/>
      <c r="AA40" s="20"/>
      <c r="AB40" s="20"/>
      <c r="AC40" s="20"/>
    </row>
    <row r="41">
      <c r="A41" s="13" t="s">
        <v>32</v>
      </c>
      <c r="B41" s="15">
        <v>-115.100212755</v>
      </c>
      <c r="C41" s="44">
        <v>-0.42923406058</v>
      </c>
      <c r="D41" s="44">
        <v>-0.46437256190000004</v>
      </c>
      <c r="E41" s="20"/>
      <c r="F41" s="11">
        <v>39.0</v>
      </c>
      <c r="G41" s="13">
        <f t="shared" ref="G41:I41" si="85">OFFSET(B$4,6*$F40,0)-OFFSET(B$5,6*$F40,0)-OFFSET(B$6,6*$F40,0)</f>
        <v>0.0044818452</v>
      </c>
      <c r="H41" s="13">
        <f t="shared" si="85"/>
        <v>-0.00816092472</v>
      </c>
      <c r="I41" s="13">
        <f t="shared" si="85"/>
        <v>-0.00816659363</v>
      </c>
      <c r="J41" s="13">
        <f t="shared" ref="J41:K41" si="86">627.509*(OFFSET($B$4,6*$F40,0)-OFFSET($B$5,6*$F40,0)-OFFSET($B$6,6*$F40,0)+OFFSET(C$4,6*$F40,0)-OFFSET(C$5,6*$F40,0)-OFFSET(C$6,6*$F40,0))</f>
        <v>-2.308655511</v>
      </c>
      <c r="K41" s="13">
        <f t="shared" si="86"/>
        <v>-2.312212803</v>
      </c>
      <c r="L41" s="17">
        <f t="shared" si="11"/>
        <v>-2.314808664</v>
      </c>
      <c r="M41" s="13">
        <f t="shared" si="12"/>
        <v>-2.263271522</v>
      </c>
      <c r="N41" s="20"/>
      <c r="O41" s="11">
        <v>39.0</v>
      </c>
      <c r="P41" s="13">
        <f t="shared" si="4"/>
        <v>1.205344489</v>
      </c>
      <c r="Q41" s="13">
        <f t="shared" si="5"/>
        <v>1.201787197</v>
      </c>
      <c r="R41" s="13">
        <f t="shared" ref="R41:R53" si="89">L41-U41</f>
        <v>1.199191336</v>
      </c>
      <c r="S41" s="13">
        <f t="shared" ref="S41:S53" si="90">M41-U41</f>
        <v>1.250728478</v>
      </c>
      <c r="T41" s="14">
        <f t="shared" si="8"/>
        <v>35.59272845</v>
      </c>
      <c r="U41" s="15">
        <v>-3.514</v>
      </c>
      <c r="V41" s="20"/>
      <c r="W41" s="20"/>
      <c r="X41" s="20"/>
      <c r="Y41" s="20"/>
      <c r="Z41" s="20"/>
      <c r="AA41" s="20"/>
      <c r="AB41" s="20"/>
      <c r="AC41" s="20"/>
    </row>
    <row r="42">
      <c r="A42" s="13" t="s">
        <v>33</v>
      </c>
      <c r="B42" s="15">
        <v>-247.1204927981</v>
      </c>
      <c r="C42" s="44">
        <v>-0.9374414965500001</v>
      </c>
      <c r="D42" s="44">
        <v>-1.0107764732</v>
      </c>
      <c r="E42" s="20"/>
      <c r="F42" s="11">
        <v>40.0</v>
      </c>
      <c r="G42" s="13">
        <f t="shared" ref="G42:I42" si="87">OFFSET(B$4,6*$F41,0)-OFFSET(B$5,6*$F41,0)-OFFSET(B$6,6*$F41,0)</f>
        <v>0.0033207163</v>
      </c>
      <c r="H42" s="13">
        <f t="shared" si="87"/>
        <v>-0.00628292925</v>
      </c>
      <c r="I42" s="13">
        <f t="shared" si="87"/>
        <v>-0.00628780841</v>
      </c>
      <c r="J42" s="13">
        <f t="shared" ref="J42:K42" si="88">627.509*(OFFSET($B$4,6*$F41,0)-OFFSET($B$5,6*$F41,0)-OFFSET($B$6,6*$F41,0)+OFFSET(C$4,6*$F41,0)-OFFSET(C$5,6*$F41,0)-OFFSET(C$6,6*$F41,0))</f>
        <v>-1.858815286</v>
      </c>
      <c r="K42" s="13">
        <f t="shared" si="88"/>
        <v>-1.861877003</v>
      </c>
      <c r="L42" s="17">
        <f t="shared" si="11"/>
        <v>-1.864111229</v>
      </c>
      <c r="M42" s="13">
        <f t="shared" si="12"/>
        <v>-1.821278032</v>
      </c>
      <c r="N42" s="20"/>
      <c r="O42" s="11">
        <v>40.0</v>
      </c>
      <c r="P42" s="13">
        <f t="shared" si="4"/>
        <v>0.990184714</v>
      </c>
      <c r="Q42" s="13">
        <f t="shared" si="5"/>
        <v>0.9871229972</v>
      </c>
      <c r="R42" s="13">
        <f t="shared" si="89"/>
        <v>0.9848887714</v>
      </c>
      <c r="S42" s="13">
        <f t="shared" si="90"/>
        <v>1.027721968</v>
      </c>
      <c r="T42" s="14">
        <f t="shared" si="8"/>
        <v>36.07307714</v>
      </c>
      <c r="U42" s="15">
        <v>-2.849</v>
      </c>
      <c r="V42" s="20"/>
      <c r="W42" s="20"/>
      <c r="X42" s="20"/>
      <c r="Y42" s="20"/>
      <c r="Z42" s="20"/>
      <c r="AA42" s="20"/>
      <c r="AB42" s="20"/>
      <c r="AC42" s="20"/>
    </row>
    <row r="43">
      <c r="A43" s="13" t="s">
        <v>40</v>
      </c>
      <c r="B43" s="28"/>
      <c r="C43" s="44">
        <v>-0.43013631934</v>
      </c>
      <c r="D43" s="44">
        <v>-0.46481528483</v>
      </c>
      <c r="E43" s="20"/>
      <c r="F43" s="11">
        <v>41.0</v>
      </c>
      <c r="G43" s="13">
        <f t="shared" ref="G43:I43" si="91">OFFSET(B$4,6*$F42,0)-OFFSET(B$5,6*$F42,0)-OFFSET(B$6,6*$F42,0)</f>
        <v>0.0053591814</v>
      </c>
      <c r="H43" s="13">
        <f t="shared" si="91"/>
        <v>-0.00995777029</v>
      </c>
      <c r="I43" s="13">
        <f t="shared" si="91"/>
        <v>-0.00983864752</v>
      </c>
      <c r="J43" s="13">
        <f t="shared" ref="J43:K43" si="92">627.509*(OFFSET($B$4,6*$F42,0)-OFFSET($B$5,6*$F42,0)-OFFSET($B$6,6*$F42,0)+OFFSET(C$4,6*$F42,0)-OFFSET(C$5,6*$F42,0)-OFFSET(C$6,6*$F42,0))</f>
        <v>-2.885655916</v>
      </c>
      <c r="K43" s="13">
        <f t="shared" si="92"/>
        <v>-2.810905305</v>
      </c>
      <c r="L43" s="17">
        <f t="shared" si="11"/>
        <v>-2.756357563</v>
      </c>
      <c r="M43" s="13">
        <f t="shared" si="12"/>
        <v>-2.642908695</v>
      </c>
      <c r="N43" s="20"/>
      <c r="O43" s="33">
        <v>41.0</v>
      </c>
      <c r="P43" s="13">
        <f t="shared" si="4"/>
        <v>1.925344084</v>
      </c>
      <c r="Q43" s="13">
        <f t="shared" si="5"/>
        <v>2.000094695</v>
      </c>
      <c r="R43" s="13">
        <f t="shared" si="89"/>
        <v>2.054642437</v>
      </c>
      <c r="S43" s="13">
        <f t="shared" si="90"/>
        <v>2.168091305</v>
      </c>
      <c r="T43" s="14">
        <f t="shared" si="8"/>
        <v>45.06529423</v>
      </c>
      <c r="U43" s="15">
        <v>-4.811</v>
      </c>
      <c r="V43" s="20"/>
      <c r="W43" s="20"/>
      <c r="X43" s="20"/>
      <c r="Y43" s="20"/>
      <c r="Z43" s="20"/>
      <c r="AA43" s="20"/>
      <c r="AB43" s="20"/>
      <c r="AC43" s="20"/>
    </row>
    <row r="44">
      <c r="A44" s="13" t="s">
        <v>41</v>
      </c>
      <c r="B44" s="28"/>
      <c r="C44" s="44">
        <v>-0.93839453097</v>
      </c>
      <c r="D44" s="44">
        <v>-1.01127286767</v>
      </c>
      <c r="E44" s="20"/>
      <c r="F44" s="11">
        <v>42.0</v>
      </c>
      <c r="G44" s="13">
        <f t="shared" ref="G44:I44" si="93">OFFSET(B$4,6*$F43,0)-OFFSET(B$5,6*$F43,0)-OFFSET(B$6,6*$F43,0)</f>
        <v>0.0049360185</v>
      </c>
      <c r="H44" s="13">
        <f t="shared" si="93"/>
        <v>-0.00884798239</v>
      </c>
      <c r="I44" s="13">
        <f t="shared" si="93"/>
        <v>-0.0087518249</v>
      </c>
      <c r="J44" s="13">
        <f t="shared" ref="J44:K44" si="94">627.509*(OFFSET($B$4,6*$F43,0)-OFFSET($B$5,6*$F43,0)-OFFSET($B$6,6*$F43,0)+OFFSET(C$4,6*$F43,0)-OFFSET(C$5,6*$F43,0)-OFFSET(C$6,6*$F43,0))</f>
        <v>-2.454792549</v>
      </c>
      <c r="K44" s="13">
        <f t="shared" si="94"/>
        <v>-2.394452858</v>
      </c>
      <c r="L44" s="17">
        <f t="shared" si="11"/>
        <v>-2.350421192</v>
      </c>
      <c r="M44" s="13">
        <f t="shared" si="12"/>
        <v>-2.248816264</v>
      </c>
      <c r="N44" s="20"/>
      <c r="O44" s="11">
        <v>42.0</v>
      </c>
      <c r="P44" s="13">
        <f t="shared" si="4"/>
        <v>1.636207451</v>
      </c>
      <c r="Q44" s="13">
        <f t="shared" si="5"/>
        <v>1.696547142</v>
      </c>
      <c r="R44" s="13">
        <f t="shared" si="89"/>
        <v>1.740578808</v>
      </c>
      <c r="S44" s="13">
        <f t="shared" si="90"/>
        <v>1.842183736</v>
      </c>
      <c r="T44" s="14">
        <f t="shared" si="8"/>
        <v>45.03015733</v>
      </c>
      <c r="U44" s="15">
        <v>-4.091</v>
      </c>
      <c r="V44" s="20"/>
      <c r="W44" s="20"/>
      <c r="X44" s="20"/>
      <c r="Y44" s="20"/>
      <c r="Z44" s="20"/>
      <c r="AA44" s="20"/>
      <c r="AB44" s="20"/>
      <c r="AC44" s="20"/>
    </row>
    <row r="45">
      <c r="A45" s="26">
        <v>8.0</v>
      </c>
      <c r="B45" s="28"/>
      <c r="C45" s="29"/>
      <c r="D45" s="29"/>
      <c r="E45" s="20"/>
      <c r="F45" s="11">
        <v>43.0</v>
      </c>
      <c r="G45" s="13">
        <f t="shared" ref="G45:I45" si="95">OFFSET(B$4,6*$F44,0)-OFFSET(B$5,6*$F44,0)-OFFSET(B$6,6*$F44,0)</f>
        <v>0.0031956755</v>
      </c>
      <c r="H45" s="13">
        <f t="shared" si="95"/>
        <v>-0.00679555552</v>
      </c>
      <c r="I45" s="13">
        <f t="shared" si="95"/>
        <v>-0.00674766833</v>
      </c>
      <c r="J45" s="13">
        <f t="shared" ref="J45:K45" si="96">627.509*(OFFSET($B$4,6*$F44,0)-OFFSET($B$5,6*$F44,0)-OFFSET($B$6,6*$F44,0)+OFFSET(C$4,6*$F44,0)-OFFSET(C$5,6*$F44,0)-OFFSET(C$6,6*$F44,0))</f>
        <v>-2.258957112</v>
      </c>
      <c r="K45" s="13">
        <f t="shared" si="96"/>
        <v>-2.228907469</v>
      </c>
      <c r="L45" s="17">
        <f t="shared" si="11"/>
        <v>-2.206979351</v>
      </c>
      <c r="M45" s="13">
        <f t="shared" si="12"/>
        <v>-2.119280788</v>
      </c>
      <c r="N45" s="20"/>
      <c r="O45" s="11">
        <v>43.0</v>
      </c>
      <c r="P45" s="13">
        <f t="shared" si="4"/>
        <v>1.430042888</v>
      </c>
      <c r="Q45" s="13">
        <f t="shared" si="5"/>
        <v>1.460092531</v>
      </c>
      <c r="R45" s="13">
        <f t="shared" si="89"/>
        <v>1.482020649</v>
      </c>
      <c r="S45" s="13">
        <f t="shared" si="90"/>
        <v>1.569719212</v>
      </c>
      <c r="T45" s="14">
        <f t="shared" si="8"/>
        <v>42.55134757</v>
      </c>
      <c r="U45" s="15">
        <v>-3.689</v>
      </c>
      <c r="V45" s="20"/>
      <c r="W45" s="20"/>
      <c r="X45" s="20"/>
      <c r="Y45" s="20"/>
      <c r="Z45" s="20"/>
      <c r="AA45" s="20"/>
      <c r="AB45" s="20"/>
      <c r="AC45" s="20"/>
    </row>
    <row r="46">
      <c r="A46" s="13" t="s">
        <v>31</v>
      </c>
      <c r="B46" s="15">
        <v>-191.1729370175</v>
      </c>
      <c r="C46" s="44">
        <v>-0.68832689081</v>
      </c>
      <c r="D46" s="44">
        <v>-0.7469594053999999</v>
      </c>
      <c r="E46" s="20"/>
      <c r="F46" s="11">
        <v>44.0</v>
      </c>
      <c r="G46" s="13">
        <f t="shared" ref="G46:I46" si="97">OFFSET(B$4,6*$F45,0)-OFFSET(B$5,6*$F45,0)-OFFSET(B$6,6*$F45,0)</f>
        <v>0.0028761937</v>
      </c>
      <c r="H46" s="13">
        <f t="shared" si="97"/>
        <v>-0.00409688097</v>
      </c>
      <c r="I46" s="13">
        <f t="shared" si="97"/>
        <v>-0.00424679034</v>
      </c>
      <c r="J46" s="13">
        <f t="shared" ref="J46:K46" si="98">627.509*(OFFSET($B$4,6*$F45,0)-OFFSET($B$5,6*$F45,0)-OFFSET($B$6,6*$F45,0)+OFFSET(C$4,6*$F45,0)-OFFSET(C$5,6*$F45,0)-OFFSET(C$6,6*$F45,0))</f>
        <v>-0.7659922481</v>
      </c>
      <c r="K46" s="13">
        <f t="shared" si="98"/>
        <v>-0.860061727</v>
      </c>
      <c r="L46" s="17">
        <f t="shared" si="11"/>
        <v>-0.9287070224</v>
      </c>
      <c r="M46" s="13">
        <f t="shared" si="12"/>
        <v>-0.9006062002</v>
      </c>
      <c r="N46" s="20"/>
      <c r="O46" s="11">
        <v>44.0</v>
      </c>
      <c r="P46" s="13">
        <f t="shared" si="4"/>
        <v>1.227007752</v>
      </c>
      <c r="Q46" s="13">
        <f t="shared" si="5"/>
        <v>1.132938273</v>
      </c>
      <c r="R46" s="13">
        <f t="shared" si="89"/>
        <v>1.064292978</v>
      </c>
      <c r="S46" s="13">
        <f t="shared" si="90"/>
        <v>1.0923938</v>
      </c>
      <c r="T46" s="14">
        <f t="shared" si="8"/>
        <v>54.81153035</v>
      </c>
      <c r="U46" s="15">
        <v>-1.993</v>
      </c>
      <c r="V46" s="20"/>
      <c r="W46" s="20"/>
      <c r="X46" s="20"/>
      <c r="Y46" s="20"/>
      <c r="Z46" s="20"/>
      <c r="AA46" s="20"/>
      <c r="AB46" s="20"/>
      <c r="AC46" s="20"/>
    </row>
    <row r="47">
      <c r="A47" s="13" t="s">
        <v>32</v>
      </c>
      <c r="B47" s="15">
        <v>-115.1006123004</v>
      </c>
      <c r="C47" s="44">
        <v>-0.42900146744</v>
      </c>
      <c r="D47" s="44">
        <v>-0.46415455736</v>
      </c>
      <c r="E47" s="20"/>
      <c r="F47" s="11">
        <v>45.0</v>
      </c>
      <c r="G47" s="13">
        <f t="shared" ref="G47:I47" si="99">OFFSET(B$4,6*$F46,0)-OFFSET(B$5,6*$F46,0)-OFFSET(B$6,6*$F46,0)</f>
        <v>0.002325301</v>
      </c>
      <c r="H47" s="13">
        <f t="shared" si="99"/>
        <v>-0.00366765295</v>
      </c>
      <c r="I47" s="13">
        <f t="shared" si="99"/>
        <v>-0.00383388148</v>
      </c>
      <c r="J47" s="13">
        <f t="shared" ref="J47:K47" si="100">627.509*(OFFSET($B$4,6*$F46,0)-OFFSET($B$5,6*$F46,0)-OFFSET($B$6,6*$F46,0)+OFFSET(C$4,6*$F46,0)-OFFSET(C$5,6*$F46,0)-OFFSET(C$6,6*$F46,0))</f>
        <v>-0.8423379298</v>
      </c>
      <c r="K47" s="13">
        <f t="shared" si="100"/>
        <v>-0.9466478284</v>
      </c>
      <c r="L47" s="17">
        <f t="shared" si="11"/>
        <v>-1.022765863</v>
      </c>
      <c r="M47" s="13">
        <f t="shared" si="12"/>
        <v>-0.9947991516</v>
      </c>
      <c r="N47" s="20"/>
      <c r="O47" s="11">
        <v>45.0</v>
      </c>
      <c r="P47" s="13">
        <f t="shared" si="4"/>
        <v>0.8726620702</v>
      </c>
      <c r="Q47" s="13">
        <f t="shared" si="5"/>
        <v>0.7683521716</v>
      </c>
      <c r="R47" s="13">
        <f t="shared" si="89"/>
        <v>0.6922341374</v>
      </c>
      <c r="S47" s="13">
        <f t="shared" si="90"/>
        <v>0.7202008484</v>
      </c>
      <c r="T47" s="14">
        <f t="shared" si="8"/>
        <v>41.99421857</v>
      </c>
      <c r="U47" s="15">
        <v>-1.715</v>
      </c>
      <c r="V47" s="20"/>
      <c r="W47" s="20"/>
      <c r="X47" s="20"/>
      <c r="Y47" s="20"/>
      <c r="Z47" s="20"/>
      <c r="AA47" s="20"/>
      <c r="AB47" s="20"/>
      <c r="AC47" s="20"/>
    </row>
    <row r="48">
      <c r="A48" s="13" t="s">
        <v>33</v>
      </c>
      <c r="B48" s="15">
        <v>-76.0665624993</v>
      </c>
      <c r="C48" s="44">
        <v>-0.2575052103</v>
      </c>
      <c r="D48" s="44">
        <v>-0.28121958488</v>
      </c>
      <c r="E48" s="20"/>
      <c r="F48" s="11">
        <v>46.0</v>
      </c>
      <c r="G48" s="13">
        <f t="shared" ref="G48:I48" si="101">OFFSET(B$4,6*$F47,0)-OFFSET(B$5,6*$F47,0)-OFFSET(B$6,6*$F47,0)</f>
        <v>0.0043687579</v>
      </c>
      <c r="H48" s="13">
        <f t="shared" si="101"/>
        <v>-0.00793830063</v>
      </c>
      <c r="I48" s="13">
        <f t="shared" si="101"/>
        <v>-0.00796062852</v>
      </c>
      <c r="J48" s="13">
        <f t="shared" ref="J48:K48" si="102">627.509*(OFFSET($B$4,6*$F47,0)-OFFSET($B$5,6*$F47,0)-OFFSET($B$6,6*$F47,0)+OFFSET(C$4,6*$F47,0)-OFFSET(C$5,6*$F47,0)-OFFSET(C$6,6*$F47,0))</f>
        <v>-2.239920189</v>
      </c>
      <c r="K48" s="13">
        <f t="shared" si="102"/>
        <v>-2.253931141</v>
      </c>
      <c r="L48" s="17">
        <f t="shared" si="11"/>
        <v>-2.264155349</v>
      </c>
      <c r="M48" s="13">
        <f t="shared" si="12"/>
        <v>-2.185585072</v>
      </c>
      <c r="N48" s="20"/>
      <c r="O48" s="11">
        <v>46.0</v>
      </c>
      <c r="P48" s="13">
        <f t="shared" si="4"/>
        <v>2.016079811</v>
      </c>
      <c r="Q48" s="13">
        <f t="shared" si="5"/>
        <v>2.002068859</v>
      </c>
      <c r="R48" s="13">
        <f t="shared" si="89"/>
        <v>1.991844651</v>
      </c>
      <c r="S48" s="13">
        <f t="shared" si="90"/>
        <v>2.070414928</v>
      </c>
      <c r="T48" s="14">
        <f t="shared" si="8"/>
        <v>48.64696728</v>
      </c>
      <c r="U48" s="15">
        <v>-4.256</v>
      </c>
      <c r="V48" s="20"/>
      <c r="W48" s="20"/>
      <c r="X48" s="20"/>
      <c r="Y48" s="20"/>
      <c r="Z48" s="20"/>
      <c r="AA48" s="20"/>
      <c r="AB48" s="20"/>
      <c r="AC48" s="20"/>
    </row>
    <row r="49">
      <c r="A49" s="13" t="s">
        <v>40</v>
      </c>
      <c r="B49" s="28"/>
      <c r="C49" s="44">
        <v>-0.42927617213</v>
      </c>
      <c r="D49" s="44">
        <v>-0.46430828171</v>
      </c>
      <c r="E49" s="20"/>
      <c r="F49" s="11">
        <v>47.0</v>
      </c>
      <c r="G49" s="13">
        <f t="shared" ref="G49:I49" si="103">OFFSET(B$4,6*$F48,0)-OFFSET(B$5,6*$F48,0)-OFFSET(B$6,6*$F48,0)</f>
        <v>0.0022192109</v>
      </c>
      <c r="H49" s="13">
        <f t="shared" si="103"/>
        <v>-0.00554581625</v>
      </c>
      <c r="I49" s="13">
        <f t="shared" si="103"/>
        <v>-0.00559500383</v>
      </c>
      <c r="J49" s="13">
        <f t="shared" ref="J49:K49" si="104">627.509*(OFFSET($B$4,6*$F48,0)-OFFSET($B$5,6*$F48,0)-OFFSET($B$6,6*$F48,0)+OFFSET(C$4,6*$F48,0)-OFFSET(C$5,6*$F48,0)-OFFSET(C$6,6*$F48,0))</f>
        <v>-2.087474797</v>
      </c>
      <c r="K49" s="13">
        <f t="shared" si="104"/>
        <v>-2.118340446</v>
      </c>
      <c r="L49" s="17">
        <f t="shared" si="11"/>
        <v>-2.140864028</v>
      </c>
      <c r="M49" s="13">
        <f t="shared" si="12"/>
        <v>-2.096931889</v>
      </c>
      <c r="N49" s="20"/>
      <c r="O49" s="11">
        <v>47.0</v>
      </c>
      <c r="P49" s="13">
        <f t="shared" si="4"/>
        <v>0.7405252034</v>
      </c>
      <c r="Q49" s="13">
        <f t="shared" si="5"/>
        <v>0.7096595543</v>
      </c>
      <c r="R49" s="13">
        <f t="shared" si="89"/>
        <v>0.6871359725</v>
      </c>
      <c r="S49" s="13">
        <f t="shared" si="90"/>
        <v>0.7310681111</v>
      </c>
      <c r="T49" s="14">
        <f t="shared" si="8"/>
        <v>25.85106475</v>
      </c>
      <c r="U49" s="15">
        <v>-2.828</v>
      </c>
      <c r="V49" s="20"/>
      <c r="W49" s="20"/>
      <c r="X49" s="20"/>
      <c r="Y49" s="20"/>
      <c r="Z49" s="20"/>
      <c r="AA49" s="20"/>
      <c r="AB49" s="20"/>
      <c r="AC49" s="20"/>
    </row>
    <row r="50">
      <c r="A50" s="13" t="s">
        <v>41</v>
      </c>
      <c r="B50" s="28"/>
      <c r="C50" s="44">
        <v>-0.25845295268</v>
      </c>
      <c r="D50" s="44">
        <v>-0.28172839968</v>
      </c>
      <c r="E50" s="20"/>
      <c r="F50" s="11">
        <v>48.0</v>
      </c>
      <c r="G50" s="13">
        <f t="shared" ref="G50:I50" si="105">OFFSET(B$4,6*$F49,0)-OFFSET(B$5,6*$F49,0)-OFFSET(B$6,6*$F49,0)</f>
        <v>0.0013037214</v>
      </c>
      <c r="H50" s="13">
        <f t="shared" si="105"/>
        <v>-0.00549771014</v>
      </c>
      <c r="I50" s="13">
        <f t="shared" si="105"/>
        <v>-0.00559011687</v>
      </c>
      <c r="J50" s="13">
        <f t="shared" ref="J50:K50" si="106">627.509*(OFFSET($B$4,6*$F49,0)-OFFSET($B$5,6*$F49,0)-OFFSET($B$6,6*$F49,0)+OFFSET(C$4,6*$F49,0)-OFFSET(C$5,6*$F49,0)-OFFSET(C$6,6*$F49,0))</f>
        <v>-2.63176568</v>
      </c>
      <c r="K50" s="13">
        <f t="shared" si="106"/>
        <v>-2.689751735</v>
      </c>
      <c r="L50" s="17">
        <f t="shared" si="11"/>
        <v>-2.732065883</v>
      </c>
      <c r="M50" s="13">
        <f t="shared" si="12"/>
        <v>-2.676794069</v>
      </c>
      <c r="N50" s="20"/>
      <c r="O50" s="11">
        <v>48.0</v>
      </c>
      <c r="P50" s="13">
        <f t="shared" si="4"/>
        <v>0.8742343198</v>
      </c>
      <c r="Q50" s="13">
        <f t="shared" si="5"/>
        <v>0.816248265</v>
      </c>
      <c r="R50" s="13">
        <f t="shared" si="89"/>
        <v>0.773934117</v>
      </c>
      <c r="S50" s="13">
        <f t="shared" si="90"/>
        <v>0.8292059308</v>
      </c>
      <c r="T50" s="14">
        <f t="shared" si="8"/>
        <v>23.65105336</v>
      </c>
      <c r="U50" s="15">
        <v>-3.506</v>
      </c>
      <c r="V50" s="20"/>
      <c r="W50" s="20"/>
      <c r="X50" s="20"/>
      <c r="Y50" s="20"/>
      <c r="Z50" s="20"/>
      <c r="AA50" s="20"/>
      <c r="AB50" s="20"/>
      <c r="AC50" s="20"/>
    </row>
    <row r="51">
      <c r="A51" s="26">
        <v>9.0</v>
      </c>
      <c r="B51" s="28"/>
      <c r="C51" s="29"/>
      <c r="D51" s="29"/>
      <c r="E51" s="20"/>
      <c r="F51" s="11">
        <v>49.0</v>
      </c>
      <c r="G51" s="13">
        <f t="shared" ref="G51:I51" si="107">OFFSET(B$4,6*$F50,0)-OFFSET(B$5,6*$F50,0)-OFFSET(B$6,6*$F50,0)</f>
        <v>0.0014128049</v>
      </c>
      <c r="H51" s="13">
        <f t="shared" si="107"/>
        <v>-0.0053928641</v>
      </c>
      <c r="I51" s="13">
        <f t="shared" si="107"/>
        <v>-0.00544423464</v>
      </c>
      <c r="J51" s="13">
        <f t="shared" ref="J51:K51" si="108">627.509*(OFFSET($B$4,6*$F50,0)-OFFSET($B$5,6*$F50,0)-OFFSET($B$6,6*$F50,0)+OFFSET(C$4,6*$F50,0)-OFFSET(C$5,6*$F50,0)-OFFSET(C$6,6*$F50,0))</f>
        <v>-2.497522969</v>
      </c>
      <c r="K51" s="13">
        <f t="shared" si="108"/>
        <v>-2.529758445</v>
      </c>
      <c r="L51" s="17">
        <f t="shared" si="11"/>
        <v>-2.55328163</v>
      </c>
      <c r="M51" s="13">
        <f t="shared" si="12"/>
        <v>-2.510183851</v>
      </c>
      <c r="N51" s="20"/>
      <c r="O51" s="11">
        <v>49.0</v>
      </c>
      <c r="P51" s="13">
        <f t="shared" si="4"/>
        <v>0.7954770315</v>
      </c>
      <c r="Q51" s="13">
        <f t="shared" si="5"/>
        <v>0.7632415553</v>
      </c>
      <c r="R51" s="13">
        <f t="shared" si="89"/>
        <v>0.73971837</v>
      </c>
      <c r="S51" s="13">
        <f t="shared" si="90"/>
        <v>0.7828161486</v>
      </c>
      <c r="T51" s="14">
        <f t="shared" si="8"/>
        <v>23.7721272</v>
      </c>
      <c r="U51" s="15">
        <v>-3.293</v>
      </c>
      <c r="V51" s="20"/>
      <c r="W51" s="20"/>
      <c r="X51" s="20"/>
      <c r="Y51" s="20"/>
      <c r="Z51" s="20"/>
      <c r="AA51" s="20"/>
      <c r="AB51" s="20"/>
      <c r="AC51" s="20"/>
    </row>
    <row r="52">
      <c r="A52" s="13" t="s">
        <v>31</v>
      </c>
      <c r="B52" s="15">
        <v>-210.3645065096</v>
      </c>
      <c r="C52" s="44">
        <v>-0.84209035859</v>
      </c>
      <c r="D52" s="44">
        <v>-0.90754527968</v>
      </c>
      <c r="E52" s="20"/>
      <c r="F52" s="11">
        <v>50.0</v>
      </c>
      <c r="G52" s="13">
        <f t="shared" ref="G52:I52" si="109">OFFSET(B$4,6*$F51,0)-OFFSET(B$5,6*$F51,0)-OFFSET(B$6,6*$F51,0)</f>
        <v>-0.0004400906</v>
      </c>
      <c r="H52" s="13">
        <f t="shared" si="109"/>
        <v>-0.00319458243</v>
      </c>
      <c r="I52" s="13">
        <f t="shared" si="109"/>
        <v>-0.00326419171</v>
      </c>
      <c r="J52" s="13">
        <f t="shared" ref="J52:K52" si="110">627.509*(OFFSET($B$4,6*$F51,0)-OFFSET($B$5,6*$F51,0)-OFFSET($B$6,6*$F51,0)+OFFSET(C$4,6*$F51,0)-OFFSET(C$5,6*$F51,0)-OFFSET(C$6,6*$F51,0))</f>
        <v>-2.280790038</v>
      </c>
      <c r="K52" s="13">
        <f t="shared" si="110"/>
        <v>-2.324470488</v>
      </c>
      <c r="L52" s="17">
        <f t="shared" si="11"/>
        <v>-2.356345411</v>
      </c>
      <c r="M52" s="13">
        <f t="shared" si="12"/>
        <v>-2.314904249</v>
      </c>
      <c r="N52" s="20"/>
      <c r="O52" s="11">
        <v>50.0</v>
      </c>
      <c r="P52" s="13">
        <f t="shared" si="4"/>
        <v>0.5762099616</v>
      </c>
      <c r="Q52" s="13">
        <f t="shared" si="5"/>
        <v>0.5325295119</v>
      </c>
      <c r="R52" s="13">
        <f t="shared" si="89"/>
        <v>0.5006545892</v>
      </c>
      <c r="S52" s="13">
        <f t="shared" si="90"/>
        <v>0.542095751</v>
      </c>
      <c r="T52" s="14">
        <f t="shared" si="8"/>
        <v>18.9743</v>
      </c>
      <c r="U52" s="15">
        <v>-2.857</v>
      </c>
      <c r="V52" s="20"/>
      <c r="W52" s="20"/>
      <c r="X52" s="20"/>
      <c r="Y52" s="20"/>
      <c r="Z52" s="20"/>
      <c r="AA52" s="20"/>
      <c r="AB52" s="20"/>
      <c r="AC52" s="20"/>
    </row>
    <row r="53">
      <c r="A53" s="13" t="s">
        <v>32</v>
      </c>
      <c r="B53" s="15">
        <v>-95.2621585132</v>
      </c>
      <c r="C53" s="44">
        <v>-0.41075086026</v>
      </c>
      <c r="D53" s="44">
        <v>-0.44114503745</v>
      </c>
      <c r="E53" s="20"/>
      <c r="F53" s="11">
        <v>51.0</v>
      </c>
      <c r="G53" s="13">
        <f t="shared" ref="G53:I53" si="111">OFFSET(B$4,6*$F52,0)-OFFSET(B$5,6*$F52,0)-OFFSET(B$6,6*$F52,0)</f>
        <v>-0.0008267607</v>
      </c>
      <c r="H53" s="13">
        <f t="shared" si="111"/>
        <v>-0.00094560453</v>
      </c>
      <c r="I53" s="13">
        <f t="shared" si="111"/>
        <v>-0.00105441323</v>
      </c>
      <c r="J53" s="13">
        <f t="shared" ref="J53:K53" si="112">627.509*(OFFSET($B$4,6*$F52,0)-OFFSET($B$5,6*$F52,0)-OFFSET($B$6,6*$F52,0)+OFFSET(C$4,6*$F52,0)-OFFSET(C$5,6*$F52,0)-OFFSET(C$6,6*$F52,0))</f>
        <v>-1.112175133</v>
      </c>
      <c r="K53" s="13">
        <f t="shared" si="112"/>
        <v>-1.180453572</v>
      </c>
      <c r="L53" s="17">
        <f t="shared" si="11"/>
        <v>-1.230278378</v>
      </c>
      <c r="M53" s="13">
        <f t="shared" si="12"/>
        <v>-1.197104974</v>
      </c>
      <c r="N53" s="20"/>
      <c r="O53" s="11">
        <v>51.0</v>
      </c>
      <c r="P53" s="13">
        <f t="shared" si="4"/>
        <v>0.4268248669</v>
      </c>
      <c r="Q53" s="13">
        <f t="shared" si="5"/>
        <v>0.3585464284</v>
      </c>
      <c r="R53" s="13">
        <f t="shared" si="89"/>
        <v>0.3087216219</v>
      </c>
      <c r="S53" s="13">
        <f t="shared" si="90"/>
        <v>0.3418950256</v>
      </c>
      <c r="T53" s="14">
        <f t="shared" si="8"/>
        <v>22.21540127</v>
      </c>
      <c r="U53" s="15">
        <v>-1.539</v>
      </c>
      <c r="V53" s="20"/>
      <c r="W53" s="20"/>
      <c r="X53" s="20"/>
      <c r="Y53" s="20"/>
      <c r="Z53" s="20"/>
      <c r="AA53" s="20"/>
      <c r="AB53" s="20"/>
      <c r="AC53" s="20"/>
    </row>
    <row r="54">
      <c r="A54" s="13" t="s">
        <v>33</v>
      </c>
      <c r="B54" s="15">
        <v>-115.1007939198</v>
      </c>
      <c r="C54" s="44">
        <v>-0.42895271938999996</v>
      </c>
      <c r="D54" s="44">
        <v>-0.46412556216</v>
      </c>
      <c r="E54" s="20"/>
      <c r="F54" s="11">
        <v>52.0</v>
      </c>
      <c r="G54" s="13">
        <f t="shared" ref="G54:I54" si="113">OFFSET(B$4,6*$F53,0)-OFFSET(B$5,6*$F53,0)-OFFSET(B$6,6*$F53,0)</f>
        <v>-0.001218516</v>
      </c>
      <c r="H54" s="13">
        <f t="shared" si="113"/>
        <v>-0.00467478388</v>
      </c>
      <c r="I54" s="13">
        <f t="shared" si="113"/>
        <v>-0.00475482306</v>
      </c>
      <c r="J54" s="13">
        <f t="shared" ref="J54:K54" si="114">627.509*(OFFSET($B$4,6*$F53,0)-OFFSET($B$5,6*$F53,0)-OFFSET($B$6,6*$F53,0)+OFFSET(C$4,6*$F53,0)-OFFSET(C$5,6*$F53,0)-OFFSET(C$6,6*$F53,0))</f>
        <v>-3.698098714</v>
      </c>
      <c r="K54" s="13">
        <f t="shared" si="114"/>
        <v>-3.74832402</v>
      </c>
      <c r="L54" s="17">
        <f t="shared" si="11"/>
        <v>-3.784974919</v>
      </c>
      <c r="M54" s="13">
        <f t="shared" si="12"/>
        <v>-3.718371187</v>
      </c>
      <c r="N54" s="20"/>
      <c r="O54" s="11">
        <v>52.0</v>
      </c>
      <c r="P54" s="13">
        <f t="shared" si="4"/>
        <v>1.027901286</v>
      </c>
      <c r="Q54" s="13">
        <f t="shared" si="5"/>
        <v>0.9776759798</v>
      </c>
      <c r="R54" s="13">
        <f t="shared" ref="R54:S54" si="115">L54-$U54</f>
        <v>0.941025081</v>
      </c>
      <c r="S54" s="13">
        <f t="shared" si="115"/>
        <v>1.007628813</v>
      </c>
      <c r="T54" s="14">
        <f t="shared" si="8"/>
        <v>21.32096514</v>
      </c>
      <c r="U54" s="15">
        <v>-4.726</v>
      </c>
      <c r="V54" s="20"/>
      <c r="W54" s="20"/>
      <c r="X54" s="20"/>
      <c r="Y54" s="20"/>
      <c r="Z54" s="20"/>
      <c r="AA54" s="20"/>
      <c r="AB54" s="20"/>
      <c r="AC54" s="20"/>
    </row>
    <row r="55">
      <c r="A55" s="13" t="s">
        <v>40</v>
      </c>
      <c r="B55" s="28"/>
      <c r="C55" s="44">
        <v>-0.41092573379</v>
      </c>
      <c r="D55" s="44">
        <v>-0.44125009474</v>
      </c>
      <c r="E55" s="20"/>
      <c r="F55" s="11">
        <v>53.0</v>
      </c>
      <c r="G55" s="13">
        <f t="shared" ref="G55:I55" si="116">OFFSET(B$4,6*$F54,0)-OFFSET(B$5,6*$F54,0)-OFFSET(B$6,6*$F54,0)</f>
        <v>-0.0014769982</v>
      </c>
      <c r="H55" s="13">
        <f t="shared" si="116"/>
        <v>-0.00391903759</v>
      </c>
      <c r="I55" s="13">
        <f t="shared" si="116"/>
        <v>-0.00395712655</v>
      </c>
      <c r="J55" s="13">
        <f t="shared" ref="J55:K55" si="117">627.509*(OFFSET($B$4,6*$F54,0)-OFFSET($B$5,6*$F54,0)-OFFSET($B$6,6*$F54,0)+OFFSET(C$4,6*$F54,0)-OFFSET(C$5,6*$F54,0)-OFFSET(C$6,6*$F54,0))</f>
        <v>-3.386061023</v>
      </c>
      <c r="K55" s="13">
        <f t="shared" si="117"/>
        <v>-3.409962188</v>
      </c>
      <c r="L55" s="17">
        <f t="shared" si="11"/>
        <v>-3.427403579</v>
      </c>
      <c r="M55" s="13">
        <f t="shared" si="12"/>
        <v>-3.371579767</v>
      </c>
      <c r="N55" s="20"/>
      <c r="O55" s="11">
        <v>53.0</v>
      </c>
      <c r="P55" s="13">
        <f t="shared" si="4"/>
        <v>1.018938977</v>
      </c>
      <c r="Q55" s="13">
        <f t="shared" si="5"/>
        <v>0.9950378123</v>
      </c>
      <c r="R55" s="13">
        <f t="shared" ref="R55:S55" si="118">L55-$U55</f>
        <v>0.9775964215</v>
      </c>
      <c r="S55" s="13">
        <f t="shared" si="118"/>
        <v>1.033420233</v>
      </c>
      <c r="T55" s="14">
        <f t="shared" si="8"/>
        <v>23.46016419</v>
      </c>
      <c r="U55" s="15">
        <v>-4.405</v>
      </c>
      <c r="V55" s="20"/>
      <c r="W55" s="20"/>
      <c r="X55" s="20"/>
      <c r="Y55" s="20"/>
      <c r="Z55" s="20"/>
      <c r="AA55" s="20"/>
      <c r="AB55" s="20"/>
      <c r="AC55" s="20"/>
    </row>
    <row r="56">
      <c r="A56" s="13" t="s">
        <v>41</v>
      </c>
      <c r="B56" s="28"/>
      <c r="C56" s="44">
        <v>-0.42968291729999997</v>
      </c>
      <c r="D56" s="44">
        <v>-0.46447834563</v>
      </c>
      <c r="E56" s="20"/>
      <c r="F56" s="11">
        <v>54.0</v>
      </c>
      <c r="G56" s="13">
        <f t="shared" ref="G56:I56" si="119">OFFSET(B$4,6*$F55,0)-OFFSET(B$5,6*$F55,0)-OFFSET(B$6,6*$F55,0)</f>
        <v>-0.0014688803</v>
      </c>
      <c r="H56" s="13">
        <f t="shared" si="119"/>
        <v>-0.0029564951</v>
      </c>
      <c r="I56" s="13">
        <f t="shared" si="119"/>
        <v>-0.00305891911</v>
      </c>
      <c r="J56" s="13">
        <f t="shared" ref="J56:K56" si="120">627.509*(OFFSET($B$4,6*$F55,0)-OFFSET($B$5,6*$F55,0)-OFFSET($B$6,6*$F55,0)+OFFSET(C$4,6*$F55,0)-OFFSET(C$5,6*$F55,0)-OFFSET(C$6,6*$F55,0))</f>
        <v>-2.776962892</v>
      </c>
      <c r="K56" s="13">
        <f t="shared" si="120"/>
        <v>-2.84123488</v>
      </c>
      <c r="L56" s="17">
        <f t="shared" si="11"/>
        <v>-2.88813606</v>
      </c>
      <c r="M56" s="13">
        <f t="shared" si="12"/>
        <v>-2.772652148</v>
      </c>
      <c r="N56" s="20"/>
      <c r="O56" s="11">
        <v>54.0</v>
      </c>
      <c r="P56" s="13">
        <f t="shared" si="4"/>
        <v>0.5110371081</v>
      </c>
      <c r="Q56" s="13">
        <f t="shared" si="5"/>
        <v>0.4467651201</v>
      </c>
      <c r="R56" s="13">
        <f t="shared" ref="R56:R68" si="123">L56-U56</f>
        <v>0.3998639396</v>
      </c>
      <c r="S56" s="13">
        <f t="shared" ref="S56:S68" si="124">M56-U56</f>
        <v>0.515347852</v>
      </c>
      <c r="T56" s="14">
        <f t="shared" si="8"/>
        <v>15.67359647</v>
      </c>
      <c r="U56" s="15">
        <v>-3.288</v>
      </c>
      <c r="V56" s="20"/>
      <c r="W56" s="20"/>
      <c r="X56" s="20"/>
      <c r="Y56" s="20"/>
      <c r="Z56" s="20"/>
      <c r="AA56" s="20"/>
      <c r="AB56" s="20"/>
      <c r="AC56" s="20"/>
    </row>
    <row r="57">
      <c r="A57" s="26">
        <v>10.0</v>
      </c>
      <c r="B57" s="28"/>
      <c r="C57" s="29"/>
      <c r="D57" s="29"/>
      <c r="E57" s="20"/>
      <c r="F57" s="11">
        <v>55.0</v>
      </c>
      <c r="G57" s="13">
        <f t="shared" ref="G57:I57" si="121">OFFSET(B$4,6*$F56,0)-OFFSET(B$5,6*$F56,0)-OFFSET(B$6,6*$F56,0)</f>
        <v>0.00004723570002</v>
      </c>
      <c r="H57" s="13">
        <f t="shared" si="121"/>
        <v>-0.0052222378</v>
      </c>
      <c r="I57" s="13">
        <f t="shared" si="121"/>
        <v>-0.0052790465</v>
      </c>
      <c r="J57" s="13">
        <f t="shared" ref="J57:K57" si="122">627.509*(OFFSET($B$4,6*$F56,0)-OFFSET($B$5,6*$F56,0)-OFFSET($B$6,6*$F56,0)+OFFSET(C$4,6*$F56,0)-OFFSET(C$5,6*$F56,0)-OFFSET(C$6,6*$F56,0))</f>
        <v>-3.247360393</v>
      </c>
      <c r="K57" s="13">
        <f t="shared" si="122"/>
        <v>-3.283008363</v>
      </c>
      <c r="L57" s="17">
        <f t="shared" si="11"/>
        <v>-3.309021747</v>
      </c>
      <c r="M57" s="13">
        <f t="shared" si="12"/>
        <v>-3.236471838</v>
      </c>
      <c r="N57" s="20"/>
      <c r="O57" s="11">
        <v>55.0</v>
      </c>
      <c r="P57" s="13">
        <f t="shared" si="4"/>
        <v>0.9206396072</v>
      </c>
      <c r="Q57" s="13">
        <f t="shared" si="5"/>
        <v>0.8849916367</v>
      </c>
      <c r="R57" s="13">
        <f t="shared" si="123"/>
        <v>0.8589782528</v>
      </c>
      <c r="S57" s="13">
        <f t="shared" si="124"/>
        <v>0.9315281618</v>
      </c>
      <c r="T57" s="14">
        <f t="shared" si="8"/>
        <v>22.34952404</v>
      </c>
      <c r="U57" s="15">
        <v>-4.168</v>
      </c>
      <c r="V57" s="20"/>
      <c r="W57" s="20"/>
      <c r="X57" s="20"/>
      <c r="Y57" s="20"/>
      <c r="Z57" s="20"/>
      <c r="AA57" s="20"/>
      <c r="AB57" s="20"/>
      <c r="AC57" s="20"/>
    </row>
    <row r="58">
      <c r="A58" s="13" t="s">
        <v>31</v>
      </c>
      <c r="B58" s="15">
        <v>-190.5258470849</v>
      </c>
      <c r="C58" s="44">
        <v>-0.82521126623</v>
      </c>
      <c r="D58" s="44">
        <v>-0.88594254489</v>
      </c>
      <c r="E58" s="20"/>
      <c r="F58" s="11">
        <v>56.0</v>
      </c>
      <c r="G58" s="13">
        <f t="shared" ref="G58:I58" si="125">OFFSET(B$4,6*$F57,0)-OFFSET(B$5,6*$F57,0)-OFFSET(B$6,6*$F57,0)</f>
        <v>0.0016217575</v>
      </c>
      <c r="H58" s="13">
        <f t="shared" si="125"/>
        <v>-0.00527209163</v>
      </c>
      <c r="I58" s="13">
        <f t="shared" si="125"/>
        <v>-0.00533423423</v>
      </c>
      <c r="J58" s="13">
        <f t="shared" ref="J58:K58" si="126">627.509*(OFFSET($B$4,6*$F57,0)-OFFSET($B$5,6*$F57,0)-OFFSET($B$6,6*$F57,0)+OFFSET(C$4,6*$F57,0)-OFFSET(C$5,6*$F57,0)-OFFSET(C$6,6*$F57,0))</f>
        <v>-2.29061752</v>
      </c>
      <c r="K58" s="13">
        <f t="shared" si="126"/>
        <v>-2.32961256</v>
      </c>
      <c r="L58" s="17">
        <f t="shared" si="11"/>
        <v>-2.358068401</v>
      </c>
      <c r="M58" s="13">
        <f t="shared" si="12"/>
        <v>-2.303064305</v>
      </c>
      <c r="N58" s="20"/>
      <c r="O58" s="11">
        <v>56.0</v>
      </c>
      <c r="P58" s="13">
        <f t="shared" si="4"/>
        <v>0.9083824804</v>
      </c>
      <c r="Q58" s="13">
        <f t="shared" si="5"/>
        <v>0.8693874396</v>
      </c>
      <c r="R58" s="13">
        <f t="shared" si="123"/>
        <v>0.840931599</v>
      </c>
      <c r="S58" s="13">
        <f t="shared" si="124"/>
        <v>0.8959356953</v>
      </c>
      <c r="T58" s="14">
        <f t="shared" si="8"/>
        <v>28.00674259</v>
      </c>
      <c r="U58" s="15">
        <v>-3.199</v>
      </c>
      <c r="V58" s="20"/>
      <c r="W58" s="20"/>
      <c r="X58" s="20"/>
      <c r="Y58" s="20"/>
      <c r="Z58" s="20"/>
      <c r="AA58" s="20"/>
      <c r="AB58" s="20"/>
      <c r="AC58" s="20"/>
    </row>
    <row r="59">
      <c r="A59" s="13" t="s">
        <v>32</v>
      </c>
      <c r="B59" s="15">
        <v>-95.2620969768</v>
      </c>
      <c r="C59" s="44">
        <v>-0.41080034502</v>
      </c>
      <c r="D59" s="44">
        <v>-0.4411928677</v>
      </c>
      <c r="E59" s="20"/>
      <c r="F59" s="11">
        <v>57.0</v>
      </c>
      <c r="G59" s="13">
        <f t="shared" ref="G59:I59" si="127">OFFSET(B$4,6*$F58,0)-OFFSET(B$5,6*$F58,0)-OFFSET(B$6,6*$F58,0)</f>
        <v>0.0006862914</v>
      </c>
      <c r="H59" s="13">
        <f t="shared" si="127"/>
        <v>-0.00712709842</v>
      </c>
      <c r="I59" s="13">
        <f t="shared" si="127"/>
        <v>-0.00721169735</v>
      </c>
      <c r="J59" s="13">
        <f t="shared" ref="J59:K59" si="128">627.509*(OFFSET($B$4,6*$F58,0)-OFFSET($B$5,6*$F58,0)-OFFSET($B$6,6*$F58,0)+OFFSET(C$4,6*$F58,0)-OFFSET(C$5,6*$F58,0)-OFFSET(C$6,6*$F58,0))</f>
        <v>-4.041664372</v>
      </c>
      <c r="K59" s="13">
        <f t="shared" si="128"/>
        <v>-4.094750962</v>
      </c>
      <c r="L59" s="17">
        <f t="shared" si="11"/>
        <v>-4.133489825</v>
      </c>
      <c r="M59" s="13">
        <f t="shared" si="12"/>
        <v>-4.061593477</v>
      </c>
      <c r="N59" s="20"/>
      <c r="O59" s="11">
        <v>57.0</v>
      </c>
      <c r="P59" s="13">
        <f t="shared" si="4"/>
        <v>1.213335628</v>
      </c>
      <c r="Q59" s="13">
        <f t="shared" si="5"/>
        <v>1.160249038</v>
      </c>
      <c r="R59" s="13">
        <f t="shared" si="123"/>
        <v>1.121510175</v>
      </c>
      <c r="S59" s="13">
        <f t="shared" si="124"/>
        <v>1.193406523</v>
      </c>
      <c r="T59" s="14">
        <f t="shared" si="8"/>
        <v>22.70992432</v>
      </c>
      <c r="U59" s="15">
        <v>-5.255</v>
      </c>
      <c r="V59" s="20"/>
      <c r="W59" s="20"/>
      <c r="X59" s="20"/>
      <c r="Y59" s="20"/>
      <c r="Z59" s="20"/>
      <c r="AA59" s="20"/>
      <c r="AB59" s="20"/>
      <c r="AC59" s="20"/>
    </row>
    <row r="60">
      <c r="A60" s="13" t="s">
        <v>33</v>
      </c>
      <c r="B60" s="15">
        <v>-95.2621846356</v>
      </c>
      <c r="C60" s="44">
        <v>-0.41076909003</v>
      </c>
      <c r="D60" s="44">
        <v>-0.44116697417</v>
      </c>
      <c r="E60" s="20"/>
      <c r="F60" s="11">
        <v>58.0</v>
      </c>
      <c r="G60" s="13">
        <f t="shared" ref="G60:I60" si="129">OFFSET(B$4,6*$F59,0)-OFFSET(B$5,6*$F59,0)-OFFSET(B$6,6*$F59,0)</f>
        <v>-0.0019171971</v>
      </c>
      <c r="H60" s="13">
        <f t="shared" si="129"/>
        <v>-0.00344831981</v>
      </c>
      <c r="I60" s="13">
        <f t="shared" si="129"/>
        <v>-0.00337526527</v>
      </c>
      <c r="J60" s="13">
        <f t="shared" ref="J60:K60" si="130">627.509*(OFFSET($B$4,6*$F59,0)-OFFSET($B$5,6*$F59,0)-OFFSET($B$6,6*$F59,0)+OFFSET(C$4,6*$F59,0)-OFFSET(C$5,6*$F59,0)-OFFSET(C$6,6*$F59,0))</f>
        <v>-3.366910151</v>
      </c>
      <c r="K60" s="13">
        <f t="shared" si="130"/>
        <v>-3.321067769</v>
      </c>
      <c r="L60" s="17">
        <f t="shared" si="11"/>
        <v>-3.287615221</v>
      </c>
      <c r="M60" s="13">
        <f t="shared" si="12"/>
        <v>-3.240695308</v>
      </c>
      <c r="N60" s="20"/>
      <c r="O60" s="11">
        <v>58.0</v>
      </c>
      <c r="P60" s="13">
        <f t="shared" si="4"/>
        <v>0.8700898493</v>
      </c>
      <c r="Q60" s="13">
        <f t="shared" si="5"/>
        <v>0.9159322307</v>
      </c>
      <c r="R60" s="13">
        <f t="shared" si="123"/>
        <v>0.9493847792</v>
      </c>
      <c r="S60" s="13">
        <f t="shared" si="124"/>
        <v>0.9963046925</v>
      </c>
      <c r="T60" s="14">
        <f t="shared" si="8"/>
        <v>23.51438972</v>
      </c>
      <c r="U60" s="15">
        <v>-4.237</v>
      </c>
      <c r="V60" s="20"/>
      <c r="W60" s="20"/>
      <c r="X60" s="20"/>
      <c r="Y60" s="20"/>
      <c r="Z60" s="20"/>
      <c r="AA60" s="20"/>
      <c r="AB60" s="20"/>
      <c r="AC60" s="20"/>
    </row>
    <row r="61">
      <c r="A61" s="13" t="s">
        <v>40</v>
      </c>
      <c r="B61" s="28"/>
      <c r="C61" s="44">
        <v>-0.41121233556000003</v>
      </c>
      <c r="D61" s="44">
        <v>-0.44140859815000005</v>
      </c>
      <c r="E61" s="20"/>
      <c r="F61" s="11">
        <v>59.0</v>
      </c>
      <c r="G61" s="13">
        <f t="shared" ref="G61:I61" si="131">OFFSET(B$4,6*$F60,0)-OFFSET(B$5,6*$F60,0)-OFFSET(B$6,6*$F60,0)</f>
        <v>-0.0036491263</v>
      </c>
      <c r="H61" s="13">
        <f t="shared" si="131"/>
        <v>-0.00078994994</v>
      </c>
      <c r="I61" s="13">
        <f t="shared" si="131"/>
        <v>-0.00056837898</v>
      </c>
      <c r="J61" s="13">
        <f t="shared" ref="J61:K61" si="132">627.509*(OFFSET($B$4,6*$F60,0)-OFFSET($B$5,6*$F60,0)-OFFSET($B$6,6*$F60,0)+OFFSET(C$4,6*$F60,0)-OFFSET(C$5,6*$F60,0)-OFFSET(C$6,6*$F60,0))</f>
        <v>-2.785560292</v>
      </c>
      <c r="K61" s="13">
        <f t="shared" si="132"/>
        <v>-2.646522521</v>
      </c>
      <c r="L61" s="17">
        <f t="shared" si="11"/>
        <v>-2.545062525</v>
      </c>
      <c r="M61" s="13">
        <f t="shared" si="12"/>
        <v>-2.503275087</v>
      </c>
      <c r="N61" s="20"/>
      <c r="O61" s="11">
        <v>59.0</v>
      </c>
      <c r="P61" s="13">
        <f t="shared" si="4"/>
        <v>0.1414397077</v>
      </c>
      <c r="Q61" s="13">
        <f t="shared" si="5"/>
        <v>0.2804774792</v>
      </c>
      <c r="R61" s="13">
        <f t="shared" si="123"/>
        <v>0.3819374747</v>
      </c>
      <c r="S61" s="13">
        <f t="shared" si="124"/>
        <v>0.423724913</v>
      </c>
      <c r="T61" s="14">
        <f t="shared" si="8"/>
        <v>14.4764234</v>
      </c>
      <c r="U61" s="15">
        <v>-2.927</v>
      </c>
      <c r="V61" s="20"/>
      <c r="W61" s="20"/>
      <c r="X61" s="20"/>
      <c r="Y61" s="20"/>
      <c r="Z61" s="20"/>
      <c r="AA61" s="20"/>
      <c r="AB61" s="20"/>
      <c r="AC61" s="20"/>
    </row>
    <row r="62">
      <c r="A62" s="13" t="s">
        <v>41</v>
      </c>
      <c r="B62" s="28"/>
      <c r="C62" s="44">
        <v>-0.4113947526</v>
      </c>
      <c r="D62" s="44">
        <v>-0.44147613913</v>
      </c>
      <c r="E62" s="20"/>
      <c r="F62" s="11">
        <v>60.0</v>
      </c>
      <c r="G62" s="13">
        <f t="shared" ref="G62:I62" si="133">OFFSET(B$4,6*$F61,0)-OFFSET(B$5,6*$F61,0)-OFFSET(B$6,6*$F61,0)</f>
        <v>-0.0041861072</v>
      </c>
      <c r="H62" s="13">
        <f t="shared" si="133"/>
        <v>-0.00180539099</v>
      </c>
      <c r="I62" s="13">
        <f t="shared" si="133"/>
        <v>-0.00200342467</v>
      </c>
      <c r="J62" s="13">
        <f t="shared" ref="J62:K62" si="134">627.509*(OFFSET($B$4,6*$F61,0)-OFFSET($B$5,6*$F61,0)-OFFSET($B$6,6*$F61,0)+OFFSET(C$4,6*$F61,0)-OFFSET(C$5,6*$F61,0)-OFFSET(C$6,6*$F61,0))</f>
        <v>-3.759719038</v>
      </c>
      <c r="K62" s="13">
        <f t="shared" si="134"/>
        <v>-3.883986954</v>
      </c>
      <c r="L62" s="17">
        <f t="shared" si="11"/>
        <v>-3.974668947</v>
      </c>
      <c r="M62" s="13">
        <f t="shared" si="12"/>
        <v>-3.914977373</v>
      </c>
      <c r="N62" s="20"/>
      <c r="O62" s="11">
        <v>60.0</v>
      </c>
      <c r="P62" s="13">
        <f t="shared" si="4"/>
        <v>1.206280962</v>
      </c>
      <c r="Q62" s="13">
        <f t="shared" si="5"/>
        <v>1.082013046</v>
      </c>
      <c r="R62" s="13">
        <f t="shared" si="123"/>
        <v>0.9913310527</v>
      </c>
      <c r="S62" s="13">
        <f t="shared" si="124"/>
        <v>1.051022627</v>
      </c>
      <c r="T62" s="14">
        <f t="shared" si="8"/>
        <v>21.16437026</v>
      </c>
      <c r="U62" s="15">
        <v>-4.966</v>
      </c>
      <c r="V62" s="20"/>
      <c r="W62" s="20"/>
      <c r="X62" s="20"/>
      <c r="Y62" s="20"/>
      <c r="Z62" s="20"/>
      <c r="AA62" s="20"/>
      <c r="AB62" s="20"/>
      <c r="AC62" s="20"/>
    </row>
    <row r="63">
      <c r="A63" s="26">
        <v>11.0</v>
      </c>
      <c r="B63" s="28"/>
      <c r="C63" s="29"/>
      <c r="D63" s="29"/>
      <c r="E63" s="20"/>
      <c r="F63" s="11">
        <v>61.0</v>
      </c>
      <c r="G63" s="13">
        <f t="shared" ref="G63:I63" si="135">OFFSET(B$4,6*$F62,0)-OFFSET(B$5,6*$F62,0)-OFFSET(B$6,6*$F62,0)</f>
        <v>0.0032574862</v>
      </c>
      <c r="H63" s="13">
        <f t="shared" si="135"/>
        <v>-0.00561249728</v>
      </c>
      <c r="I63" s="13">
        <f t="shared" si="135"/>
        <v>-0.00559419523</v>
      </c>
      <c r="J63" s="13">
        <f t="shared" ref="J63:K63" si="136">627.509*(OFFSET($B$4,6*$F62,0)-OFFSET($B$5,6*$F62,0)-OFFSET($B$6,6*$F62,0)+OFFSET(C$4,6*$F62,0)-OFFSET(C$5,6*$F62,0)-OFFSET(C$6,6*$F62,0))</f>
        <v>-1.477790648</v>
      </c>
      <c r="K63" s="13">
        <f t="shared" si="136"/>
        <v>-1.466305947</v>
      </c>
      <c r="L63" s="17">
        <f t="shared" si="11"/>
        <v>-1.457925219</v>
      </c>
      <c r="M63" s="13">
        <f t="shared" si="12"/>
        <v>-1.397302935</v>
      </c>
      <c r="N63" s="20"/>
      <c r="O63" s="11">
        <v>61.0</v>
      </c>
      <c r="P63" s="13">
        <f t="shared" si="4"/>
        <v>1.428209352</v>
      </c>
      <c r="Q63" s="13">
        <f t="shared" si="5"/>
        <v>1.439694053</v>
      </c>
      <c r="R63" s="13">
        <f t="shared" si="123"/>
        <v>1.448074781</v>
      </c>
      <c r="S63" s="13">
        <f t="shared" si="124"/>
        <v>1.508697065</v>
      </c>
      <c r="T63" s="14">
        <f t="shared" si="8"/>
        <v>51.91662301</v>
      </c>
      <c r="U63" s="15">
        <v>-2.906</v>
      </c>
      <c r="V63" s="20"/>
      <c r="W63" s="20"/>
      <c r="X63" s="20"/>
      <c r="Y63" s="20"/>
      <c r="Z63" s="20"/>
      <c r="AA63" s="20"/>
      <c r="AB63" s="20"/>
      <c r="AC63" s="20"/>
    </row>
    <row r="64">
      <c r="A64" s="13" t="s">
        <v>31</v>
      </c>
      <c r="B64" s="15">
        <v>-342.3852524268</v>
      </c>
      <c r="C64" s="44">
        <v>-1.35229123809</v>
      </c>
      <c r="D64" s="44">
        <v>-1.45599603487</v>
      </c>
      <c r="E64" s="20"/>
      <c r="F64" s="11">
        <v>62.0</v>
      </c>
      <c r="G64" s="13">
        <f t="shared" ref="G64:I64" si="137">OFFSET(B$4,6*$F63,0)-OFFSET(B$5,6*$F63,0)-OFFSET(B$6,6*$F63,0)</f>
        <v>0.0033346237</v>
      </c>
      <c r="H64" s="13">
        <f t="shared" si="137"/>
        <v>-0.00638517321</v>
      </c>
      <c r="I64" s="13">
        <f t="shared" si="137"/>
        <v>-0.00635878425</v>
      </c>
      <c r="J64" s="13">
        <f t="shared" ref="J64:K64" si="138">627.509*(OFFSET($B$4,6*$F63,0)-OFFSET($B$5,6*$F63,0)-OFFSET($B$6,6*$F63,0)+OFFSET(C$4,6*$F63,0)-OFFSET(C$5,6*$F63,0)-OFFSET(C$6,6*$F63,0))</f>
        <v>-1.914247272</v>
      </c>
      <c r="K64" s="13">
        <f t="shared" si="138"/>
        <v>-1.897687963</v>
      </c>
      <c r="L64" s="17">
        <f t="shared" si="11"/>
        <v>-1.885604142</v>
      </c>
      <c r="M64" s="13">
        <f t="shared" si="12"/>
        <v>-1.807976378</v>
      </c>
      <c r="N64" s="20"/>
      <c r="O64" s="11">
        <v>62.0</v>
      </c>
      <c r="P64" s="13">
        <f t="shared" si="4"/>
        <v>1.613752728</v>
      </c>
      <c r="Q64" s="13">
        <f t="shared" si="5"/>
        <v>1.630312037</v>
      </c>
      <c r="R64" s="13">
        <f t="shared" si="123"/>
        <v>1.642395858</v>
      </c>
      <c r="S64" s="13">
        <f t="shared" si="124"/>
        <v>1.720023622</v>
      </c>
      <c r="T64" s="14">
        <f t="shared" si="8"/>
        <v>48.75350404</v>
      </c>
      <c r="U64" s="15">
        <v>-3.528</v>
      </c>
      <c r="V64" s="20"/>
      <c r="W64" s="20"/>
      <c r="X64" s="20"/>
      <c r="Y64" s="20"/>
      <c r="Z64" s="20"/>
      <c r="AA64" s="20"/>
      <c r="AB64" s="20"/>
      <c r="AC64" s="20"/>
    </row>
    <row r="65">
      <c r="A65" s="13" t="s">
        <v>32</v>
      </c>
      <c r="B65" s="15">
        <v>-95.262080176</v>
      </c>
      <c r="C65" s="44">
        <v>-0.41080327691</v>
      </c>
      <c r="D65" s="44">
        <v>-0.44119448035000003</v>
      </c>
      <c r="E65" s="20"/>
      <c r="F65" s="11">
        <v>63.0</v>
      </c>
      <c r="G65" s="13">
        <f t="shared" ref="G65:I65" si="139">OFFSET(B$4,6*$F64,0)-OFFSET(B$5,6*$F64,0)-OFFSET(B$6,6*$F64,0)</f>
        <v>0.0018986442</v>
      </c>
      <c r="H65" s="13">
        <f t="shared" si="139"/>
        <v>-0.00606955609</v>
      </c>
      <c r="I65" s="13">
        <f t="shared" si="139"/>
        <v>-0.00614116334</v>
      </c>
      <c r="J65" s="13">
        <f t="shared" ref="J65:K65" si="140">627.509*(OFFSET($B$4,6*$F64,0)-OFFSET($B$5,6*$F64,0)-OFFSET($B$6,6*$F64,0)+OFFSET(C$4,6*$F64,0)-OFFSET(C$5,6*$F64,0)-OFFSET(C$6,6*$F64,0))</f>
        <v>-2.617284749</v>
      </c>
      <c r="K65" s="13">
        <f t="shared" si="140"/>
        <v>-2.662218943</v>
      </c>
      <c r="L65" s="17">
        <f t="shared" si="11"/>
        <v>-2.69500876</v>
      </c>
      <c r="M65" s="13">
        <f t="shared" si="12"/>
        <v>-2.64111586</v>
      </c>
      <c r="N65" s="20"/>
      <c r="O65" s="11">
        <v>63.0</v>
      </c>
      <c r="P65" s="13">
        <f t="shared" si="4"/>
        <v>1.129715251</v>
      </c>
      <c r="Q65" s="13">
        <f t="shared" si="5"/>
        <v>1.084781057</v>
      </c>
      <c r="R65" s="13">
        <f t="shared" si="123"/>
        <v>1.05199124</v>
      </c>
      <c r="S65" s="13">
        <f t="shared" si="124"/>
        <v>1.10588414</v>
      </c>
      <c r="T65" s="14">
        <f t="shared" si="8"/>
        <v>29.51385481</v>
      </c>
      <c r="U65" s="15">
        <v>-3.747</v>
      </c>
      <c r="V65" s="20"/>
      <c r="W65" s="20"/>
      <c r="X65" s="20"/>
      <c r="Y65" s="20"/>
      <c r="Z65" s="20"/>
      <c r="AA65" s="20"/>
      <c r="AB65" s="20"/>
      <c r="AC65" s="20"/>
    </row>
    <row r="66">
      <c r="A66" s="13" t="s">
        <v>33</v>
      </c>
      <c r="B66" s="15">
        <v>-247.1206910838</v>
      </c>
      <c r="C66" s="44">
        <v>-0.9374023150699999</v>
      </c>
      <c r="D66" s="44">
        <v>-1.0107341817300002</v>
      </c>
      <c r="E66" s="20"/>
      <c r="F66" s="11">
        <v>64.0</v>
      </c>
      <c r="G66" s="13">
        <f t="shared" ref="G66:I66" si="141">OFFSET(B$4,6*$F65,0)-OFFSET(B$5,6*$F65,0)-OFFSET(B$6,6*$F65,0)</f>
        <v>0.0008138934</v>
      </c>
      <c r="H66" s="13">
        <f t="shared" si="141"/>
        <v>-0.00369109598</v>
      </c>
      <c r="I66" s="13">
        <f t="shared" si="141"/>
        <v>-0.00381965207</v>
      </c>
      <c r="J66" s="13">
        <f t="shared" ref="J66:K66" si="142">627.509*(OFFSET($B$4,6*$F65,0)-OFFSET($B$5,6*$F65,0)-OFFSET($B$6,6*$F65,0)+OFFSET(C$4,6*$F65,0)-OFFSET(C$5,6*$F65,0)-OFFSET(C$6,6*$F65,0))</f>
        <v>-1.805470514</v>
      </c>
      <c r="K66" s="13">
        <f t="shared" si="142"/>
        <v>-1.886140617</v>
      </c>
      <c r="L66" s="17">
        <f t="shared" si="11"/>
        <v>-1.94500799</v>
      </c>
      <c r="M66" s="13">
        <f t="shared" si="12"/>
        <v>-1.891222549</v>
      </c>
      <c r="N66" s="20"/>
      <c r="O66" s="11">
        <v>64.0</v>
      </c>
      <c r="P66" s="13">
        <f t="shared" si="4"/>
        <v>1.195529486</v>
      </c>
      <c r="Q66" s="13">
        <f t="shared" si="5"/>
        <v>1.114859383</v>
      </c>
      <c r="R66" s="13">
        <f t="shared" si="123"/>
        <v>1.05599201</v>
      </c>
      <c r="S66" s="13">
        <f t="shared" si="124"/>
        <v>1.109777451</v>
      </c>
      <c r="T66" s="14">
        <f t="shared" si="8"/>
        <v>36.98025494</v>
      </c>
      <c r="U66" s="15">
        <v>-3.001</v>
      </c>
      <c r="V66" s="20"/>
      <c r="W66" s="20"/>
      <c r="X66" s="20"/>
      <c r="Y66" s="20"/>
      <c r="Z66" s="20"/>
      <c r="AA66" s="20"/>
      <c r="AB66" s="20"/>
      <c r="AC66" s="20"/>
    </row>
    <row r="67">
      <c r="A67" s="13" t="s">
        <v>40</v>
      </c>
      <c r="B67" s="28"/>
      <c r="C67" s="44">
        <v>-0.41138202911</v>
      </c>
      <c r="D67" s="44">
        <v>-0.44148018759</v>
      </c>
      <c r="E67" s="20"/>
      <c r="F67" s="11">
        <v>65.0</v>
      </c>
      <c r="G67" s="13">
        <f t="shared" ref="G67:I67" si="143">OFFSET(B$4,6*$F66,0)-OFFSET(B$5,6*$F66,0)-OFFSET(B$6,6*$F66,0)</f>
        <v>-0.0040645078</v>
      </c>
      <c r="H67" s="13">
        <f t="shared" si="143"/>
        <v>-0.00160729673</v>
      </c>
      <c r="I67" s="13">
        <f t="shared" si="143"/>
        <v>-0.00152631518</v>
      </c>
      <c r="J67" s="13">
        <f t="shared" ref="J67:K67" si="144">627.509*(OFFSET($B$4,6*$F66,0)-OFFSET($B$5,6*$F66,0)-OFFSET($B$6,6*$F66,0)+OFFSET(C$4,6*$F66,0)-OFFSET(C$5,6*$F66,0)-OFFSET(C$6,6*$F66,0))</f>
        <v>-3.559108389</v>
      </c>
      <c r="K67" s="13">
        <f t="shared" si="144"/>
        <v>-3.508291737</v>
      </c>
      <c r="L67" s="17">
        <f t="shared" si="11"/>
        <v>-3.471209316</v>
      </c>
      <c r="M67" s="13">
        <f t="shared" si="12"/>
        <v>-3.433243998</v>
      </c>
      <c r="N67" s="20"/>
      <c r="O67" s="11">
        <v>65.0</v>
      </c>
      <c r="P67" s="13">
        <f t="shared" si="4"/>
        <v>0.5448916112</v>
      </c>
      <c r="Q67" s="13">
        <f t="shared" si="5"/>
        <v>0.5957082626</v>
      </c>
      <c r="R67" s="13">
        <f t="shared" si="123"/>
        <v>0.632790684</v>
      </c>
      <c r="S67" s="13">
        <f t="shared" si="124"/>
        <v>0.670756002</v>
      </c>
      <c r="T67" s="14">
        <f t="shared" si="8"/>
        <v>16.34395716</v>
      </c>
      <c r="U67" s="15">
        <v>-4.104</v>
      </c>
      <c r="V67" s="20"/>
      <c r="W67" s="20"/>
      <c r="X67" s="20"/>
      <c r="Y67" s="20"/>
      <c r="Z67" s="20"/>
      <c r="AA67" s="20"/>
      <c r="AB67" s="20"/>
      <c r="AC67" s="20"/>
    </row>
    <row r="68">
      <c r="A68" s="13" t="s">
        <v>41</v>
      </c>
      <c r="B68" s="28"/>
      <c r="C68" s="44">
        <v>-0.93816040019</v>
      </c>
      <c r="D68" s="44">
        <v>-1.0111263028100002</v>
      </c>
      <c r="E68" s="20"/>
      <c r="F68" s="11">
        <v>66.0</v>
      </c>
      <c r="G68" s="13">
        <f t="shared" ref="G68:I68" si="145">OFFSET(B$4,6*$F67,0)-OFFSET(B$5,6*$F67,0)-OFFSET(B$6,6*$F67,0)</f>
        <v>0.0006623365</v>
      </c>
      <c r="H68" s="13">
        <f t="shared" si="145"/>
        <v>-0.0052797004</v>
      </c>
      <c r="I68" s="13">
        <f t="shared" si="145"/>
        <v>-0.00537678596</v>
      </c>
      <c r="J68" s="13">
        <f t="shared" ref="J68:K68" si="146">627.509*(OFFSET($B$4,6*$F67,0)-OFFSET($B$5,6*$F67,0)-OFFSET($B$6,6*$F67,0)+OFFSET(C$4,6*$F67,0)-OFFSET(C$5,6*$F67,0)-OFFSET(C$6,6*$F67,0))</f>
        <v>-2.897437404</v>
      </c>
      <c r="K68" s="13">
        <f t="shared" si="146"/>
        <v>-2.958359466</v>
      </c>
      <c r="L68" s="17">
        <f t="shared" si="11"/>
        <v>-3.002816107</v>
      </c>
      <c r="M68" s="13">
        <f t="shared" si="12"/>
        <v>-2.946194249</v>
      </c>
      <c r="N68" s="20"/>
      <c r="O68" s="11">
        <v>66.0</v>
      </c>
      <c r="P68" s="13">
        <f t="shared" si="4"/>
        <v>1.068562596</v>
      </c>
      <c r="Q68" s="13">
        <f t="shared" si="5"/>
        <v>1.007640534</v>
      </c>
      <c r="R68" s="13">
        <f t="shared" si="123"/>
        <v>0.9631838935</v>
      </c>
      <c r="S68" s="13">
        <f t="shared" si="124"/>
        <v>1.019805751</v>
      </c>
      <c r="T68" s="14">
        <f t="shared" si="8"/>
        <v>25.71371031</v>
      </c>
      <c r="U68" s="15">
        <v>-3.966</v>
      </c>
      <c r="V68" s="20"/>
      <c r="W68" s="20"/>
      <c r="X68" s="20"/>
      <c r="Y68" s="20"/>
      <c r="Z68" s="20"/>
      <c r="AA68" s="20"/>
      <c r="AB68" s="20"/>
      <c r="AC68" s="20"/>
    </row>
    <row r="69">
      <c r="A69" s="26">
        <v>12.0</v>
      </c>
      <c r="B69" s="28"/>
      <c r="C69" s="29"/>
      <c r="D69" s="29"/>
      <c r="E69" s="20"/>
      <c r="F69" s="20"/>
      <c r="G69" s="20"/>
      <c r="H69" s="20"/>
      <c r="I69" s="20"/>
      <c r="J69" s="20"/>
      <c r="K69" s="20"/>
      <c r="L69" s="20"/>
      <c r="M69" s="20"/>
      <c r="N69" s="20"/>
      <c r="T69" s="34" t="s">
        <v>43</v>
      </c>
      <c r="V69" s="20"/>
      <c r="W69" s="20"/>
      <c r="X69" s="20"/>
      <c r="Y69" s="20"/>
      <c r="Z69" s="20"/>
      <c r="AA69" s="20"/>
      <c r="AB69" s="20"/>
      <c r="AC69" s="20"/>
    </row>
    <row r="70">
      <c r="A70" s="13" t="s">
        <v>31</v>
      </c>
      <c r="B70" s="15">
        <v>-171.3355533177</v>
      </c>
      <c r="C70" s="44">
        <v>-0.67158993252</v>
      </c>
      <c r="D70" s="44">
        <v>-0.72570869969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35" t="s">
        <v>44</v>
      </c>
      <c r="P70">
        <f t="shared" ref="P70:S70" si="147">AVERAGE(P3:P68)</f>
        <v>1.178583494</v>
      </c>
      <c r="Q70">
        <f t="shared" si="147"/>
        <v>1.163846798</v>
      </c>
      <c r="R70">
        <f t="shared" si="147"/>
        <v>1.153092993</v>
      </c>
      <c r="S70" s="36">
        <f t="shared" si="147"/>
        <v>1.226793656</v>
      </c>
      <c r="T70" s="14">
        <f>(MAX(T3:T68)-MIN(T3:T68))</f>
        <v>49.82253707</v>
      </c>
      <c r="V70" s="20"/>
      <c r="W70" s="20"/>
      <c r="X70" s="20"/>
      <c r="Y70" s="20"/>
      <c r="Z70" s="20"/>
      <c r="AA70" s="20"/>
      <c r="AB70" s="20"/>
      <c r="AC70" s="20"/>
    </row>
    <row r="71">
      <c r="A71" s="13" t="s">
        <v>32</v>
      </c>
      <c r="B71" s="15">
        <v>-95.2622229344</v>
      </c>
      <c r="C71" s="44">
        <v>-0.41074112481999997</v>
      </c>
      <c r="D71" s="44">
        <v>-0.44114379101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35" t="s">
        <v>45</v>
      </c>
      <c r="P71" s="14">
        <f t="shared" ref="P71:S71" si="148">(SUMIF(P31:P68,"&gt;0")-SUMIF(P31:P68,"&lt;0"))/66</f>
        <v>0.6539708724</v>
      </c>
      <c r="Q71" s="14">
        <f t="shared" si="148"/>
        <v>0.6320324212</v>
      </c>
      <c r="R71" s="14">
        <f t="shared" si="148"/>
        <v>0.6160232812</v>
      </c>
      <c r="S71" s="37">
        <f t="shared" si="148"/>
        <v>0.6484776599</v>
      </c>
      <c r="V71" s="20"/>
      <c r="W71" s="20"/>
      <c r="X71" s="20"/>
      <c r="Y71" s="20"/>
      <c r="Z71" s="20"/>
      <c r="AA71" s="20"/>
      <c r="AB71" s="20"/>
      <c r="AC71" s="20"/>
    </row>
    <row r="72">
      <c r="A72" s="13" t="s">
        <v>33</v>
      </c>
      <c r="B72" s="15">
        <v>-76.0659855353</v>
      </c>
      <c r="C72" s="44">
        <v>-0.25791221664</v>
      </c>
      <c r="D72" s="44">
        <v>-0.28161398746000005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35" t="s">
        <v>46</v>
      </c>
      <c r="P72">
        <f t="shared" ref="P72:S72" si="149">STDEV(P3:P68)</f>
        <v>0.6154810779</v>
      </c>
      <c r="Q72">
        <f t="shared" si="149"/>
        <v>0.6009682816</v>
      </c>
      <c r="R72">
        <f t="shared" si="149"/>
        <v>0.5952753952</v>
      </c>
      <c r="S72" s="36">
        <f t="shared" si="149"/>
        <v>0.6218311032</v>
      </c>
      <c r="V72" s="20"/>
      <c r="W72" s="20"/>
      <c r="X72" s="20"/>
      <c r="Y72" s="20"/>
      <c r="Z72" s="20"/>
      <c r="AA72" s="20"/>
      <c r="AB72" s="20"/>
      <c r="AC72" s="20"/>
    </row>
    <row r="73">
      <c r="A73" s="13" t="s">
        <v>40</v>
      </c>
      <c r="B73" s="28"/>
      <c r="C73" s="44">
        <v>-0.41157813437</v>
      </c>
      <c r="D73" s="44">
        <v>-0.44155917897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>
      <c r="A74" s="13" t="s">
        <v>41</v>
      </c>
      <c r="B74" s="28"/>
      <c r="C74" s="44">
        <v>-0.25840359194</v>
      </c>
      <c r="D74" s="44">
        <v>-0.2819126063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>
      <c r="A75" s="26">
        <v>13.0</v>
      </c>
      <c r="B75" s="28"/>
      <c r="C75" s="29"/>
      <c r="D75" s="2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>
      <c r="A76" s="13" t="s">
        <v>31</v>
      </c>
      <c r="B76" s="15">
        <v>-362.2266301754</v>
      </c>
      <c r="C76" s="44">
        <v>-1.36980113634</v>
      </c>
      <c r="D76" s="44">
        <v>-1.47819871511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>
      <c r="A77" s="13" t="s">
        <v>32</v>
      </c>
      <c r="B77" s="15">
        <v>-247.1206553159</v>
      </c>
      <c r="C77" s="44">
        <v>-0.93742989431</v>
      </c>
      <c r="D77" s="44">
        <v>-1.01076465776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>
      <c r="A78" s="13" t="s">
        <v>33</v>
      </c>
      <c r="B78" s="15">
        <v>-115.1008025566</v>
      </c>
      <c r="C78" s="44">
        <v>-0.42894765563</v>
      </c>
      <c r="D78" s="44">
        <v>-0.46413309592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>
      <c r="A79" s="13" t="s">
        <v>40</v>
      </c>
      <c r="B79" s="28"/>
      <c r="C79" s="44">
        <v>-0.9378198251500001</v>
      </c>
      <c r="D79" s="44">
        <v>-1.01098013263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>
      <c r="A80" s="13" t="s">
        <v>41</v>
      </c>
      <c r="B80" s="28"/>
      <c r="C80" s="44">
        <v>-0.42991209625000004</v>
      </c>
      <c r="D80" s="44">
        <v>-0.46462147251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>
      <c r="A81" s="26">
        <v>14.0</v>
      </c>
      <c r="B81" s="28"/>
      <c r="C81" s="29"/>
      <c r="D81" s="2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>
      <c r="A82" s="13" t="s">
        <v>31</v>
      </c>
      <c r="B82" s="15">
        <v>-342.3880798468</v>
      </c>
      <c r="C82" s="44">
        <v>-1.3529913710300001</v>
      </c>
      <c r="D82" s="44">
        <v>-1.4565862572300001</v>
      </c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>
      <c r="A83" s="13" t="s">
        <v>32</v>
      </c>
      <c r="B83" s="15">
        <v>-247.1202383852</v>
      </c>
      <c r="C83" s="44">
        <v>-0.93762947291</v>
      </c>
      <c r="D83" s="44">
        <v>-1.01095851428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>
      <c r="A84" s="13" t="s">
        <v>33</v>
      </c>
      <c r="B84" s="15">
        <v>-95.2621666305</v>
      </c>
      <c r="C84" s="44">
        <v>-0.41079746903000003</v>
      </c>
      <c r="D84" s="44">
        <v>-0.44119177024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>
      <c r="A85" s="13" t="s">
        <v>40</v>
      </c>
      <c r="B85" s="28"/>
      <c r="C85" s="44">
        <v>-0.93806047803</v>
      </c>
      <c r="D85" s="44">
        <v>-1.0112007980100002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>
      <c r="A86" s="13" t="s">
        <v>41</v>
      </c>
      <c r="B86" s="28"/>
      <c r="C86" s="44">
        <v>-0.41174573011000004</v>
      </c>
      <c r="D86" s="44">
        <v>-0.44165816422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>
      <c r="A87" s="26">
        <v>15.0</v>
      </c>
      <c r="B87" s="28"/>
      <c r="C87" s="29"/>
      <c r="D87" s="2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>
      <c r="A88" s="13" t="s">
        <v>31</v>
      </c>
      <c r="B88" s="15">
        <v>-494.2474289921</v>
      </c>
      <c r="C88" s="44">
        <v>-1.87932594408</v>
      </c>
      <c r="D88" s="44">
        <v>-2.02594571699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>
      <c r="A89" s="13" t="s">
        <v>32</v>
      </c>
      <c r="B89" s="15">
        <v>-247.1198051403</v>
      </c>
      <c r="C89" s="44">
        <v>-0.93778243247</v>
      </c>
      <c r="D89" s="44">
        <v>-1.0110949954300001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>
      <c r="A90" s="13" t="s">
        <v>33</v>
      </c>
      <c r="B90" s="15">
        <v>-247.1201649169</v>
      </c>
      <c r="C90" s="44">
        <v>-0.9375512185000001</v>
      </c>
      <c r="D90" s="44">
        <v>-1.01088136942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>
      <c r="A91" s="13" t="s">
        <v>40</v>
      </c>
      <c r="B91" s="28"/>
      <c r="C91" s="44">
        <v>-0.9383313174300001</v>
      </c>
      <c r="D91" s="44">
        <v>-1.01138809525</v>
      </c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>
      <c r="A92" s="13" t="s">
        <v>41</v>
      </c>
      <c r="B92" s="28"/>
      <c r="C92" s="44">
        <v>-0.9385766332800001</v>
      </c>
      <c r="D92" s="44">
        <v>-1.01140680758</v>
      </c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>
      <c r="A93" s="26">
        <v>16.0</v>
      </c>
      <c r="B93" s="28"/>
      <c r="C93" s="29"/>
      <c r="D93" s="2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>
      <c r="A94" s="13" t="s">
        <v>31</v>
      </c>
      <c r="B94" s="15">
        <v>-323.192380234</v>
      </c>
      <c r="C94" s="44">
        <v>-1.1971312158</v>
      </c>
      <c r="D94" s="44">
        <v>-1.29397949889</v>
      </c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>
      <c r="A95" s="13" t="s">
        <v>32</v>
      </c>
      <c r="B95" s="15">
        <v>-247.1201571212</v>
      </c>
      <c r="C95" s="44">
        <v>-0.93759609463</v>
      </c>
      <c r="D95" s="44">
        <v>-1.01091388138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>
      <c r="A96" s="13" t="s">
        <v>33</v>
      </c>
      <c r="B96" s="15">
        <v>-76.0665803983</v>
      </c>
      <c r="C96" s="44">
        <v>-0.25748768071</v>
      </c>
      <c r="D96" s="44">
        <v>-0.28120310894</v>
      </c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>
      <c r="A97" s="13" t="s">
        <v>40</v>
      </c>
      <c r="B97" s="28"/>
      <c r="C97" s="44">
        <v>-0.93776506681</v>
      </c>
      <c r="D97" s="44">
        <v>-1.0110270937</v>
      </c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>
      <c r="A98" s="13" t="s">
        <v>41</v>
      </c>
      <c r="B98" s="28"/>
      <c r="C98" s="44">
        <v>-0.25847880513000004</v>
      </c>
      <c r="D98" s="44">
        <v>-0.28173987036000003</v>
      </c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>
      <c r="A99" s="26">
        <v>17.0</v>
      </c>
      <c r="B99" s="28"/>
      <c r="C99" s="29"/>
      <c r="D99" s="2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>
      <c r="A100" s="13" t="s">
        <v>31</v>
      </c>
      <c r="B100" s="15">
        <v>-825.3243252664</v>
      </c>
      <c r="C100" s="44">
        <v>-2.82949582942</v>
      </c>
      <c r="D100" s="44">
        <v>-3.06235644858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>
      <c r="A101" s="13" t="s">
        <v>32</v>
      </c>
      <c r="B101" s="15">
        <v>-412.6517419695</v>
      </c>
      <c r="C101" s="44">
        <v>-1.4134545841000001</v>
      </c>
      <c r="D101" s="44">
        <v>-1.5298364136900002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>
      <c r="A102" s="13" t="s">
        <v>33</v>
      </c>
      <c r="B102" s="15">
        <v>-412.6520049826</v>
      </c>
      <c r="C102" s="44">
        <v>-1.41333409048</v>
      </c>
      <c r="D102" s="44">
        <v>-1.52972987297</v>
      </c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>
      <c r="A103" s="13" t="s">
        <v>40</v>
      </c>
      <c r="B103" s="28"/>
      <c r="C103" s="44">
        <v>-1.41471901753</v>
      </c>
      <c r="D103" s="44">
        <v>-1.53052732417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>
      <c r="A104" s="13" t="s">
        <v>41</v>
      </c>
      <c r="B104" s="28"/>
      <c r="C104" s="44">
        <v>-1.4144631878000002</v>
      </c>
      <c r="D104" s="44">
        <v>-1.5303565087200002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>
      <c r="A105" s="26">
        <v>18.0</v>
      </c>
      <c r="B105" s="28"/>
      <c r="C105" s="29"/>
      <c r="D105" s="29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>
      <c r="A106" s="13" t="s">
        <v>31</v>
      </c>
      <c r="B106" s="15">
        <v>-322.8679560568</v>
      </c>
      <c r="C106" s="44">
        <v>-1.21357649712</v>
      </c>
      <c r="D106" s="44">
        <v>-1.30772939453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>
      <c r="A107" s="13" t="s">
        <v>32</v>
      </c>
      <c r="B107" s="15">
        <v>-76.066025416</v>
      </c>
      <c r="C107" s="44">
        <v>-0.2579023408</v>
      </c>
      <c r="D107" s="44">
        <v>-0.28160129517</v>
      </c>
      <c r="E107" s="20">
        <f t="shared" ref="E107:F107" si="150">C107+C108-C109-C110</f>
        <v>0.00133499613</v>
      </c>
      <c r="F107" s="20">
        <f t="shared" si="150"/>
        <v>0.00078829465</v>
      </c>
      <c r="G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>
      <c r="A108" s="13" t="s">
        <v>33</v>
      </c>
      <c r="B108" s="15">
        <v>-246.7947239231</v>
      </c>
      <c r="C108" s="44">
        <v>-0.95297102628</v>
      </c>
      <c r="D108" s="44">
        <v>-1.0233529397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>
      <c r="A109" s="13" t="s">
        <v>40</v>
      </c>
      <c r="B109" s="28"/>
      <c r="C109" s="44">
        <v>-0.25850384781</v>
      </c>
      <c r="D109" s="44">
        <v>-0.28200536806</v>
      </c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>
      <c r="A110" s="13" t="s">
        <v>41</v>
      </c>
      <c r="B110" s="28"/>
      <c r="C110" s="44">
        <v>-0.9537045154000001</v>
      </c>
      <c r="D110" s="44">
        <v>-1.02373716146</v>
      </c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>
      <c r="A111" s="26">
        <v>19.0</v>
      </c>
      <c r="B111" s="28"/>
      <c r="C111" s="29"/>
      <c r="D111" s="29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>
      <c r="A112" s="13" t="s">
        <v>31</v>
      </c>
      <c r="B112" s="15">
        <v>-361.9016679876</v>
      </c>
      <c r="C112" s="44">
        <v>-1.38592760254</v>
      </c>
      <c r="D112" s="44">
        <v>-1.491381905</v>
      </c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>
      <c r="A113" s="13" t="s">
        <v>32</v>
      </c>
      <c r="B113" s="15">
        <v>-115.10005582</v>
      </c>
      <c r="C113" s="44">
        <v>-0.4293142906</v>
      </c>
      <c r="D113" s="44">
        <v>-0.46444418774</v>
      </c>
      <c r="E113" s="20">
        <f t="shared" ref="E113:F113" si="151">627.509*(C113+C114-C115-C116)</f>
        <v>0.909125545</v>
      </c>
      <c r="F113" s="20">
        <f t="shared" si="151"/>
        <v>0.4865303933</v>
      </c>
      <c r="G113" s="20"/>
      <c r="H113" s="20">
        <f>627.509*($B112-$B113-$B114+(($D112-$D113-$D114+(D113+D114-D115-D116)*0.5)*4^3-($C112-$C113-$C114+(C113+C114-C115-C116)*0.5)*3^3)/(4^3-3^3))</f>
        <v>-6.460137442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>
      <c r="A114" s="13" t="s">
        <v>33</v>
      </c>
      <c r="B114" s="15">
        <v>-246.7947202885</v>
      </c>
      <c r="C114" s="44">
        <v>-0.95296739447</v>
      </c>
      <c r="D114" s="44">
        <v>-1.02335016394</v>
      </c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>
      <c r="A115" s="13" t="s">
        <v>40</v>
      </c>
      <c r="B115" s="28"/>
      <c r="C115" s="44">
        <v>-0.4299288753500001</v>
      </c>
      <c r="D115" s="44">
        <v>-0.46478161665</v>
      </c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>
      <c r="A116" s="13" t="s">
        <v>41</v>
      </c>
      <c r="B116" s="28"/>
      <c r="C116" s="44">
        <v>-0.9538015945899999</v>
      </c>
      <c r="D116" s="44">
        <v>-1.02378807115</v>
      </c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>
      <c r="A117" s="26">
        <v>20.0</v>
      </c>
      <c r="B117" s="28"/>
      <c r="C117" s="29"/>
      <c r="D117" s="29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>
      <c r="A118" s="13" t="s">
        <v>31</v>
      </c>
      <c r="B118" s="15">
        <v>-455.8644214957</v>
      </c>
      <c r="C118" s="44">
        <v>-1.5660193387799999</v>
      </c>
      <c r="D118" s="44">
        <v>-1.69738689172</v>
      </c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>
      <c r="A119" s="13" t="s">
        <v>32</v>
      </c>
      <c r="B119" s="15">
        <v>-227.9197269662</v>
      </c>
      <c r="C119" s="44">
        <v>-0.7820737652</v>
      </c>
      <c r="D119" s="44">
        <v>-0.84774470443</v>
      </c>
      <c r="E119" s="20">
        <f t="shared" ref="E119:F119" si="152">C119+C120-C121-C122</f>
        <v>0.00282547967</v>
      </c>
      <c r="F119" s="20">
        <f t="shared" si="152"/>
        <v>0.00153759164</v>
      </c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>
      <c r="A120" s="13" t="s">
        <v>33</v>
      </c>
      <c r="B120" s="15">
        <v>-227.9197178737</v>
      </c>
      <c r="C120" s="44">
        <v>-0.78208323362</v>
      </c>
      <c r="D120" s="44">
        <v>-0.84775384681</v>
      </c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>
      <c r="A121" s="13" t="s">
        <v>40</v>
      </c>
      <c r="B121" s="28"/>
      <c r="C121" s="44">
        <v>-0.78348650718</v>
      </c>
      <c r="D121" s="44">
        <v>-0.84851350506</v>
      </c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>
      <c r="A122" s="13" t="s">
        <v>41</v>
      </c>
      <c r="B122" s="28"/>
      <c r="C122" s="44">
        <v>-0.78349597131</v>
      </c>
      <c r="D122" s="44">
        <v>-0.8485226378200001</v>
      </c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>
      <c r="A123" s="26">
        <v>21.0</v>
      </c>
      <c r="B123" s="28"/>
      <c r="C123" s="29"/>
      <c r="D123" s="29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>
      <c r="A124" s="13" t="s">
        <v>31</v>
      </c>
      <c r="B124" s="15">
        <v>-416.1725952931</v>
      </c>
      <c r="C124" s="44">
        <v>-1.52792842683</v>
      </c>
      <c r="D124" s="44">
        <v>-1.65094057336</v>
      </c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>
      <c r="A125" s="13" t="s">
        <v>32</v>
      </c>
      <c r="B125" s="15">
        <v>-208.0764243143</v>
      </c>
      <c r="C125" s="44">
        <v>-0.76247108132</v>
      </c>
      <c r="D125" s="44">
        <v>-0.82393885041</v>
      </c>
      <c r="E125" s="20">
        <f t="shared" ref="E125:F125" si="153">C125+C126-C127-C128</f>
        <v>0.00226607069</v>
      </c>
      <c r="F125" s="20">
        <f t="shared" si="153"/>
        <v>0.00123471712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>
      <c r="A126" s="13" t="s">
        <v>33</v>
      </c>
      <c r="B126" s="15">
        <v>-208.0764304337</v>
      </c>
      <c r="C126" s="44">
        <v>-0.76246857154</v>
      </c>
      <c r="D126" s="44">
        <v>-0.82393626211</v>
      </c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>
      <c r="A127" s="13" t="s">
        <v>40</v>
      </c>
      <c r="B127" s="28"/>
      <c r="C127" s="44">
        <v>-0.76360404705</v>
      </c>
      <c r="D127" s="44">
        <v>-0.8245561533300001</v>
      </c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>
      <c r="A128" s="13" t="s">
        <v>41</v>
      </c>
      <c r="B128" s="28"/>
      <c r="C128" s="44">
        <v>-0.7636016765</v>
      </c>
      <c r="D128" s="44">
        <v>-0.8245536763100001</v>
      </c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>
      <c r="A129" s="26">
        <v>22.0</v>
      </c>
      <c r="B129" s="28"/>
      <c r="C129" s="29"/>
      <c r="D129" s="29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>
      <c r="A130" s="13" t="s">
        <v>31</v>
      </c>
      <c r="B130" s="15">
        <v>-640.5966103626</v>
      </c>
      <c r="C130" s="44">
        <v>-2.19733505212</v>
      </c>
      <c r="D130" s="44">
        <v>-2.37950763401</v>
      </c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>
      <c r="A131" s="13" t="s">
        <v>32</v>
      </c>
      <c r="B131" s="15">
        <v>-227.9197421719</v>
      </c>
      <c r="C131" s="44">
        <v>-0.78198133026</v>
      </c>
      <c r="D131" s="44">
        <v>-0.84765462067</v>
      </c>
      <c r="E131" s="20">
        <f t="shared" ref="E131:F131" si="154">C131+C132-C133-C134</f>
        <v>0.00260035139</v>
      </c>
      <c r="F131" s="20">
        <f t="shared" si="154"/>
        <v>0.00143861094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>
      <c r="A132" s="13" t="s">
        <v>33</v>
      </c>
      <c r="B132" s="15">
        <v>-412.6517059129</v>
      </c>
      <c r="C132" s="44">
        <v>-1.41334079965</v>
      </c>
      <c r="D132" s="44">
        <v>-1.52975262232</v>
      </c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>
      <c r="A133" s="13" t="s">
        <v>40</v>
      </c>
      <c r="B133" s="28"/>
      <c r="C133" s="44">
        <v>-0.7833157156499999</v>
      </c>
      <c r="D133" s="44">
        <v>-0.8483761737100001</v>
      </c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>
      <c r="A134" s="13" t="s">
        <v>41</v>
      </c>
      <c r="B134" s="28"/>
      <c r="C134" s="44">
        <v>-1.41460676565</v>
      </c>
      <c r="D134" s="44">
        <v>-1.53046968022</v>
      </c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>
      <c r="A135" s="26">
        <v>23.0</v>
      </c>
      <c r="B135" s="28"/>
      <c r="C135" s="29"/>
      <c r="D135" s="29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>
      <c r="A136" s="13" t="s">
        <v>31</v>
      </c>
      <c r="B136" s="15">
        <v>-620.7521728432</v>
      </c>
      <c r="C136" s="44">
        <v>-2.17826988197</v>
      </c>
      <c r="D136" s="44">
        <v>-2.35628436017</v>
      </c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>
      <c r="A137" s="13" t="s">
        <v>32</v>
      </c>
      <c r="B137" s="15">
        <v>-208.076301639</v>
      </c>
      <c r="C137" s="44">
        <v>-0.76248000569</v>
      </c>
      <c r="D137" s="44">
        <v>-0.8239604714900001</v>
      </c>
      <c r="E137" s="20">
        <f t="shared" ref="E137:F137" si="155">C137+C138-C139-C140</f>
        <v>0.00238768673</v>
      </c>
      <c r="F137" s="20">
        <f t="shared" si="155"/>
        <v>0.00132116803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>
      <c r="A138" s="13" t="s">
        <v>33</v>
      </c>
      <c r="B138" s="15">
        <v>-412.6513313571</v>
      </c>
      <c r="C138" s="44">
        <v>-1.41359377289</v>
      </c>
      <c r="D138" s="44">
        <v>-1.52998204775</v>
      </c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>
      <c r="A139" s="13" t="s">
        <v>40</v>
      </c>
      <c r="B139" s="28"/>
      <c r="C139" s="44">
        <v>-0.76379789252</v>
      </c>
      <c r="D139" s="44">
        <v>-0.8247008485299999</v>
      </c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>
      <c r="A140" s="13" t="s">
        <v>41</v>
      </c>
      <c r="B140" s="28"/>
      <c r="C140" s="44">
        <v>-1.41466357279</v>
      </c>
      <c r="D140" s="44">
        <v>-1.53056283874</v>
      </c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>
      <c r="A141" s="26">
        <v>24.0</v>
      </c>
      <c r="B141" s="28"/>
      <c r="C141" s="29"/>
      <c r="D141" s="29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>
      <c r="A142" s="13" t="s">
        <v>31</v>
      </c>
      <c r="B142" s="15">
        <v>-461.5860848771</v>
      </c>
      <c r="C142" s="44">
        <v>-1.8612961979300002</v>
      </c>
      <c r="D142" s="44">
        <v>-1.99519602191</v>
      </c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>
      <c r="A143" s="13" t="s">
        <v>32</v>
      </c>
      <c r="B143" s="15">
        <v>-230.7961494329</v>
      </c>
      <c r="C143" s="44">
        <v>-0.92588095522</v>
      </c>
      <c r="D143" s="44">
        <v>-0.9927796482500001</v>
      </c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>
      <c r="A144" s="13" t="s">
        <v>33</v>
      </c>
      <c r="B144" s="15">
        <v>-230.7961492598</v>
      </c>
      <c r="C144" s="44">
        <v>-0.9258810895099999</v>
      </c>
      <c r="D144" s="44">
        <v>-0.99277972014</v>
      </c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>
      <c r="A145" s="13" t="s">
        <v>40</v>
      </c>
      <c r="B145" s="28"/>
      <c r="C145" s="44">
        <v>-0.9264522277399999</v>
      </c>
      <c r="D145" s="44">
        <v>-0.99307692926</v>
      </c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>
      <c r="A146" s="13" t="s">
        <v>41</v>
      </c>
      <c r="B146" s="28"/>
      <c r="C146" s="44">
        <v>-0.9264522497100001</v>
      </c>
      <c r="D146" s="44">
        <v>-0.99307698711</v>
      </c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>
      <c r="A147" s="26">
        <v>25.0</v>
      </c>
      <c r="B147" s="28"/>
      <c r="C147" s="29"/>
      <c r="D147" s="29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>
      <c r="A148" s="13" t="s">
        <v>31</v>
      </c>
      <c r="B148" s="15">
        <v>-493.5839909721</v>
      </c>
      <c r="C148" s="44">
        <v>-1.91638355857</v>
      </c>
      <c r="D148" s="44">
        <v>-2.05723537461</v>
      </c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>
      <c r="A149" s="13" t="s">
        <v>32</v>
      </c>
      <c r="B149" s="15">
        <v>-246.7946073853</v>
      </c>
      <c r="C149" s="44">
        <v>-0.95311924838</v>
      </c>
      <c r="D149" s="44">
        <v>-1.02348115519</v>
      </c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>
      <c r="A150" s="13" t="s">
        <v>33</v>
      </c>
      <c r="B150" s="15">
        <v>-246.7946102426</v>
      </c>
      <c r="C150" s="44">
        <v>-0.9531164487</v>
      </c>
      <c r="D150" s="44">
        <v>-1.02347871769</v>
      </c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>
      <c r="A151" s="13" t="s">
        <v>40</v>
      </c>
      <c r="B151" s="28"/>
      <c r="C151" s="44">
        <v>-0.95374044168</v>
      </c>
      <c r="D151" s="44">
        <v>-1.02379727346</v>
      </c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>
      <c r="A152" s="13" t="s">
        <v>41</v>
      </c>
      <c r="B152" s="28"/>
      <c r="C152" s="44">
        <v>-0.95373831722</v>
      </c>
      <c r="D152" s="44">
        <v>-1.02379512677</v>
      </c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>
      <c r="A153" s="26">
        <v>26.0</v>
      </c>
      <c r="B153" s="28"/>
      <c r="C153" s="29"/>
      <c r="D153" s="29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>
      <c r="A154" s="13" t="s">
        <v>31</v>
      </c>
      <c r="B154" s="15">
        <v>-825.305466341</v>
      </c>
      <c r="C154" s="44">
        <v>-2.8379142736100005</v>
      </c>
      <c r="D154" s="44">
        <v>-3.0706181494300004</v>
      </c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>
      <c r="A155" s="13" t="s">
        <v>32</v>
      </c>
      <c r="B155" s="15">
        <v>-412.6529085628</v>
      </c>
      <c r="C155" s="44">
        <v>-1.41295467391</v>
      </c>
      <c r="D155" s="44">
        <v>-1.52932768079</v>
      </c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>
      <c r="A156" s="13" t="s">
        <v>33</v>
      </c>
      <c r="B156" s="15">
        <v>-412.6529085628</v>
      </c>
      <c r="C156" s="44">
        <v>-1.41295467391</v>
      </c>
      <c r="D156" s="44">
        <v>-1.52932768079</v>
      </c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>
      <c r="A157" s="13" t="s">
        <v>40</v>
      </c>
      <c r="B157" s="28"/>
      <c r="C157" s="44">
        <v>-1.41445809739</v>
      </c>
      <c r="D157" s="44">
        <v>-1.5301059025200001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>
      <c r="A158" s="13" t="s">
        <v>41</v>
      </c>
      <c r="B158" s="28"/>
      <c r="C158" s="44">
        <v>-1.41445809739</v>
      </c>
      <c r="D158" s="44">
        <v>-1.5301059025200001</v>
      </c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>
      <c r="A159" s="26">
        <v>27.0</v>
      </c>
      <c r="B159" s="28"/>
      <c r="C159" s="29"/>
      <c r="D159" s="29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>
      <c r="A160" s="13" t="s">
        <v>31</v>
      </c>
      <c r="B160" s="15">
        <v>-477.5851019884</v>
      </c>
      <c r="C160" s="44">
        <v>-1.88887731331</v>
      </c>
      <c r="D160" s="44">
        <v>-2.0262543522</v>
      </c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>
      <c r="A161" s="13" t="s">
        <v>32</v>
      </c>
      <c r="B161" s="15">
        <v>-230.7961162937</v>
      </c>
      <c r="C161" s="44">
        <v>-0.9259162209699999</v>
      </c>
      <c r="D161" s="44">
        <v>-0.99281016952</v>
      </c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>
      <c r="A162" s="13" t="s">
        <v>33</v>
      </c>
      <c r="B162" s="15">
        <v>-246.7946573449</v>
      </c>
      <c r="C162" s="44">
        <v>-0.9530701670099999</v>
      </c>
      <c r="D162" s="44">
        <v>-1.02343769463</v>
      </c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>
      <c r="A163" s="13" t="s">
        <v>40</v>
      </c>
      <c r="B163" s="28"/>
      <c r="C163" s="44">
        <v>-0.92655862676</v>
      </c>
      <c r="D163" s="44">
        <v>-0.9931282026900001</v>
      </c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>
      <c r="A164" s="13" t="s">
        <v>41</v>
      </c>
      <c r="B164" s="28"/>
      <c r="C164" s="44">
        <v>-0.95364247615</v>
      </c>
      <c r="D164" s="44">
        <v>-1.02374516751</v>
      </c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>
      <c r="A165" s="26">
        <v>28.0</v>
      </c>
      <c r="B165" s="28"/>
      <c r="C165" s="29"/>
      <c r="D165" s="29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>
      <c r="A166" s="13" t="s">
        <v>31</v>
      </c>
      <c r="B166" s="15">
        <v>-643.4444617125</v>
      </c>
      <c r="C166" s="44">
        <v>-2.3505175928</v>
      </c>
      <c r="D166" s="44">
        <v>-2.53381381292</v>
      </c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>
      <c r="A167" s="13" t="s">
        <v>32</v>
      </c>
      <c r="B167" s="15">
        <v>-230.7960665704</v>
      </c>
      <c r="C167" s="44">
        <v>-0.92595557548</v>
      </c>
      <c r="D167" s="44">
        <v>-0.99284362411</v>
      </c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>
      <c r="A168" s="13" t="s">
        <v>33</v>
      </c>
      <c r="B168" s="15">
        <v>-412.6537157005</v>
      </c>
      <c r="C168" s="44">
        <v>-1.4125915477700002</v>
      </c>
      <c r="D168" s="44">
        <v>-1.52896399461</v>
      </c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>
      <c r="A169" s="13" t="s">
        <v>40</v>
      </c>
      <c r="B169" s="28"/>
      <c r="C169" s="44">
        <v>-0.92684410221</v>
      </c>
      <c r="D169" s="44">
        <v>-0.99327763197</v>
      </c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>
      <c r="A170" s="13" t="s">
        <v>41</v>
      </c>
      <c r="B170" s="28"/>
      <c r="C170" s="44">
        <v>-1.41385537059</v>
      </c>
      <c r="D170" s="44">
        <v>-1.52962906603</v>
      </c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>
      <c r="A171" s="26">
        <v>29.0</v>
      </c>
      <c r="B171" s="28"/>
      <c r="C171" s="29"/>
      <c r="D171" s="29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>
      <c r="A172" s="13" t="s">
        <v>31</v>
      </c>
      <c r="B172" s="15">
        <v>-659.4448883298</v>
      </c>
      <c r="C172" s="44">
        <v>-2.3772951044700004</v>
      </c>
      <c r="D172" s="44">
        <v>-2.56413851187</v>
      </c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>
      <c r="A173" s="13" t="s">
        <v>32</v>
      </c>
      <c r="B173" s="15">
        <v>-246.7944824747</v>
      </c>
      <c r="C173" s="44">
        <v>-0.9532366433200001</v>
      </c>
      <c r="D173" s="44">
        <v>-1.0235883047</v>
      </c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>
      <c r="A174" s="13" t="s">
        <v>33</v>
      </c>
      <c r="B174" s="15">
        <v>-412.6535568156</v>
      </c>
      <c r="C174" s="44">
        <v>-1.41266145124</v>
      </c>
      <c r="D174" s="44">
        <v>-1.52904226839</v>
      </c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>
      <c r="A175" s="13" t="s">
        <v>40</v>
      </c>
      <c r="B175" s="28"/>
      <c r="C175" s="44">
        <v>-0.95411753034</v>
      </c>
      <c r="D175" s="44">
        <v>-1.02403082275</v>
      </c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>
      <c r="A176" s="13" t="s">
        <v>41</v>
      </c>
      <c r="B176" s="28"/>
      <c r="C176" s="44">
        <v>-1.4138953180300002</v>
      </c>
      <c r="D176" s="44">
        <v>-1.52968936796</v>
      </c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>
      <c r="A177" s="26">
        <v>30.0</v>
      </c>
      <c r="B177" s="28"/>
      <c r="C177" s="29"/>
      <c r="D177" s="29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>
      <c r="A178" s="13" t="s">
        <v>31</v>
      </c>
      <c r="B178" s="15">
        <v>-308.8618070787</v>
      </c>
      <c r="C178" s="44">
        <v>-1.27517474955</v>
      </c>
      <c r="D178" s="44">
        <v>-1.36605578967</v>
      </c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>
      <c r="A179" s="13" t="s">
        <v>32</v>
      </c>
      <c r="B179" s="15">
        <v>-230.7961895105</v>
      </c>
      <c r="C179" s="44">
        <v>-0.92584186253</v>
      </c>
      <c r="D179" s="44">
        <v>-0.9927457286500001</v>
      </c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>
      <c r="A180" s="13" t="s">
        <v>33</v>
      </c>
      <c r="B180" s="15">
        <v>-78.0701504441</v>
      </c>
      <c r="C180" s="44">
        <v>-0.34375421314</v>
      </c>
      <c r="D180" s="44">
        <v>-0.36758499427</v>
      </c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>
      <c r="A181" s="13" t="s">
        <v>40</v>
      </c>
      <c r="B181" s="28"/>
      <c r="C181" s="44">
        <v>-0.9262163266200001</v>
      </c>
      <c r="D181" s="44">
        <v>-0.9929186074600002</v>
      </c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>
      <c r="A182" s="13" t="s">
        <v>41</v>
      </c>
      <c r="B182" s="28"/>
      <c r="C182" s="44">
        <v>-0.34397441390000005</v>
      </c>
      <c r="D182" s="44">
        <v>-0.36771308691</v>
      </c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>
      <c r="A183" s="26">
        <v>31.0</v>
      </c>
      <c r="B183" s="28"/>
      <c r="C183" s="29"/>
      <c r="D183" s="29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>
      <c r="A184" s="13" t="s">
        <v>31</v>
      </c>
      <c r="B184" s="15">
        <v>-490.7216647635</v>
      </c>
      <c r="C184" s="44">
        <v>-1.7619554050800001</v>
      </c>
      <c r="D184" s="44">
        <v>-1.90230516593</v>
      </c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>
      <c r="A185" s="13" t="s">
        <v>32</v>
      </c>
      <c r="B185" s="15">
        <v>-412.653743386</v>
      </c>
      <c r="C185" s="44">
        <v>-1.4125802169700001</v>
      </c>
      <c r="D185" s="44">
        <v>-1.5289568232900002</v>
      </c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>
      <c r="A186" s="13" t="s">
        <v>33</v>
      </c>
      <c r="B186" s="15">
        <v>-78.0700775609</v>
      </c>
      <c r="C186" s="44">
        <v>-0.34383105081000004</v>
      </c>
      <c r="D186" s="44">
        <v>-0.36765302652</v>
      </c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>
      <c r="A187" s="13" t="s">
        <v>40</v>
      </c>
      <c r="B187" s="28"/>
      <c r="C187" s="44">
        <v>-1.4132268029100001</v>
      </c>
      <c r="D187" s="44">
        <v>-1.52930869364</v>
      </c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>
      <c r="A188" s="13" t="s">
        <v>41</v>
      </c>
      <c r="B188" s="28"/>
      <c r="C188" s="44">
        <v>-0.34418301580000005</v>
      </c>
      <c r="D188" s="44">
        <v>-0.36783463431</v>
      </c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>
      <c r="A189" s="26">
        <v>32.0</v>
      </c>
      <c r="B189" s="28"/>
      <c r="C189" s="29"/>
      <c r="D189" s="29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>
      <c r="A190" s="13" t="s">
        <v>31</v>
      </c>
      <c r="B190" s="15">
        <v>-489.5071390892</v>
      </c>
      <c r="C190" s="44">
        <v>-1.72783743847</v>
      </c>
      <c r="D190" s="44">
        <v>-1.8664416990700001</v>
      </c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>
      <c r="A191" s="13" t="s">
        <v>32</v>
      </c>
      <c r="B191" s="15">
        <v>-412.6536568461</v>
      </c>
      <c r="C191" s="44">
        <v>-1.4125591942800002</v>
      </c>
      <c r="D191" s="44">
        <v>-1.52894186159</v>
      </c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>
      <c r="A192" s="13" t="s">
        <v>33</v>
      </c>
      <c r="B192" s="15">
        <v>-76.8540326632</v>
      </c>
      <c r="C192" s="44">
        <v>-0.31061638686</v>
      </c>
      <c r="D192" s="44">
        <v>-0.3326440767</v>
      </c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>
      <c r="A193" s="13" t="s">
        <v>40</v>
      </c>
      <c r="B193" s="28"/>
      <c r="C193" s="44">
        <v>-1.41313790085</v>
      </c>
      <c r="D193" s="44">
        <v>-1.5292451291</v>
      </c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>
      <c r="A194" s="13" t="s">
        <v>41</v>
      </c>
      <c r="B194" s="28"/>
      <c r="C194" s="44">
        <v>-0.31098200211</v>
      </c>
      <c r="D194" s="44">
        <v>-0.33285014243</v>
      </c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>
      <c r="A195" s="26">
        <v>33.0</v>
      </c>
      <c r="B195" s="28"/>
      <c r="C195" s="29"/>
      <c r="D195" s="29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>
      <c r="A196" s="13" t="s">
        <v>31</v>
      </c>
      <c r="B196" s="15">
        <v>-324.8606891978</v>
      </c>
      <c r="C196" s="44">
        <v>-1.30259211901</v>
      </c>
      <c r="D196" s="44">
        <v>-1.3969567859</v>
      </c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>
      <c r="A197" s="13" t="s">
        <v>32</v>
      </c>
      <c r="B197" s="15">
        <v>-246.7947238554</v>
      </c>
      <c r="C197" s="44">
        <v>-0.9530034225399999</v>
      </c>
      <c r="D197" s="44">
        <v>-1.02337626807</v>
      </c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>
      <c r="A198" s="13" t="s">
        <v>33</v>
      </c>
      <c r="B198" s="15">
        <v>-78.0701226643</v>
      </c>
      <c r="C198" s="44">
        <v>-0.34378384846000004</v>
      </c>
      <c r="D198" s="44">
        <v>-0.36761234185</v>
      </c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>
      <c r="A199" s="13" t="s">
        <v>40</v>
      </c>
      <c r="B199" s="28"/>
      <c r="C199" s="44">
        <v>-0.95335918314</v>
      </c>
      <c r="D199" s="44">
        <v>-1.02355002295</v>
      </c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>
      <c r="A200" s="13" t="s">
        <v>41</v>
      </c>
      <c r="B200" s="28"/>
      <c r="C200" s="44">
        <v>-0.34405206615</v>
      </c>
      <c r="D200" s="44">
        <v>-0.36775526307</v>
      </c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>
      <c r="A201" s="26">
        <v>34.0</v>
      </c>
      <c r="B201" s="28"/>
      <c r="C201" s="29"/>
      <c r="D201" s="29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>
      <c r="A202" s="13" t="s">
        <v>31</v>
      </c>
      <c r="B202" s="15">
        <v>-392.8305154594</v>
      </c>
      <c r="C202" s="44">
        <v>-1.8276261806400003</v>
      </c>
      <c r="D202" s="44">
        <v>-1.95222242475</v>
      </c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>
      <c r="A203" s="13" t="s">
        <v>32</v>
      </c>
      <c r="B203" s="15">
        <v>-196.4179279259</v>
      </c>
      <c r="C203" s="44">
        <v>-0.9099448371000001</v>
      </c>
      <c r="D203" s="44">
        <v>-0.9721703631899999</v>
      </c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>
      <c r="A204" s="13" t="s">
        <v>33</v>
      </c>
      <c r="B204" s="15">
        <v>-196.4179289623</v>
      </c>
      <c r="C204" s="44">
        <v>-0.90994416552</v>
      </c>
      <c r="D204" s="44">
        <v>-0.97216968888</v>
      </c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>
      <c r="A205" s="13" t="s">
        <v>40</v>
      </c>
      <c r="B205" s="28"/>
      <c r="C205" s="44">
        <v>-0.91036948353</v>
      </c>
      <c r="D205" s="44">
        <v>-0.97238706071</v>
      </c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>
      <c r="A206" s="13" t="s">
        <v>41</v>
      </c>
      <c r="B206" s="28"/>
      <c r="C206" s="44">
        <v>-0.91036877373</v>
      </c>
      <c r="D206" s="44">
        <v>-0.97238638315</v>
      </c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>
      <c r="A207" s="26">
        <v>35.0</v>
      </c>
      <c r="B207" s="28"/>
      <c r="C207" s="29"/>
      <c r="D207" s="29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>
      <c r="A208" s="13" t="s">
        <v>31</v>
      </c>
      <c r="B208" s="15">
        <v>-392.8323543841</v>
      </c>
      <c r="C208" s="44">
        <v>-1.82998351224</v>
      </c>
      <c r="D208" s="44">
        <v>-1.9545460689300003</v>
      </c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>
      <c r="A209" s="13" t="s">
        <v>32</v>
      </c>
      <c r="B209" s="15">
        <v>-196.4179280748</v>
      </c>
      <c r="C209" s="44">
        <v>-0.9099453140700001</v>
      </c>
      <c r="D209" s="44">
        <v>-0.9721705003400001</v>
      </c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>
      <c r="A210" s="13" t="s">
        <v>33</v>
      </c>
      <c r="B210" s="15">
        <v>-196.418099137</v>
      </c>
      <c r="C210" s="44">
        <v>-0.91474884111</v>
      </c>
      <c r="D210" s="44">
        <v>-0.9769857028100001</v>
      </c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>
      <c r="A211" s="13" t="s">
        <v>40</v>
      </c>
      <c r="B211" s="28"/>
      <c r="C211" s="44">
        <v>-0.91029545477</v>
      </c>
      <c r="D211" s="44">
        <v>-0.97233999369</v>
      </c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>
      <c r="A212" s="13" t="s">
        <v>41</v>
      </c>
      <c r="B212" s="28"/>
      <c r="C212" s="44">
        <v>-0.91501451925</v>
      </c>
      <c r="D212" s="44">
        <v>-0.9771439321800001</v>
      </c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>
      <c r="A213" s="26">
        <v>36.0</v>
      </c>
      <c r="B213" s="28"/>
      <c r="C213" s="29"/>
      <c r="D213" s="29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>
      <c r="A214" s="13" t="s">
        <v>31</v>
      </c>
      <c r="B214" s="15">
        <v>-392.8335623476</v>
      </c>
      <c r="C214" s="44">
        <v>-1.83307743606</v>
      </c>
      <c r="D214" s="44">
        <v>-1.95767084786</v>
      </c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>
      <c r="A215" s="13" t="s">
        <v>32</v>
      </c>
      <c r="B215" s="15">
        <v>-196.4181110688</v>
      </c>
      <c r="C215" s="44">
        <v>-0.9147413449199999</v>
      </c>
      <c r="D215" s="44">
        <v>-0.9769773886600001</v>
      </c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>
      <c r="A216" s="13" t="s">
        <v>33</v>
      </c>
      <c r="B216" s="15">
        <v>-196.4181110502</v>
      </c>
      <c r="C216" s="44">
        <v>-0.91474131385</v>
      </c>
      <c r="D216" s="44">
        <v>-0.97697735889</v>
      </c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>
      <c r="A217" s="13" t="s">
        <v>40</v>
      </c>
      <c r="B217" s="28"/>
      <c r="C217" s="44">
        <v>-0.91492074037</v>
      </c>
      <c r="D217" s="44">
        <v>-0.97708434551</v>
      </c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>
      <c r="A218" s="13" t="s">
        <v>41</v>
      </c>
      <c r="B218" s="28"/>
      <c r="C218" s="44">
        <v>-0.9149207102100001</v>
      </c>
      <c r="D218" s="44">
        <v>-0.9770843171700001</v>
      </c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>
      <c r="A219" s="26">
        <v>37.0</v>
      </c>
      <c r="B219" s="28"/>
      <c r="C219" s="29"/>
      <c r="D219" s="29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>
      <c r="A220" s="13" t="s">
        <v>31</v>
      </c>
      <c r="B220" s="15">
        <v>-391.6577381644</v>
      </c>
      <c r="C220" s="44">
        <v>-1.79415052518</v>
      </c>
      <c r="D220" s="44">
        <v>-1.91697186057</v>
      </c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>
      <c r="A221" s="13" t="s">
        <v>32</v>
      </c>
      <c r="B221" s="15">
        <v>-195.2432960669</v>
      </c>
      <c r="C221" s="44">
        <v>-0.8743261202</v>
      </c>
      <c r="D221" s="44">
        <v>-0.93481751064</v>
      </c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>
      <c r="A222" s="13" t="s">
        <v>33</v>
      </c>
      <c r="B222" s="15">
        <v>-196.418104225</v>
      </c>
      <c r="C222" s="44">
        <v>-0.91474598709</v>
      </c>
      <c r="D222" s="44">
        <v>-0.9769809927800001</v>
      </c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>
      <c r="A223" s="13" t="s">
        <v>40</v>
      </c>
      <c r="B223" s="28"/>
      <c r="C223" s="44">
        <v>-0.87463867335</v>
      </c>
      <c r="D223" s="44">
        <v>-0.93497015586</v>
      </c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>
      <c r="A224" s="13" t="s">
        <v>41</v>
      </c>
      <c r="B224" s="28"/>
      <c r="C224" s="44">
        <v>-0.91499836181</v>
      </c>
      <c r="D224" s="44">
        <v>-0.9771302554</v>
      </c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>
      <c r="A225" s="26">
        <v>38.0</v>
      </c>
      <c r="B225" s="28"/>
      <c r="C225" s="29"/>
      <c r="D225" s="29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>
      <c r="A226" s="13" t="s">
        <v>31</v>
      </c>
      <c r="B226" s="15">
        <v>-390.4823304154</v>
      </c>
      <c r="C226" s="44">
        <v>-1.75479825781</v>
      </c>
      <c r="D226" s="44">
        <v>-1.87589554308</v>
      </c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>
      <c r="A227" s="13" t="s">
        <v>32</v>
      </c>
      <c r="B227" s="15">
        <v>-195.2432124135</v>
      </c>
      <c r="C227" s="44">
        <v>-0.87439815411</v>
      </c>
      <c r="D227" s="44">
        <v>-0.93488492123</v>
      </c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>
      <c r="A228" s="13" t="s">
        <v>33</v>
      </c>
      <c r="B228" s="15">
        <v>-195.2432177512</v>
      </c>
      <c r="C228" s="44">
        <v>-0.87439427426</v>
      </c>
      <c r="D228" s="44">
        <v>-0.93488136872</v>
      </c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>
      <c r="A229" s="13" t="s">
        <v>40</v>
      </c>
      <c r="B229" s="28"/>
      <c r="C229" s="44">
        <v>-0.87471907575</v>
      </c>
      <c r="D229" s="44">
        <v>-0.93505394684</v>
      </c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>
      <c r="A230" s="13" t="s">
        <v>41</v>
      </c>
      <c r="B230" s="28"/>
      <c r="C230" s="44">
        <v>-0.8747152089</v>
      </c>
      <c r="D230" s="44">
        <v>-0.93505037236</v>
      </c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>
      <c r="A231" s="26">
        <v>39.0</v>
      </c>
      <c r="B231" s="28"/>
      <c r="C231" s="29"/>
      <c r="D231" s="29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>
      <c r="A232" s="13" t="s">
        <v>31</v>
      </c>
      <c r="B232" s="15">
        <v>-426.0348087102</v>
      </c>
      <c r="C232" s="44">
        <v>-1.8085065193</v>
      </c>
      <c r="D232" s="44">
        <v>-1.9358937076700002</v>
      </c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>
      <c r="A233" s="13" t="s">
        <v>32</v>
      </c>
      <c r="B233" s="15">
        <v>-230.7961219192</v>
      </c>
      <c r="C233" s="44">
        <v>-0.92592135493</v>
      </c>
      <c r="D233" s="44">
        <v>-0.99281397228</v>
      </c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>
      <c r="A234" s="13" t="s">
        <v>33</v>
      </c>
      <c r="B234" s="15">
        <v>-195.2431686362</v>
      </c>
      <c r="C234" s="44">
        <v>-0.87442423965</v>
      </c>
      <c r="D234" s="44">
        <v>-0.93491314176</v>
      </c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>
      <c r="A235" s="13" t="s">
        <v>40</v>
      </c>
      <c r="B235" s="28"/>
      <c r="C235" s="44">
        <v>-0.92675609962</v>
      </c>
      <c r="D235" s="44">
        <v>-0.99324587895</v>
      </c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>
      <c r="A236" s="13" t="s">
        <v>41</v>
      </c>
      <c r="B236" s="28"/>
      <c r="C236" s="44">
        <v>-0.87474869599</v>
      </c>
      <c r="D236" s="44">
        <v>-0.93506523552</v>
      </c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>
      <c r="A237" s="26">
        <v>40.0</v>
      </c>
      <c r="B237" s="28"/>
      <c r="C237" s="29"/>
      <c r="D237" s="29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>
      <c r="A238" s="13" t="s">
        <v>31</v>
      </c>
      <c r="B238" s="15">
        <v>-427.2108587383</v>
      </c>
      <c r="C238" s="44">
        <v>-1.84698036926</v>
      </c>
      <c r="D238" s="44">
        <v>-1.9761144643500002</v>
      </c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>
      <c r="A239" s="13" t="s">
        <v>32</v>
      </c>
      <c r="B239" s="15">
        <v>-230.7961333189</v>
      </c>
      <c r="C239" s="44">
        <v>-0.92590925817</v>
      </c>
      <c r="D239" s="44">
        <v>-0.9928031241699999</v>
      </c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>
      <c r="A240" s="13" t="s">
        <v>33</v>
      </c>
      <c r="B240" s="15">
        <v>-196.4180461357</v>
      </c>
      <c r="C240" s="44">
        <v>-0.91478818184</v>
      </c>
      <c r="D240" s="44">
        <v>-0.97702353177</v>
      </c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>
      <c r="A241" s="13" t="s">
        <v>40</v>
      </c>
      <c r="B241" s="28"/>
      <c r="C241" s="44">
        <v>-0.92663849967</v>
      </c>
      <c r="D241" s="44">
        <v>-0.9931591012200001</v>
      </c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>
      <c r="A242" s="13" t="s">
        <v>41</v>
      </c>
      <c r="B242" s="28"/>
      <c r="C242" s="44">
        <v>-0.91500193187</v>
      </c>
      <c r="D242" s="44">
        <v>-0.9771443038500001</v>
      </c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>
      <c r="A243" s="26">
        <v>41.0</v>
      </c>
      <c r="B243" s="28"/>
      <c r="C243" s="29"/>
      <c r="D243" s="29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>
      <c r="A244" s="13" t="s">
        <v>31</v>
      </c>
      <c r="B244" s="15">
        <v>-609.0662176447</v>
      </c>
      <c r="C244" s="44">
        <v>-2.33260126762</v>
      </c>
      <c r="D244" s="44">
        <v>-2.51106605893</v>
      </c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>
      <c r="A245" s="13" t="s">
        <v>32</v>
      </c>
      <c r="B245" s="15">
        <v>-412.6537340212</v>
      </c>
      <c r="C245" s="44">
        <v>-1.4126602071400003</v>
      </c>
      <c r="D245" s="44">
        <v>-1.5290234467300001</v>
      </c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>
      <c r="A246" s="13" t="s">
        <v>33</v>
      </c>
      <c r="B246" s="15">
        <v>-196.4178428049</v>
      </c>
      <c r="C246" s="44">
        <v>-0.90998329019</v>
      </c>
      <c r="D246" s="44">
        <v>-0.9722039646799999</v>
      </c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>
      <c r="A247" s="13" t="s">
        <v>40</v>
      </c>
      <c r="B247" s="28"/>
      <c r="C247" s="44">
        <v>-1.4141694360300001</v>
      </c>
      <c r="D247" s="44">
        <v>-1.5298536714500002</v>
      </c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>
      <c r="A248" s="13" t="s">
        <v>41</v>
      </c>
      <c r="B248" s="28"/>
      <c r="C248" s="44">
        <v>-0.9104348531199999</v>
      </c>
      <c r="D248" s="44">
        <v>-0.9724099902400001</v>
      </c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>
      <c r="A249" s="26">
        <v>42.0</v>
      </c>
      <c r="B249" s="28"/>
      <c r="C249" s="29"/>
      <c r="D249" s="29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>
      <c r="A250" s="13" t="s">
        <v>31</v>
      </c>
      <c r="B250" s="15">
        <v>-607.8920113637</v>
      </c>
      <c r="C250" s="44">
        <v>-2.29590844834</v>
      </c>
      <c r="D250" s="44">
        <v>-2.47265946538</v>
      </c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>
      <c r="A251" s="13" t="s">
        <v>32</v>
      </c>
      <c r="B251" s="15">
        <v>-412.6537478282</v>
      </c>
      <c r="C251" s="44">
        <v>-1.4126639748000003</v>
      </c>
      <c r="D251" s="44">
        <v>-1.5290245954100001</v>
      </c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>
      <c r="A252" s="13" t="s">
        <v>33</v>
      </c>
      <c r="B252" s="15">
        <v>-195.243199554</v>
      </c>
      <c r="C252" s="44">
        <v>-0.87439649115</v>
      </c>
      <c r="D252" s="44">
        <v>-0.9348830450700001</v>
      </c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>
      <c r="A253" s="13" t="s">
        <v>40</v>
      </c>
      <c r="B253" s="28"/>
      <c r="C253" s="44">
        <v>-1.41397782916</v>
      </c>
      <c r="D253" s="44">
        <v>-1.5297494152200002</v>
      </c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>
      <c r="A254" s="13" t="s">
        <v>41</v>
      </c>
      <c r="B254" s="28"/>
      <c r="C254" s="44">
        <v>-0.87477454792</v>
      </c>
      <c r="D254" s="44">
        <v>-0.93505921782</v>
      </c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>
      <c r="A255" s="26">
        <v>43.0</v>
      </c>
      <c r="B255" s="28"/>
      <c r="C255" s="29"/>
      <c r="D255" s="29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>
      <c r="A256" s="13" t="s">
        <v>31</v>
      </c>
      <c r="B256" s="15">
        <v>-609.0685312266</v>
      </c>
      <c r="C256" s="44">
        <v>-2.33422584642</v>
      </c>
      <c r="D256" s="44">
        <v>-2.5127804239200002</v>
      </c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>
      <c r="A257" s="13" t="s">
        <v>32</v>
      </c>
      <c r="B257" s="15">
        <v>-412.6537103042</v>
      </c>
      <c r="C257" s="44">
        <v>-1.4126267255100002</v>
      </c>
      <c r="D257" s="44">
        <v>-1.52899540222</v>
      </c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>
      <c r="A258" s="13" t="s">
        <v>33</v>
      </c>
      <c r="B258" s="15">
        <v>-196.4180165979</v>
      </c>
      <c r="C258" s="44">
        <v>-0.9148035653900001</v>
      </c>
      <c r="D258" s="44">
        <v>-0.9770373533700001</v>
      </c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>
      <c r="A259" s="13" t="s">
        <v>40</v>
      </c>
      <c r="B259" s="28"/>
      <c r="C259" s="44">
        <v>-1.4136951907000002</v>
      </c>
      <c r="D259" s="44">
        <v>-1.5295849368799999</v>
      </c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>
      <c r="A260" s="13" t="s">
        <v>41</v>
      </c>
      <c r="B260" s="28"/>
      <c r="C260" s="44">
        <v>-0.9151076672400001</v>
      </c>
      <c r="D260" s="44">
        <v>-0.97718846407</v>
      </c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>
      <c r="A261" s="26">
        <v>44.0</v>
      </c>
      <c r="B261" s="28"/>
      <c r="C261" s="29"/>
      <c r="D261" s="29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>
      <c r="A262" s="13" t="s">
        <v>31</v>
      </c>
      <c r="B262" s="15">
        <v>-274.4851833137</v>
      </c>
      <c r="C262" s="44">
        <v>-1.25781202183</v>
      </c>
      <c r="D262" s="44">
        <v>-1.3440174887100003</v>
      </c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>
      <c r="A263" s="13" t="s">
        <v>32</v>
      </c>
      <c r="B263" s="15">
        <v>-78.0701422616</v>
      </c>
      <c r="C263" s="44">
        <v>-0.34376783219999996</v>
      </c>
      <c r="D263" s="44">
        <v>-0.36759722935</v>
      </c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>
      <c r="A264" s="13" t="s">
        <v>33</v>
      </c>
      <c r="B264" s="15">
        <v>-196.4179172458</v>
      </c>
      <c r="C264" s="44">
        <v>-0.9099473086600001</v>
      </c>
      <c r="D264" s="44">
        <v>-0.97217346902</v>
      </c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>
      <c r="A265" s="13" t="s">
        <v>40</v>
      </c>
      <c r="B265" s="28"/>
      <c r="C265" s="44">
        <v>-0.34404132919</v>
      </c>
      <c r="D265" s="44">
        <v>-0.36774905284</v>
      </c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>
      <c r="A266" s="13" t="s">
        <v>41</v>
      </c>
      <c r="B266" s="28"/>
      <c r="C266" s="44">
        <v>-0.91015931344</v>
      </c>
      <c r="D266" s="44">
        <v>-0.9722782452500001</v>
      </c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>
      <c r="A267" s="26">
        <v>45.0</v>
      </c>
      <c r="B267" s="28"/>
      <c r="C267" s="29"/>
      <c r="D267" s="29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>
      <c r="A268" s="13" t="s">
        <v>31</v>
      </c>
      <c r="B268" s="15">
        <v>-273.2696885683</v>
      </c>
      <c r="C268" s="44">
        <v>-1.22414199076</v>
      </c>
      <c r="D268" s="44">
        <v>-1.30857220299</v>
      </c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>
      <c r="A269" s="13" t="s">
        <v>32</v>
      </c>
      <c r="B269" s="15">
        <v>-76.8541770579</v>
      </c>
      <c r="C269" s="44">
        <v>-0.31050500351000004</v>
      </c>
      <c r="D269" s="44">
        <v>-0.33253885106000003</v>
      </c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>
      <c r="A270" s="13" t="s">
        <v>33</v>
      </c>
      <c r="B270" s="15">
        <v>-196.4178368114</v>
      </c>
      <c r="C270" s="44">
        <v>-0.9099693342999999</v>
      </c>
      <c r="D270" s="44">
        <v>-0.9721994704500001</v>
      </c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>
      <c r="A271" s="13" t="s">
        <v>40</v>
      </c>
      <c r="B271" s="28"/>
      <c r="C271" s="44">
        <v>-0.31080646688</v>
      </c>
      <c r="D271" s="44">
        <v>-0.33271808466</v>
      </c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>
      <c r="A272" s="13" t="s">
        <v>41</v>
      </c>
      <c r="B272" s="28"/>
      <c r="C272" s="44">
        <v>-0.91012089662</v>
      </c>
      <c r="D272" s="44">
        <v>-0.9722628886100001</v>
      </c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>
      <c r="A273" s="26">
        <v>46.0</v>
      </c>
      <c r="B273" s="28"/>
      <c r="C273" s="29"/>
      <c r="D273" s="29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>
      <c r="A274" s="13" t="s">
        <v>31</v>
      </c>
      <c r="B274" s="15">
        <v>-443.5339205539</v>
      </c>
      <c r="C274" s="44">
        <v>-1.85534391328</v>
      </c>
      <c r="D274" s="44">
        <v>-1.9909047510300002</v>
      </c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>
      <c r="A275" s="13" t="s">
        <v>32</v>
      </c>
      <c r="B275" s="15">
        <v>-247.1204564031</v>
      </c>
      <c r="C275" s="44">
        <v>-0.93741408436</v>
      </c>
      <c r="D275" s="44">
        <v>-1.0107281648100002</v>
      </c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>
      <c r="A276" s="13" t="s">
        <v>33</v>
      </c>
      <c r="B276" s="15">
        <v>-196.4178329087</v>
      </c>
      <c r="C276" s="44">
        <v>-0.9099915282900001</v>
      </c>
      <c r="D276" s="44">
        <v>-0.9722159577</v>
      </c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>
      <c r="A277" s="13" t="s">
        <v>40</v>
      </c>
      <c r="B277" s="28"/>
      <c r="C277" s="44">
        <v>-0.93843400014</v>
      </c>
      <c r="D277" s="44">
        <v>-1.01127761995</v>
      </c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>
      <c r="A278" s="13" t="s">
        <v>41</v>
      </c>
      <c r="B278" s="28"/>
      <c r="C278" s="44">
        <v>-0.91040139346</v>
      </c>
      <c r="D278" s="44">
        <v>-0.97241446523</v>
      </c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>
      <c r="A279" s="26">
        <v>47.0</v>
      </c>
      <c r="B279" s="28"/>
      <c r="C279" s="29"/>
      <c r="D279" s="29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>
      <c r="A280" s="13" t="s">
        <v>31</v>
      </c>
      <c r="B280" s="15">
        <v>-461.5900081504</v>
      </c>
      <c r="C280" s="44">
        <v>-1.8573972771900003</v>
      </c>
      <c r="D280" s="44">
        <v>-1.99123003391</v>
      </c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>
      <c r="A281" s="13" t="s">
        <v>32</v>
      </c>
      <c r="B281" s="15">
        <v>-230.7961160348</v>
      </c>
      <c r="C281" s="44">
        <v>-0.92592752538</v>
      </c>
      <c r="D281" s="44">
        <v>-0.99281846781</v>
      </c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>
      <c r="A282" s="13" t="s">
        <v>33</v>
      </c>
      <c r="B282" s="15">
        <v>-230.7961113265</v>
      </c>
      <c r="C282" s="44">
        <v>-0.9259239355600001</v>
      </c>
      <c r="D282" s="44">
        <v>-0.9928165622700001</v>
      </c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>
      <c r="A283" s="13" t="s">
        <v>40</v>
      </c>
      <c r="B283" s="28"/>
      <c r="C283" s="44">
        <v>-0.92656067738</v>
      </c>
      <c r="D283" s="44">
        <v>-0.9931191543000001</v>
      </c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>
      <c r="A284" s="13" t="s">
        <v>41</v>
      </c>
      <c r="B284" s="28"/>
      <c r="C284" s="44">
        <v>-0.92619958782</v>
      </c>
      <c r="D284" s="44">
        <v>-0.99298022707</v>
      </c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>
      <c r="A285" s="26">
        <v>48.0</v>
      </c>
      <c r="B285" s="28"/>
      <c r="C285" s="29"/>
      <c r="D285" s="29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>
      <c r="A286" s="13" t="s">
        <v>31</v>
      </c>
      <c r="B286" s="15">
        <v>-493.5878612086</v>
      </c>
      <c r="C286" s="44">
        <v>-1.91179796483</v>
      </c>
      <c r="D286" s="44">
        <v>-2.0526075285300003</v>
      </c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>
      <c r="A287" s="13" t="s">
        <v>32</v>
      </c>
      <c r="B287" s="15">
        <v>-246.7945960813</v>
      </c>
      <c r="C287" s="44">
        <v>-0.95314342318</v>
      </c>
      <c r="D287" s="44">
        <v>-1.02350279889</v>
      </c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>
      <c r="A288" s="13" t="s">
        <v>33</v>
      </c>
      <c r="B288" s="15">
        <v>-246.7945688487</v>
      </c>
      <c r="C288" s="44">
        <v>-0.9531568315100001</v>
      </c>
      <c r="D288" s="44">
        <v>-1.02351461277</v>
      </c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>
      <c r="A289" s="13" t="s">
        <v>40</v>
      </c>
      <c r="B289" s="28"/>
      <c r="C289" s="44">
        <v>-0.95382382706</v>
      </c>
      <c r="D289" s="44">
        <v>-1.02385345153</v>
      </c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>
      <c r="A290" s="13" t="s">
        <v>41</v>
      </c>
      <c r="B290" s="28"/>
      <c r="C290" s="44">
        <v>-0.95344970786</v>
      </c>
      <c r="D290" s="44">
        <v>-1.02367640674</v>
      </c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>
      <c r="A291" s="26">
        <v>49.0</v>
      </c>
      <c r="B291" s="28"/>
      <c r="C291" s="29"/>
      <c r="D291" s="29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>
      <c r="A292" s="13" t="s">
        <v>31</v>
      </c>
      <c r="B292" s="15">
        <v>-477.5892703093</v>
      </c>
      <c r="C292" s="44">
        <v>-1.88447923612</v>
      </c>
      <c r="D292" s="44">
        <v>-2.02178157194</v>
      </c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>
      <c r="A293" s="13" t="s">
        <v>32</v>
      </c>
      <c r="B293" s="15">
        <v>-230.7960946369</v>
      </c>
      <c r="C293" s="44">
        <v>-0.92595131343</v>
      </c>
      <c r="D293" s="44">
        <v>-0.99283904785</v>
      </c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>
      <c r="A294" s="13" t="s">
        <v>33</v>
      </c>
      <c r="B294" s="15">
        <v>-246.7945884773</v>
      </c>
      <c r="C294" s="44">
        <v>-0.95313505859</v>
      </c>
      <c r="D294" s="44">
        <v>-1.02349828945</v>
      </c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>
      <c r="A295" s="13" t="s">
        <v>40</v>
      </c>
      <c r="B295" s="28"/>
      <c r="C295" s="44">
        <v>-0.92661486372</v>
      </c>
      <c r="D295" s="44">
        <v>-0.9931556190399999</v>
      </c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>
      <c r="A296" s="13" t="s">
        <v>41</v>
      </c>
      <c r="B296" s="28"/>
      <c r="C296" s="44">
        <v>-0.95341695449</v>
      </c>
      <c r="D296" s="44">
        <v>-1.0236599904700001</v>
      </c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>
      <c r="A297" s="26">
        <v>50.0</v>
      </c>
      <c r="B297" s="28"/>
      <c r="C297" s="29"/>
      <c r="D297" s="29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>
      <c r="A298" s="13" t="s">
        <v>31</v>
      </c>
      <c r="B298" s="15">
        <v>-307.6506223865</v>
      </c>
      <c r="C298" s="44">
        <v>-1.2397280210900001</v>
      </c>
      <c r="D298" s="44">
        <v>-1.3287140127300001</v>
      </c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>
      <c r="A299" s="13" t="s">
        <v>32</v>
      </c>
      <c r="B299" s="15">
        <v>-230.7961006743</v>
      </c>
      <c r="C299" s="44">
        <v>-0.92594360872</v>
      </c>
      <c r="D299" s="44">
        <v>-0.99283110745</v>
      </c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>
      <c r="A300" s="13" t="s">
        <v>33</v>
      </c>
      <c r="B300" s="15">
        <v>-76.8540816216</v>
      </c>
      <c r="C300" s="44">
        <v>-0.31058982994</v>
      </c>
      <c r="D300" s="44">
        <v>-0.33261871357</v>
      </c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>
      <c r="A301" s="13" t="s">
        <v>40</v>
      </c>
      <c r="B301" s="28"/>
      <c r="C301" s="44">
        <v>-0.92651088907</v>
      </c>
      <c r="D301" s="44">
        <v>-0.99308811095</v>
      </c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>
      <c r="A302" s="13" t="s">
        <v>41</v>
      </c>
      <c r="B302" s="28"/>
      <c r="C302" s="44">
        <v>-0.31077566871</v>
      </c>
      <c r="D302" s="44">
        <v>-0.33275579181000003</v>
      </c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>
      <c r="A303" s="26">
        <v>51.0</v>
      </c>
      <c r="B303" s="28"/>
      <c r="C303" s="29"/>
      <c r="D303" s="29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>
      <c r="A304" s="13" t="s">
        <v>31</v>
      </c>
      <c r="B304" s="15">
        <v>-153.7091752511</v>
      </c>
      <c r="C304" s="44">
        <v>-0.62196032535</v>
      </c>
      <c r="D304" s="44">
        <v>-0.66613674218</v>
      </c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>
      <c r="A305" s="13" t="s">
        <v>32</v>
      </c>
      <c r="B305" s="15">
        <v>-76.8541984249</v>
      </c>
      <c r="C305" s="44">
        <v>-0.3104855949</v>
      </c>
      <c r="D305" s="44">
        <v>-0.33252066679000003</v>
      </c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>
      <c r="A306" s="13" t="s">
        <v>33</v>
      </c>
      <c r="B306" s="15">
        <v>-76.8541500655</v>
      </c>
      <c r="C306" s="44">
        <v>-0.31052912592</v>
      </c>
      <c r="D306" s="44">
        <v>-0.33256166216000005</v>
      </c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>
      <c r="A307" s="13" t="s">
        <v>40</v>
      </c>
      <c r="B307" s="28"/>
      <c r="C307" s="44">
        <v>-0.31068129118000004</v>
      </c>
      <c r="D307" s="44">
        <v>-0.33264342228</v>
      </c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>
      <c r="A308" s="13" t="s">
        <v>41</v>
      </c>
      <c r="B308" s="28"/>
      <c r="C308" s="44">
        <v>-0.31060760276</v>
      </c>
      <c r="D308" s="44">
        <v>-0.33261569887000003</v>
      </c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>
      <c r="A309" s="26">
        <v>52.0</v>
      </c>
      <c r="B309" s="28"/>
      <c r="C309" s="29"/>
      <c r="D309" s="29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>
      <c r="A310" s="13" t="s">
        <v>31</v>
      </c>
      <c r="B310" s="15">
        <v>-458.7195767051</v>
      </c>
      <c r="C310" s="44">
        <v>-1.71226699527</v>
      </c>
      <c r="D310" s="44">
        <v>-1.8448814146099999</v>
      </c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>
      <c r="A311" s="13" t="s">
        <v>32</v>
      </c>
      <c r="B311" s="15">
        <v>-230.7960257979</v>
      </c>
      <c r="C311" s="44">
        <v>-0.9259989034399999</v>
      </c>
      <c r="D311" s="44">
        <v>-0.99287822413</v>
      </c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>
      <c r="A312" s="13" t="s">
        <v>33</v>
      </c>
      <c r="B312" s="15">
        <v>-227.9223323912</v>
      </c>
      <c r="C312" s="44">
        <v>-0.78159330795</v>
      </c>
      <c r="D312" s="44">
        <v>-0.84724836742</v>
      </c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>
      <c r="A313" s="13" t="s">
        <v>40</v>
      </c>
      <c r="B313" s="28"/>
      <c r="C313" s="44">
        <v>-0.9266103009800001</v>
      </c>
      <c r="D313" s="44">
        <v>-0.99318093212</v>
      </c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>
      <c r="A314" s="13" t="s">
        <v>41</v>
      </c>
      <c r="B314" s="28"/>
      <c r="C314" s="44">
        <v>-0.78224875872</v>
      </c>
      <c r="D314" s="44">
        <v>-0.8476028353</v>
      </c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>
      <c r="A315" s="26">
        <v>53.0</v>
      </c>
      <c r="B315" s="28"/>
      <c r="C315" s="29"/>
      <c r="D315" s="29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>
      <c r="A316" s="13" t="s">
        <v>31</v>
      </c>
      <c r="B316" s="15">
        <v>-438.8755391201</v>
      </c>
      <c r="C316" s="44">
        <v>-1.69178509006</v>
      </c>
      <c r="D316" s="44">
        <v>-1.82015464943</v>
      </c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>
      <c r="A317" s="13" t="s">
        <v>32</v>
      </c>
      <c r="B317" s="15">
        <v>-230.7959934835</v>
      </c>
      <c r="C317" s="44">
        <v>-0.9260056773500001</v>
      </c>
      <c r="D317" s="44">
        <v>-0.99288712952</v>
      </c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>
      <c r="A318" s="13" t="s">
        <v>33</v>
      </c>
      <c r="B318" s="15">
        <v>-208.0780686384</v>
      </c>
      <c r="C318" s="44">
        <v>-0.76186037512</v>
      </c>
      <c r="D318" s="44">
        <v>-0.82331039336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>
      <c r="A319" s="13" t="s">
        <v>40</v>
      </c>
      <c r="B319" s="28"/>
      <c r="C319" s="44">
        <v>-0.9264640240700001</v>
      </c>
      <c r="D319" s="44">
        <v>-0.9931247732900002</v>
      </c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>
      <c r="A320" s="13" t="s">
        <v>41</v>
      </c>
      <c r="B320" s="28"/>
      <c r="C320" s="44">
        <v>-0.76255755147</v>
      </c>
      <c r="D320" s="44">
        <v>-0.8236630970100001</v>
      </c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>
      <c r="A321" s="26">
        <v>54.0</v>
      </c>
      <c r="B321" s="28"/>
      <c r="C321" s="29"/>
      <c r="D321" s="29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>
      <c r="A322" s="13" t="s">
        <v>31</v>
      </c>
      <c r="B322" s="15">
        <v>-306.8639033075</v>
      </c>
      <c r="C322" s="44">
        <v>-1.18659795709</v>
      </c>
      <c r="D322" s="44">
        <v>-1.27728406312</v>
      </c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>
      <c r="A323" s="13" t="s">
        <v>32</v>
      </c>
      <c r="B323" s="15">
        <v>-230.7960819067</v>
      </c>
      <c r="C323" s="44">
        <v>-0.92596565425</v>
      </c>
      <c r="D323" s="44">
        <v>-0.992850118</v>
      </c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>
      <c r="A324" s="13" t="s">
        <v>33</v>
      </c>
      <c r="B324" s="15">
        <v>-76.0663525205</v>
      </c>
      <c r="C324" s="44">
        <v>-0.25767580774000004</v>
      </c>
      <c r="D324" s="44">
        <v>-0.28137502601</v>
      </c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>
      <c r="A325" s="13" t="s">
        <v>40</v>
      </c>
      <c r="B325" s="28"/>
      <c r="C325" s="44">
        <v>-0.92636780353</v>
      </c>
      <c r="D325" s="44">
        <v>-0.99304954853</v>
      </c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>
      <c r="A326" s="13" t="s">
        <v>41</v>
      </c>
      <c r="B326" s="28"/>
      <c r="C326" s="44">
        <v>-0.25832181609</v>
      </c>
      <c r="D326" s="44">
        <v>-0.28183057799</v>
      </c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>
      <c r="A327" s="26">
        <v>55.0</v>
      </c>
      <c r="B327" s="28"/>
      <c r="C327" s="29"/>
      <c r="D327" s="29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>
      <c r="A328" s="13" t="s">
        <v>31</v>
      </c>
      <c r="B328" s="15">
        <v>-345.8967502312</v>
      </c>
      <c r="C328" s="44">
        <v>-1.3601463387200001</v>
      </c>
      <c r="D328" s="44">
        <v>-1.4622464860900002</v>
      </c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>
      <c r="A329" s="13" t="s">
        <v>32</v>
      </c>
      <c r="B329" s="15">
        <v>-230.7960656139</v>
      </c>
      <c r="C329" s="44">
        <v>-0.9259808299300001</v>
      </c>
      <c r="D329" s="44">
        <v>-0.9928630929100001</v>
      </c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>
      <c r="A330" s="13" t="s">
        <v>33</v>
      </c>
      <c r="B330" s="15">
        <v>-115.100731853</v>
      </c>
      <c r="C330" s="44">
        <v>-0.42894327098999996</v>
      </c>
      <c r="D330" s="44">
        <v>-0.46410434668000006</v>
      </c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>
      <c r="A331" s="13" t="s">
        <v>40</v>
      </c>
      <c r="B331" s="28"/>
      <c r="C331" s="44">
        <v>-0.92658805434</v>
      </c>
      <c r="D331" s="44">
        <v>-0.99316356347</v>
      </c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>
      <c r="A332" s="13" t="s">
        <v>41</v>
      </c>
      <c r="B332" s="28"/>
      <c r="C332" s="44">
        <v>-0.42953056471000006</v>
      </c>
      <c r="D332" s="44">
        <v>-0.46444149413999997</v>
      </c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>
      <c r="A333" s="26">
        <v>56.0</v>
      </c>
      <c r="B333" s="28"/>
      <c r="C333" s="29"/>
      <c r="D333" s="29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>
      <c r="A334" s="13" t="s">
        <v>31</v>
      </c>
      <c r="B334" s="15">
        <v>-326.0566078314</v>
      </c>
      <c r="C334" s="44">
        <v>-1.34200186783</v>
      </c>
      <c r="D334" s="44">
        <v>-1.4393436107700002</v>
      </c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>
      <c r="A335" s="13" t="s">
        <v>32</v>
      </c>
      <c r="B335" s="15">
        <v>-230.796107657</v>
      </c>
      <c r="C335" s="44">
        <v>-0.92593746869</v>
      </c>
      <c r="D335" s="44">
        <v>-0.9928263581600001</v>
      </c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>
      <c r="A336" s="13" t="s">
        <v>33</v>
      </c>
      <c r="B336" s="15">
        <v>-95.2621219319</v>
      </c>
      <c r="C336" s="44">
        <v>-0.41079230751</v>
      </c>
      <c r="D336" s="44">
        <v>-0.44118301838</v>
      </c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>
      <c r="A337" s="13" t="s">
        <v>40</v>
      </c>
      <c r="B337" s="28"/>
      <c r="C337" s="44">
        <v>-0.9265268857000001</v>
      </c>
      <c r="D337" s="44">
        <v>-0.99310887039</v>
      </c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>
      <c r="A338" s="13" t="s">
        <v>41</v>
      </c>
      <c r="B338" s="28"/>
      <c r="C338" s="44">
        <v>-0.41120081691</v>
      </c>
      <c r="D338" s="44">
        <v>-0.44142285707</v>
      </c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>
      <c r="A339" s="26">
        <v>57.0</v>
      </c>
      <c r="B339" s="28"/>
      <c r="C339" s="29"/>
      <c r="D339" s="29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>
      <c r="A340" s="13" t="s">
        <v>31</v>
      </c>
      <c r="B340" s="15">
        <v>-477.9157273024</v>
      </c>
      <c r="C340" s="44">
        <v>-1.87061528433</v>
      </c>
      <c r="D340" s="44">
        <v>-2.0108956886200002</v>
      </c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>
      <c r="A341" s="13" t="s">
        <v>32</v>
      </c>
      <c r="B341" s="15">
        <v>-230.7960395122</v>
      </c>
      <c r="C341" s="44">
        <v>-0.92601100085</v>
      </c>
      <c r="D341" s="44">
        <v>-0.9928899748300001</v>
      </c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>
      <c r="A342" s="13" t="s">
        <v>33</v>
      </c>
      <c r="B342" s="15">
        <v>-247.1203740816</v>
      </c>
      <c r="C342" s="44">
        <v>-0.93747718506</v>
      </c>
      <c r="D342" s="44">
        <v>-1.01079401644</v>
      </c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>
      <c r="A343" s="13" t="s">
        <v>40</v>
      </c>
      <c r="B343" s="28"/>
      <c r="C343" s="44">
        <v>-0.92681266834</v>
      </c>
      <c r="D343" s="44">
        <v>-0.9932841302800001</v>
      </c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>
      <c r="A344" s="13" t="s">
        <v>41</v>
      </c>
      <c r="B344" s="28"/>
      <c r="C344" s="44">
        <v>-0.93794711387</v>
      </c>
      <c r="D344" s="44">
        <v>-1.01106879211</v>
      </c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>
      <c r="A345" s="26">
        <v>58.0</v>
      </c>
      <c r="B345" s="28"/>
      <c r="C345" s="29"/>
      <c r="D345" s="29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>
      <c r="A346" s="13" t="s">
        <v>31</v>
      </c>
      <c r="B346" s="15">
        <v>-493.5908828623</v>
      </c>
      <c r="C346" s="44">
        <v>-1.9098940213600002</v>
      </c>
      <c r="D346" s="44">
        <v>-2.0505407349700002</v>
      </c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>
      <c r="A347" s="13" t="s">
        <v>32</v>
      </c>
      <c r="B347" s="15">
        <v>-246.7944828397</v>
      </c>
      <c r="C347" s="44">
        <v>-0.9532228368</v>
      </c>
      <c r="D347" s="44">
        <v>-1.02358272458</v>
      </c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>
      <c r="A348" s="13" t="s">
        <v>33</v>
      </c>
      <c r="B348" s="15">
        <v>-246.7944828255</v>
      </c>
      <c r="C348" s="44">
        <v>-0.95322286475</v>
      </c>
      <c r="D348" s="44">
        <v>-1.02358274512</v>
      </c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>
      <c r="A349" s="13" t="s">
        <v>40</v>
      </c>
      <c r="B349" s="28"/>
      <c r="C349" s="44">
        <v>-0.9537419092500001</v>
      </c>
      <c r="D349" s="44">
        <v>-1.02384493796</v>
      </c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>
      <c r="A350" s="13" t="s">
        <v>41</v>
      </c>
      <c r="B350" s="28"/>
      <c r="C350" s="44">
        <v>-0.9537420870900001</v>
      </c>
      <c r="D350" s="44">
        <v>-1.02384501713</v>
      </c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>
      <c r="A351" s="26">
        <v>59.0</v>
      </c>
      <c r="B351" s="28"/>
      <c r="C351" s="29"/>
      <c r="D351" s="29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>
      <c r="A352" s="13" t="s">
        <v>31</v>
      </c>
      <c r="B352" s="15">
        <v>-152.9242607743</v>
      </c>
      <c r="C352" s="44">
        <v>-0.56890629393</v>
      </c>
      <c r="D352" s="44">
        <v>-0.61442517084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>
      <c r="A353" s="13" t="s">
        <v>32</v>
      </c>
      <c r="B353" s="15">
        <v>-76.8540264302</v>
      </c>
      <c r="C353" s="44">
        <v>-0.31063180550999997</v>
      </c>
      <c r="D353" s="44">
        <v>-0.33265840608</v>
      </c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>
      <c r="A354" s="13" t="s">
        <v>33</v>
      </c>
      <c r="B354" s="15">
        <v>-76.0665852178</v>
      </c>
      <c r="C354" s="44">
        <v>-0.25748453848</v>
      </c>
      <c r="D354" s="44">
        <v>-0.28119838578</v>
      </c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>
      <c r="A355" s="13" t="s">
        <v>40</v>
      </c>
      <c r="B355" s="28"/>
      <c r="C355" s="44">
        <v>-0.31070722488</v>
      </c>
      <c r="D355" s="44">
        <v>-0.33270882203</v>
      </c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>
      <c r="A356" s="13" t="s">
        <v>41</v>
      </c>
      <c r="B356" s="28"/>
      <c r="C356" s="44">
        <v>-0.25822622332</v>
      </c>
      <c r="D356" s="44">
        <v>-0.28156968333000004</v>
      </c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>
      <c r="A357" s="26">
        <v>60.0</v>
      </c>
      <c r="B357" s="28"/>
      <c r="C357" s="29"/>
      <c r="D357" s="29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>
      <c r="A358" s="13" t="s">
        <v>31</v>
      </c>
      <c r="B358" s="15">
        <v>-304.7804014422</v>
      </c>
      <c r="C358" s="44">
        <v>-1.09408636649</v>
      </c>
      <c r="D358" s="44">
        <v>-1.18196828633</v>
      </c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>
      <c r="A359" s="13" t="s">
        <v>32</v>
      </c>
      <c r="B359" s="15">
        <v>-76.8539215807</v>
      </c>
      <c r="C359" s="44">
        <v>-0.31069185121</v>
      </c>
      <c r="D359" s="44">
        <v>-0.33271592146</v>
      </c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>
      <c r="A360" s="13" t="s">
        <v>33</v>
      </c>
      <c r="B360" s="15">
        <v>-227.9222937543</v>
      </c>
      <c r="C360" s="44">
        <v>-0.78158912429</v>
      </c>
      <c r="D360" s="44">
        <v>-0.8472489402000001</v>
      </c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>
      <c r="A361" s="13" t="s">
        <v>40</v>
      </c>
      <c r="B361" s="28"/>
      <c r="C361" s="44">
        <v>-0.31104429433999997</v>
      </c>
      <c r="D361" s="44">
        <v>-0.33293336960000003</v>
      </c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>
      <c r="A362" s="13" t="s">
        <v>41</v>
      </c>
      <c r="B362" s="28"/>
      <c r="C362" s="44">
        <v>-0.7821250468200001</v>
      </c>
      <c r="D362" s="44">
        <v>-0.8475162592</v>
      </c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>
      <c r="A363" s="26">
        <v>61.0</v>
      </c>
      <c r="B363" s="28"/>
      <c r="C363" s="29"/>
      <c r="D363" s="29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>
      <c r="A364" s="13" t="s">
        <v>31</v>
      </c>
      <c r="B364" s="15">
        <v>-424.3370542516</v>
      </c>
      <c r="C364" s="44">
        <v>-1.69714600211</v>
      </c>
      <c r="D364" s="44">
        <v>-1.8250092909100002</v>
      </c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>
      <c r="A365" s="13" t="s">
        <v>32</v>
      </c>
      <c r="B365" s="15">
        <v>-196.4178754322</v>
      </c>
      <c r="C365" s="44">
        <v>-0.9099585495</v>
      </c>
      <c r="D365" s="44">
        <v>-0.9721813800400001</v>
      </c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>
      <c r="A366" s="13" t="s">
        <v>33</v>
      </c>
      <c r="B366" s="15">
        <v>-227.9224363056</v>
      </c>
      <c r="C366" s="44">
        <v>-0.7815749553300001</v>
      </c>
      <c r="D366" s="44">
        <v>-0.84723371564</v>
      </c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>
      <c r="A367" s="13" t="s">
        <v>40</v>
      </c>
      <c r="B367" s="28"/>
      <c r="C367" s="44">
        <v>-0.91023552776</v>
      </c>
      <c r="D367" s="44">
        <v>-0.97230611153</v>
      </c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>
      <c r="A368" s="13" t="s">
        <v>41</v>
      </c>
      <c r="B368" s="28"/>
      <c r="C368" s="44">
        <v>-0.7824466401700001</v>
      </c>
      <c r="D368" s="44">
        <v>-0.8477052792</v>
      </c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>
      <c r="A369" s="26">
        <v>62.0</v>
      </c>
      <c r="B369" s="28"/>
      <c r="C369" s="29"/>
      <c r="D369" s="29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>
      <c r="A370" s="13" t="s">
        <v>31</v>
      </c>
      <c r="B370" s="15">
        <v>-404.492745141</v>
      </c>
      <c r="C370" s="44">
        <v>-1.6781307327200001</v>
      </c>
      <c r="D370" s="44">
        <v>-1.80177447034</v>
      </c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>
      <c r="A371" s="13" t="s">
        <v>32</v>
      </c>
      <c r="B371" s="15">
        <v>-196.4178389076</v>
      </c>
      <c r="C371" s="44">
        <v>-0.9099855598600001</v>
      </c>
      <c r="D371" s="44">
        <v>-0.97220850727</v>
      </c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>
      <c r="A372" s="13" t="s">
        <v>33</v>
      </c>
      <c r="B372" s="15">
        <v>-208.0782408571</v>
      </c>
      <c r="C372" s="44">
        <v>-0.7617599996500001</v>
      </c>
      <c r="D372" s="44">
        <v>-0.82320717882</v>
      </c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>
      <c r="A373" s="13" t="s">
        <v>40</v>
      </c>
      <c r="B373" s="28"/>
      <c r="C373" s="44">
        <v>-0.91028485574</v>
      </c>
      <c r="D373" s="44">
        <v>-0.9723472146700001</v>
      </c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>
      <c r="A374" s="13" t="s">
        <v>41</v>
      </c>
      <c r="B374" s="28"/>
      <c r="C374" s="44">
        <v>-0.76284137917</v>
      </c>
      <c r="D374" s="44">
        <v>-0.82379398101</v>
      </c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>
      <c r="A375" s="26">
        <v>63.0</v>
      </c>
      <c r="B375" s="28"/>
      <c r="C375" s="29"/>
      <c r="D375" s="29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>
      <c r="A376" s="13" t="s">
        <v>31</v>
      </c>
      <c r="B376" s="15">
        <v>-458.7164629218</v>
      </c>
      <c r="C376" s="44">
        <v>-1.7137008541899998</v>
      </c>
      <c r="D376" s="44">
        <v>-1.8463210972700002</v>
      </c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>
      <c r="A377" s="13" t="s">
        <v>32</v>
      </c>
      <c r="B377" s="15">
        <v>-230.7961009545</v>
      </c>
      <c r="C377" s="44">
        <v>-0.9259366207</v>
      </c>
      <c r="D377" s="44">
        <v>-0.9928259887</v>
      </c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>
      <c r="A378" s="13" t="s">
        <v>33</v>
      </c>
      <c r="B378" s="15">
        <v>-227.9222606115</v>
      </c>
      <c r="C378" s="44">
        <v>-0.7816946774</v>
      </c>
      <c r="D378" s="44">
        <v>-0.84735394523</v>
      </c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>
      <c r="A379" s="13" t="s">
        <v>40</v>
      </c>
      <c r="B379" s="28"/>
      <c r="C379" s="44">
        <v>-0.92657990503</v>
      </c>
      <c r="D379" s="44">
        <v>-0.99313253624</v>
      </c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>
      <c r="A380" s="13" t="s">
        <v>41</v>
      </c>
      <c r="B380" s="28"/>
      <c r="C380" s="44">
        <v>-0.78227627335</v>
      </c>
      <c r="D380" s="44">
        <v>-0.84766344728</v>
      </c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>
      <c r="A381" s="26">
        <v>64.0</v>
      </c>
      <c r="B381" s="28"/>
      <c r="C381" s="29"/>
      <c r="D381" s="29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>
      <c r="A382" s="13" t="s">
        <v>31</v>
      </c>
      <c r="B382" s="15">
        <v>-325.1897772617</v>
      </c>
      <c r="C382" s="44">
        <v>-1.28489022051</v>
      </c>
      <c r="D382" s="44">
        <v>-1.3821599086100003</v>
      </c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>
      <c r="A383" s="13" t="s">
        <v>32</v>
      </c>
      <c r="B383" s="15">
        <v>-247.1205357101</v>
      </c>
      <c r="C383" s="44">
        <v>-0.9373746493800001</v>
      </c>
      <c r="D383" s="44">
        <v>-1.01068849258</v>
      </c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>
      <c r="A384" s="13" t="s">
        <v>33</v>
      </c>
      <c r="B384" s="15">
        <v>-78.070055445</v>
      </c>
      <c r="C384" s="44">
        <v>-0.34382447515</v>
      </c>
      <c r="D384" s="44">
        <v>-0.36765176396</v>
      </c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>
      <c r="A385" s="13" t="s">
        <v>40</v>
      </c>
      <c r="B385" s="28"/>
      <c r="C385" s="44">
        <v>-0.9379490542500001</v>
      </c>
      <c r="D385" s="44">
        <v>-1.01101461136</v>
      </c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>
      <c r="A386" s="13" t="s">
        <v>41</v>
      </c>
      <c r="B386" s="28"/>
      <c r="C386" s="44">
        <v>-0.34407071569000003</v>
      </c>
      <c r="D386" s="44">
        <v>-0.36777096018</v>
      </c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>
      <c r="A387" s="26">
        <v>65.0</v>
      </c>
      <c r="B387" s="28"/>
      <c r="C387" s="29"/>
      <c r="D387" s="29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>
      <c r="A388" s="13" t="s">
        <v>31</v>
      </c>
      <c r="B388" s="15">
        <v>-323.6525833397</v>
      </c>
      <c r="C388" s="44">
        <v>-1.26541479116</v>
      </c>
      <c r="D388" s="44">
        <v>-1.35772593749</v>
      </c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>
      <c r="A389" s="13" t="s">
        <v>32</v>
      </c>
      <c r="B389" s="15">
        <v>-246.7947035408</v>
      </c>
      <c r="C389" s="44">
        <v>-0.95302115831</v>
      </c>
      <c r="D389" s="44">
        <v>-1.02339540576</v>
      </c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>
      <c r="A390" s="13" t="s">
        <v>33</v>
      </c>
      <c r="B390" s="15">
        <v>-76.8538152911</v>
      </c>
      <c r="C390" s="44">
        <v>-0.31078633612</v>
      </c>
      <c r="D390" s="44">
        <v>-0.33280421655</v>
      </c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>
      <c r="A391" s="13" t="s">
        <v>40</v>
      </c>
      <c r="B391" s="28"/>
      <c r="C391" s="44">
        <v>-0.95363656453</v>
      </c>
      <c r="D391" s="44">
        <v>-1.02369399444</v>
      </c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>
      <c r="A392" s="13" t="s">
        <v>41</v>
      </c>
      <c r="B392" s="28"/>
      <c r="C392" s="44">
        <v>-0.31092024652</v>
      </c>
      <c r="D392" s="44">
        <v>-0.33289170083</v>
      </c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>
      <c r="A393" s="26">
        <v>66.0</v>
      </c>
      <c r="B393" s="28"/>
      <c r="C393" s="29"/>
      <c r="D393" s="29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>
      <c r="A394" s="13" t="s">
        <v>31</v>
      </c>
      <c r="B394" s="15">
        <v>-342.0560760166</v>
      </c>
      <c r="C394" s="44">
        <v>-1.3691682283500002</v>
      </c>
      <c r="D394" s="44">
        <v>-1.47002396736</v>
      </c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>
      <c r="A395" s="13" t="s">
        <v>32</v>
      </c>
      <c r="B395" s="15">
        <v>-95.2621095332</v>
      </c>
      <c r="C395" s="44">
        <v>-0.41079762334000003</v>
      </c>
      <c r="D395" s="44">
        <v>-0.44118876516000005</v>
      </c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>
      <c r="A396" s="13" t="s">
        <v>33</v>
      </c>
      <c r="B396" s="15">
        <v>-246.7946288199</v>
      </c>
      <c r="C396" s="44">
        <v>-0.95309090461</v>
      </c>
      <c r="D396" s="44">
        <v>-1.02345841624</v>
      </c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>
      <c r="A397" s="13" t="s">
        <v>40</v>
      </c>
      <c r="B397" s="20"/>
      <c r="C397" s="44">
        <v>-0.4111701009</v>
      </c>
      <c r="D397" s="44">
        <v>-0.44138539601</v>
      </c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>
      <c r="A398" s="13" t="s">
        <v>41</v>
      </c>
      <c r="B398" s="20"/>
      <c r="C398" s="44">
        <v>-0.95372821102</v>
      </c>
      <c r="D398" s="44">
        <v>-1.02379211961</v>
      </c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34</v>
      </c>
      <c r="B1" s="18"/>
      <c r="C1" s="19"/>
      <c r="D1" s="19"/>
      <c r="E1" s="20"/>
      <c r="F1" s="20"/>
      <c r="G1" s="20"/>
      <c r="H1" s="20"/>
      <c r="I1" s="20"/>
      <c r="J1" s="20"/>
      <c r="K1" s="20"/>
      <c r="L1" s="20"/>
      <c r="M1" s="20"/>
      <c r="N1" s="20"/>
      <c r="P1" s="4" t="s">
        <v>1</v>
      </c>
      <c r="Q1" s="4" t="s">
        <v>2</v>
      </c>
      <c r="R1" s="4" t="s">
        <v>3</v>
      </c>
      <c r="S1" s="4" t="s">
        <v>4</v>
      </c>
      <c r="V1" s="20"/>
      <c r="W1" s="20"/>
      <c r="X1" s="20"/>
      <c r="Y1" s="20"/>
      <c r="Z1" s="20"/>
      <c r="AA1" s="20"/>
      <c r="AB1" s="20"/>
      <c r="AC1" s="20"/>
    </row>
    <row r="2">
      <c r="A2" s="5" t="s">
        <v>5</v>
      </c>
      <c r="B2" s="4" t="s">
        <v>6</v>
      </c>
      <c r="C2" s="6" t="s">
        <v>47</v>
      </c>
      <c r="D2" s="6" t="s">
        <v>48</v>
      </c>
      <c r="E2" s="20"/>
      <c r="F2" s="5" t="s">
        <v>5</v>
      </c>
      <c r="G2" s="6" t="s">
        <v>11</v>
      </c>
      <c r="H2" s="6" t="s">
        <v>12</v>
      </c>
      <c r="I2" s="6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20"/>
      <c r="O2" s="5" t="s">
        <v>5</v>
      </c>
      <c r="P2" s="4" t="s">
        <v>18</v>
      </c>
      <c r="Q2" s="4" t="s">
        <v>19</v>
      </c>
      <c r="R2" s="4" t="s">
        <v>20</v>
      </c>
      <c r="S2" s="4" t="s">
        <v>21</v>
      </c>
      <c r="U2" s="8" t="s">
        <v>22</v>
      </c>
      <c r="V2" s="20"/>
      <c r="W2" s="20"/>
      <c r="X2" s="20"/>
      <c r="Y2" s="20"/>
      <c r="Z2" s="20"/>
      <c r="AA2" s="20"/>
      <c r="AB2" s="20"/>
      <c r="AC2" s="20"/>
    </row>
    <row r="3">
      <c r="A3" s="5">
        <v>1.0</v>
      </c>
      <c r="B3" s="19"/>
      <c r="C3" s="19"/>
      <c r="D3" s="19"/>
      <c r="E3" s="20"/>
      <c r="F3" s="11">
        <v>1.0</v>
      </c>
      <c r="G3" s="22">
        <f>$B4-$B5-$B6</f>
        <v>-0.0060411037</v>
      </c>
      <c r="H3" s="22">
        <f>$C4-$C5-$C6</f>
        <v>-0.001816731567</v>
      </c>
      <c r="I3" s="22">
        <f>$D4-$D5-$D6</f>
        <v>-0.001650253753</v>
      </c>
      <c r="J3" s="13">
        <f t="shared" ref="J3:K3" si="1">627.509*($B4-$B5-$B6+C4-C5-C6)</f>
        <v>-4.93086235</v>
      </c>
      <c r="K3" s="13">
        <f t="shared" si="1"/>
        <v>-4.826396024</v>
      </c>
      <c r="L3" s="13">
        <f>627.509*($B4-$B5-B6+(($D4-$D5-$D6)*4^3-($C4-$C5-$C6)*3^3)/(4^3-3^3))</f>
        <v>-4.75016384</v>
      </c>
      <c r="M3" s="13">
        <f>627.509*($B4-$B5-$B6+(($D4-$D5-$D6+(D5+D6-D7-D8)*0.5)*4^3-($C4-$C5-$C6+(C5+C6-C7-C8)*0.5)*3^3)/(4^3-3^3))</f>
        <v>-4.667207577</v>
      </c>
      <c r="N3" s="20"/>
      <c r="O3" s="11">
        <v>1.0</v>
      </c>
      <c r="P3" s="13">
        <f t="shared" ref="P3:P68" si="4">J3-U3</f>
        <v>0.08013764965</v>
      </c>
      <c r="Q3" s="13">
        <f t="shared" ref="Q3:Q68" si="5">K3-U3</f>
        <v>0.1846039758</v>
      </c>
      <c r="R3" s="13">
        <f t="shared" ref="R3:R38" si="6">L3-U3</f>
        <v>0.2608361598</v>
      </c>
      <c r="S3" s="13">
        <f t="shared" ref="S3:S38" si="7">M3-U3</f>
        <v>0.3437924234</v>
      </c>
      <c r="T3" s="14">
        <f t="shared" ref="T3:T68" si="8">ABS(S3/U3)*100</f>
        <v>6.860754807</v>
      </c>
      <c r="U3" s="15">
        <v>-5.011</v>
      </c>
      <c r="V3" s="20"/>
      <c r="W3" s="20"/>
      <c r="X3" s="20"/>
      <c r="Y3" s="20"/>
      <c r="Z3" s="20"/>
      <c r="AA3" s="20"/>
      <c r="AB3" s="20"/>
      <c r="AC3" s="20"/>
    </row>
    <row r="4">
      <c r="A4" s="13" t="s">
        <v>31</v>
      </c>
      <c r="B4" s="24">
        <v>-152.1389560716</v>
      </c>
      <c r="C4" s="42">
        <v>-0.51976947332</v>
      </c>
      <c r="D4" s="42">
        <v>-0.5654395816666666</v>
      </c>
      <c r="E4" s="20"/>
      <c r="F4" s="11">
        <v>2.0</v>
      </c>
      <c r="G4" s="13">
        <f t="shared" ref="G4:I4" si="2">OFFSET(B$4,6*$F3,0)-OFFSET(B$5,6*$F3,0)-OFFSET(B$6,6*$F3,0)</f>
        <v>-0.0060740815</v>
      </c>
      <c r="H4" s="13">
        <f t="shared" si="2"/>
        <v>-0.002511822453</v>
      </c>
      <c r="I4" s="13">
        <f t="shared" si="2"/>
        <v>-0.00242220952</v>
      </c>
      <c r="J4" s="13">
        <f t="shared" ref="J4:K4" si="3">627.509*(OFFSET($B$4,6*$F3,0)-OFFSET($B$5,6*$F3,0)-OFFSET($B$6,6*$F3,0)+OFFSET(C$4,6*$F3,0)-OFFSET(C$5,6*$F3,0)-OFFSET(C$6,6*$F3,0))</f>
        <v>-5.387732004</v>
      </c>
      <c r="K4" s="13">
        <f t="shared" si="3"/>
        <v>-5.331499082</v>
      </c>
      <c r="L4" s="17">
        <f t="shared" ref="L4:L68" si="11">627.509*(OFFSET($B$4,6*$F3,0)-OFFSET($B$5,6*$F3,0)-OFFSET($B$6,6*$F3,0)+((OFFSET(D$4,6*$F3,0)-OFFSET(D$5,6*$F3,0)-OFFSET(D$6,6*$F3,0))*4^3-(OFFSET(C$4,6*$F3,0)-OFFSET(C$5,6*$F3,0)-OFFSET(C$6,6*$F3,0))*3^3)/(4^3-3^3))</f>
        <v>-5.290464247</v>
      </c>
      <c r="M4" s="13">
        <f t="shared" ref="M4:M68" si="12">627.509*(OFFSET($B$4,6*$F3,0)-OFFSET($B$5,6*$F3,0)-OFFSET($B$6,6*$F3,0)+((OFFSET($D$4,6*$F3,0)-OFFSET($D$5,6*$F3,0)-OFFSET($D$6,6*$F3,0)+(OFFSET($D$5,6*$F3,0)+OFFSET($D$6,6*$F3,0)-OFFSET($D$7,6*$F3,0)-OFFSET($D$8,6*$F3,0))*0.5)*4^3-(OFFSET($C$4,6*$F3,0)-OFFSET($C$5,6*$F3,0)-OFFSET($C$6,6*$F3,0)+(OFFSET($C$5,6*$F3,0)+OFFSET($C$6,6*$F3,0)-OFFSET($C$7,6*$F3,0)-OFFSET($C$8,6*$F3,0))*0.5)*3^3)/(4^3-3^3))</f>
        <v>-5.214513358</v>
      </c>
      <c r="N4" s="20"/>
      <c r="O4" s="11">
        <v>2.0</v>
      </c>
      <c r="P4" s="13">
        <f t="shared" si="4"/>
        <v>0.3132679961</v>
      </c>
      <c r="Q4" s="13">
        <f t="shared" si="5"/>
        <v>0.3695009183</v>
      </c>
      <c r="R4" s="13">
        <f t="shared" si="6"/>
        <v>0.4105357534</v>
      </c>
      <c r="S4" s="13">
        <f t="shared" si="7"/>
        <v>0.4864866419</v>
      </c>
      <c r="T4" s="14">
        <f t="shared" si="8"/>
        <v>8.533356287</v>
      </c>
      <c r="U4" s="15">
        <v>-5.701</v>
      </c>
      <c r="V4" s="20"/>
      <c r="W4" s="20"/>
      <c r="X4" s="20"/>
      <c r="Y4" s="20"/>
      <c r="Z4" s="20"/>
      <c r="AA4" s="20"/>
      <c r="AB4" s="20"/>
      <c r="AC4" s="20"/>
    </row>
    <row r="5">
      <c r="A5" s="13" t="s">
        <v>32</v>
      </c>
      <c r="B5" s="24">
        <v>-76.0663611197</v>
      </c>
      <c r="C5" s="42">
        <v>-0.25905405342666665</v>
      </c>
      <c r="D5" s="42">
        <v>-0.2819693725933333</v>
      </c>
      <c r="E5" s="20"/>
      <c r="F5" s="11">
        <v>3.0</v>
      </c>
      <c r="G5" s="13">
        <f t="shared" ref="G5:I5" si="9">OFFSET(B$4,6*$F4,0)-OFFSET(B$5,6*$F4,0)-OFFSET(B$6,6*$F4,0)</f>
        <v>-0.0075093882</v>
      </c>
      <c r="H5" s="13">
        <f t="shared" si="9"/>
        <v>-0.00303025614</v>
      </c>
      <c r="I5" s="13">
        <f t="shared" si="9"/>
        <v>-0.003018769353</v>
      </c>
      <c r="J5" s="13">
        <f t="shared" ref="J5:K5" si="10">627.509*(OFFSET($B$4,6*$F4,0)-OFFSET($B$5,6*$F4,0)-OFFSET($B$6,6*$F4,0)+OFFSET(C$4,6*$F4,0)-OFFSET(C$5,6*$F4,0)-OFFSET(C$6,6*$F4,0))</f>
        <v>-6.61372168</v>
      </c>
      <c r="K5" s="13">
        <f t="shared" si="10"/>
        <v>-6.606513618</v>
      </c>
      <c r="L5" s="17">
        <f t="shared" si="11"/>
        <v>-6.601253681</v>
      </c>
      <c r="M5" s="13">
        <f t="shared" si="12"/>
        <v>-6.500263091</v>
      </c>
      <c r="N5" s="20"/>
      <c r="O5" s="11">
        <v>3.0</v>
      </c>
      <c r="P5" s="13">
        <f t="shared" si="4"/>
        <v>0.4222783199</v>
      </c>
      <c r="Q5" s="13">
        <f t="shared" si="5"/>
        <v>0.4294863819</v>
      </c>
      <c r="R5" s="13">
        <f t="shared" si="6"/>
        <v>0.434746319</v>
      </c>
      <c r="S5" s="13">
        <f t="shared" si="7"/>
        <v>0.5357369092</v>
      </c>
      <c r="T5" s="14">
        <f t="shared" si="8"/>
        <v>7.614225543</v>
      </c>
      <c r="U5" s="15">
        <v>-7.036</v>
      </c>
      <c r="V5" s="20"/>
      <c r="W5" s="20"/>
      <c r="X5" s="20"/>
      <c r="Y5" s="20"/>
      <c r="Z5" s="20"/>
      <c r="AA5" s="20"/>
      <c r="AB5" s="20"/>
      <c r="AC5" s="20"/>
    </row>
    <row r="6">
      <c r="A6" s="13" t="s">
        <v>33</v>
      </c>
      <c r="B6" s="24">
        <v>-76.0665538482</v>
      </c>
      <c r="C6" s="42">
        <v>-0.2588986883266667</v>
      </c>
      <c r="D6" s="42">
        <v>-0.28181995532000004</v>
      </c>
      <c r="E6" s="20"/>
      <c r="F6" s="11">
        <v>4.0</v>
      </c>
      <c r="G6" s="13">
        <f t="shared" ref="G6:I6" si="13">OFFSET(B$4,6*$F5,0)-OFFSET(B$5,6*$F5,0)-OFFSET(B$6,6*$F5,0)</f>
        <v>-0.0093538001</v>
      </c>
      <c r="H6" s="13">
        <f t="shared" si="13"/>
        <v>-0.00235906168</v>
      </c>
      <c r="I6" s="13">
        <f t="shared" si="13"/>
        <v>-0.00247593076</v>
      </c>
      <c r="J6" s="13">
        <f t="shared" ref="J6:K6" si="14">627.509*(OFFSET($B$4,6*$F5,0)-OFFSET($B$5,6*$F5,0)-OFFSET($B$6,6*$F5,0)+OFFSET(C$4,6*$F5,0)-OFFSET(C$5,6*$F5,0)-OFFSET(C$6,6*$F5,0))</f>
        <v>-7.349926183</v>
      </c>
      <c r="K6" s="13">
        <f t="shared" si="14"/>
        <v>-7.423262582</v>
      </c>
      <c r="L6" s="17">
        <f t="shared" si="11"/>
        <v>-7.476778333</v>
      </c>
      <c r="M6" s="13">
        <f t="shared" si="12"/>
        <v>-7.389581803</v>
      </c>
      <c r="N6" s="20"/>
      <c r="O6" s="11">
        <v>4.0</v>
      </c>
      <c r="P6" s="13">
        <f t="shared" si="4"/>
        <v>0.8700738173</v>
      </c>
      <c r="Q6" s="13">
        <f t="shared" si="5"/>
        <v>0.7967374178</v>
      </c>
      <c r="R6" s="13">
        <f t="shared" si="6"/>
        <v>0.7432216668</v>
      </c>
      <c r="S6" s="13">
        <f t="shared" si="7"/>
        <v>0.8304181971</v>
      </c>
      <c r="T6" s="14">
        <f t="shared" si="8"/>
        <v>10.10241116</v>
      </c>
      <c r="U6" s="15">
        <v>-8.22</v>
      </c>
      <c r="V6" s="20"/>
      <c r="W6" s="20"/>
      <c r="X6" s="20"/>
      <c r="Y6" s="20"/>
      <c r="Z6" s="20"/>
      <c r="AA6" s="20"/>
      <c r="AB6" s="20"/>
      <c r="AC6" s="20"/>
    </row>
    <row r="7">
      <c r="A7" s="13" t="s">
        <v>40</v>
      </c>
      <c r="B7" s="27"/>
      <c r="C7" s="42">
        <v>-0.25930226419999997</v>
      </c>
      <c r="D7" s="42">
        <v>-0.2821294260533333</v>
      </c>
      <c r="E7" s="20"/>
      <c r="F7" s="11">
        <v>5.0</v>
      </c>
      <c r="G7" s="13">
        <f t="shared" ref="G7:I7" si="15">OFFSET(B$4,6*$F6,0)-OFFSET(B$5,6*$F6,0)-OFFSET(B$6,6*$F6,0)</f>
        <v>-0.0058021494</v>
      </c>
      <c r="H7" s="13">
        <f t="shared" si="15"/>
        <v>-0.003128083647</v>
      </c>
      <c r="I7" s="13">
        <f t="shared" si="15"/>
        <v>-0.00291765074</v>
      </c>
      <c r="J7" s="13">
        <f t="shared" ref="J7:K7" si="16">627.509*(OFFSET($B$4,6*$F6,0)-OFFSET($B$5,6*$F6,0)-OFFSET($B$6,6*$F6,0)+OFFSET(C$4,6*$F6,0)-OFFSET(C$5,6*$F6,0)-OFFSET(C$6,6*$F6,0))</f>
        <v>-5.603801609</v>
      </c>
      <c r="K7" s="13">
        <f t="shared" si="16"/>
        <v>-5.471753066</v>
      </c>
      <c r="L7" s="17">
        <f t="shared" si="11"/>
        <v>-5.375393319</v>
      </c>
      <c r="M7" s="13">
        <f t="shared" si="12"/>
        <v>-5.301768305</v>
      </c>
      <c r="N7" s="20"/>
      <c r="O7" s="11">
        <v>5.0</v>
      </c>
      <c r="P7" s="13">
        <f t="shared" si="4"/>
        <v>0.2471983911</v>
      </c>
      <c r="Q7" s="13">
        <f t="shared" si="5"/>
        <v>0.3792469339</v>
      </c>
      <c r="R7" s="13">
        <f t="shared" si="6"/>
        <v>0.4756066814</v>
      </c>
      <c r="S7" s="13">
        <f t="shared" si="7"/>
        <v>0.5492316948</v>
      </c>
      <c r="T7" s="14">
        <f t="shared" si="8"/>
        <v>9.386971368</v>
      </c>
      <c r="U7" s="15">
        <v>-5.851</v>
      </c>
      <c r="V7" s="20"/>
      <c r="W7" s="20"/>
      <c r="X7" s="20"/>
      <c r="Y7" s="20"/>
      <c r="Z7" s="20"/>
      <c r="AA7" s="20"/>
      <c r="AB7" s="20"/>
      <c r="AC7" s="20"/>
    </row>
    <row r="8">
      <c r="A8" s="13" t="s">
        <v>41</v>
      </c>
      <c r="B8" s="27"/>
      <c r="C8" s="42">
        <v>-0.2598310726</v>
      </c>
      <c r="D8" s="42">
        <v>-0.28231082086</v>
      </c>
      <c r="E8" s="20"/>
      <c r="F8" s="11">
        <v>6.0</v>
      </c>
      <c r="G8" s="13">
        <f t="shared" ref="G8:I8" si="17">OFFSET(B$4,6*$F7,0)-OFFSET(B$5,6*$F7,0)-OFFSET(B$6,6*$F7,0)</f>
        <v>-0.0069192339</v>
      </c>
      <c r="H8" s="13">
        <f t="shared" si="17"/>
        <v>-0.00437795796</v>
      </c>
      <c r="I8" s="13">
        <f t="shared" si="17"/>
        <v>-0.004256478067</v>
      </c>
      <c r="J8" s="13">
        <f t="shared" ref="J8:K8" si="18">627.509*(OFFSET($B$4,6*$F7,0)-OFFSET($B$5,6*$F7,0)-OFFSET($B$6,6*$F7,0)+OFFSET(C$4,6*$F7,0)-OFFSET(C$5,6*$F7,0)-OFFSET(C$6,6*$F7,0))</f>
        <v>-7.089089567</v>
      </c>
      <c r="K8" s="13">
        <f t="shared" si="18"/>
        <v>-7.01285984</v>
      </c>
      <c r="L8" s="17">
        <f t="shared" si="11"/>
        <v>-6.957232743</v>
      </c>
      <c r="M8" s="13">
        <f t="shared" si="12"/>
        <v>-6.887279352</v>
      </c>
      <c r="N8" s="20"/>
      <c r="O8" s="11">
        <v>6.0</v>
      </c>
      <c r="P8" s="13">
        <f t="shared" si="4"/>
        <v>0.5769104331</v>
      </c>
      <c r="Q8" s="13">
        <f t="shared" si="5"/>
        <v>0.6531401595</v>
      </c>
      <c r="R8" s="13">
        <f t="shared" si="6"/>
        <v>0.7087672571</v>
      </c>
      <c r="S8" s="13">
        <f t="shared" si="7"/>
        <v>0.7787206483</v>
      </c>
      <c r="T8" s="14">
        <f t="shared" si="8"/>
        <v>10.15810916</v>
      </c>
      <c r="U8" s="15">
        <v>-7.666</v>
      </c>
      <c r="V8" s="20"/>
      <c r="W8" s="20"/>
      <c r="X8" s="20"/>
      <c r="Y8" s="20"/>
      <c r="Z8" s="20"/>
      <c r="AA8" s="20"/>
      <c r="AB8" s="20"/>
      <c r="AC8" s="20"/>
    </row>
    <row r="9">
      <c r="A9" s="26">
        <v>2.0</v>
      </c>
      <c r="B9" s="28"/>
      <c r="C9" s="29"/>
      <c r="D9" s="29"/>
      <c r="E9" s="20"/>
      <c r="F9" s="11">
        <v>7.0</v>
      </c>
      <c r="G9" s="13">
        <f t="shared" ref="G9:I9" si="19">OFFSET(B$4,6*$F8,0)-OFFSET(B$5,6*$F8,0)-OFFSET(B$6,6*$F8,0)</f>
        <v>-0.0084895282</v>
      </c>
      <c r="H9" s="13">
        <f t="shared" si="19"/>
        <v>-0.00371630724</v>
      </c>
      <c r="I9" s="13">
        <f t="shared" si="19"/>
        <v>-0.003518557627</v>
      </c>
      <c r="J9" s="13">
        <f t="shared" ref="J9:K9" si="20">627.509*(OFFSET($B$4,6*$F8,0)-OFFSET($B$5,6*$F8,0)-OFFSET($B$6,6*$F8,0)+OFFSET(C$4,6*$F8,0)-OFFSET(C$5,6*$F8,0)-OFFSET(C$6,6*$F8,0))</f>
        <v>-7.659271591</v>
      </c>
      <c r="K9" s="13">
        <f t="shared" si="20"/>
        <v>-7.535181929</v>
      </c>
      <c r="L9" s="17">
        <f t="shared" si="11"/>
        <v>-7.444630013</v>
      </c>
      <c r="M9" s="13">
        <f t="shared" si="12"/>
        <v>-7.364996105</v>
      </c>
      <c r="N9" s="20"/>
      <c r="O9" s="11">
        <v>7.0</v>
      </c>
      <c r="P9" s="13">
        <f t="shared" si="4"/>
        <v>0.6777284089</v>
      </c>
      <c r="Q9" s="13">
        <f t="shared" si="5"/>
        <v>0.801818071</v>
      </c>
      <c r="R9" s="13">
        <f t="shared" si="6"/>
        <v>0.8923699866</v>
      </c>
      <c r="S9" s="13">
        <f t="shared" si="7"/>
        <v>0.9720038949</v>
      </c>
      <c r="T9" s="14">
        <f t="shared" si="8"/>
        <v>11.65891682</v>
      </c>
      <c r="U9" s="15">
        <v>-8.337</v>
      </c>
      <c r="V9" s="20"/>
      <c r="W9" s="20"/>
      <c r="X9" s="20"/>
      <c r="Y9" s="20"/>
      <c r="Z9" s="20"/>
      <c r="AA9" s="20"/>
      <c r="AB9" s="20"/>
      <c r="AC9" s="20"/>
    </row>
    <row r="10">
      <c r="A10" s="13" t="s">
        <v>31</v>
      </c>
      <c r="B10" s="15">
        <v>-191.1730991316</v>
      </c>
      <c r="C10" s="44">
        <v>-0.69036893578</v>
      </c>
      <c r="D10" s="44">
        <v>-0.7470974916333333</v>
      </c>
      <c r="E10" s="20"/>
      <c r="F10" s="11">
        <v>8.0</v>
      </c>
      <c r="G10" s="13">
        <f t="shared" ref="G10:I10" si="21">OFFSET(B$4,6*$F9,0)-OFFSET(B$5,6*$F9,0)-OFFSET(B$6,6*$F9,0)</f>
        <v>-0.0057622178</v>
      </c>
      <c r="H10" s="13">
        <f t="shared" si="21"/>
        <v>-0.002248265247</v>
      </c>
      <c r="I10" s="13">
        <f t="shared" si="21"/>
        <v>-0.002006717073</v>
      </c>
      <c r="J10" s="13">
        <f t="shared" ref="J10:K10" si="22">627.509*(OFFSET($B$4,6*$F9,0)-OFFSET($B$5,6*$F9,0)-OFFSET($B$6,6*$F9,0)+OFFSET(C$4,6*$F9,0)-OFFSET(C$5,6*$F9,0)-OFFSET(C$6,6*$F9,0))</f>
        <v>-5.026650206</v>
      </c>
      <c r="K10" s="13">
        <f t="shared" si="22"/>
        <v>-4.875076553</v>
      </c>
      <c r="L10" s="17">
        <f t="shared" si="11"/>
        <v>-4.764468753</v>
      </c>
      <c r="M10" s="13">
        <f t="shared" si="12"/>
        <v>-4.685021164</v>
      </c>
      <c r="N10" s="20"/>
      <c r="O10" s="11">
        <v>8.0</v>
      </c>
      <c r="P10" s="13">
        <f t="shared" si="4"/>
        <v>0.06034979387</v>
      </c>
      <c r="Q10" s="13">
        <f t="shared" si="5"/>
        <v>0.2119234466</v>
      </c>
      <c r="R10" s="13">
        <f t="shared" si="6"/>
        <v>0.3225312472</v>
      </c>
      <c r="S10" s="13">
        <f t="shared" si="7"/>
        <v>0.4019788358</v>
      </c>
      <c r="T10" s="14">
        <f t="shared" si="8"/>
        <v>7.902080514</v>
      </c>
      <c r="U10" s="15">
        <v>-5.087</v>
      </c>
      <c r="V10" s="20"/>
      <c r="W10" s="20"/>
      <c r="X10" s="20"/>
      <c r="Y10" s="20"/>
      <c r="Z10" s="20"/>
      <c r="AA10" s="20"/>
      <c r="AB10" s="20"/>
      <c r="AC10" s="20"/>
    </row>
    <row r="11">
      <c r="A11" s="13" t="s">
        <v>32</v>
      </c>
      <c r="B11" s="15">
        <v>-76.0663002181</v>
      </c>
      <c r="C11" s="44">
        <v>-0.2590964861333333</v>
      </c>
      <c r="D11" s="44">
        <v>-0.28201180735333337</v>
      </c>
      <c r="E11" s="20"/>
      <c r="F11" s="11">
        <v>9.0</v>
      </c>
      <c r="G11" s="13">
        <f t="shared" ref="G11:I11" si="23">OFFSET(B$4,6*$F10,0)-OFFSET(B$5,6*$F10,0)-OFFSET(B$6,6*$F10,0)</f>
        <v>-0.0015540766</v>
      </c>
      <c r="H11" s="13">
        <f t="shared" si="23"/>
        <v>-0.002818206927</v>
      </c>
      <c r="I11" s="13">
        <f t="shared" si="23"/>
        <v>-0.002713677113</v>
      </c>
      <c r="J11" s="13">
        <f t="shared" ref="J11:K11" si="24">627.509*(OFFSET($B$4,6*$F10,0)-OFFSET($B$5,6*$F10,0)-OFFSET($B$6,6*$F10,0)+OFFSET(C$4,6*$F10,0)-OFFSET(C$5,6*$F10,0)-OFFSET(C$6,6*$F10,0))</f>
        <v>-2.743647264</v>
      </c>
      <c r="K11" s="13">
        <f t="shared" si="24"/>
        <v>-2.678053865</v>
      </c>
      <c r="L11" s="17">
        <f t="shared" si="11"/>
        <v>-2.630188412</v>
      </c>
      <c r="M11" s="13">
        <f t="shared" si="12"/>
        <v>-2.589655682</v>
      </c>
      <c r="N11" s="20"/>
      <c r="O11" s="11">
        <v>9.0</v>
      </c>
      <c r="P11" s="13">
        <f t="shared" si="4"/>
        <v>0.3693527365</v>
      </c>
      <c r="Q11" s="13">
        <f t="shared" si="5"/>
        <v>0.4349461351</v>
      </c>
      <c r="R11" s="13">
        <f t="shared" si="6"/>
        <v>0.4828115882</v>
      </c>
      <c r="S11" s="13">
        <f t="shared" si="7"/>
        <v>0.5233443183</v>
      </c>
      <c r="T11" s="14">
        <f t="shared" si="8"/>
        <v>16.81157463</v>
      </c>
      <c r="U11" s="15">
        <v>-3.113</v>
      </c>
      <c r="V11" s="20"/>
      <c r="W11" s="20"/>
      <c r="X11" s="20"/>
      <c r="Y11" s="20"/>
      <c r="Z11" s="20"/>
      <c r="AA11" s="20"/>
      <c r="AB11" s="20"/>
      <c r="AC11" s="20"/>
    </row>
    <row r="12">
      <c r="A12" s="13" t="s">
        <v>33</v>
      </c>
      <c r="B12" s="15">
        <v>-115.100724832</v>
      </c>
      <c r="C12" s="44">
        <v>-0.4287606271933333</v>
      </c>
      <c r="D12" s="44">
        <v>-0.46266347475999997</v>
      </c>
      <c r="E12" s="20"/>
      <c r="F12" s="11">
        <v>10.0</v>
      </c>
      <c r="G12" s="13">
        <f t="shared" ref="G12:I12" si="25">OFFSET(B$4,6*$F11,0)-OFFSET(B$5,6*$F11,0)-OFFSET(B$6,6*$F11,0)</f>
        <v>-0.0015654725</v>
      </c>
      <c r="H12" s="13">
        <f t="shared" si="25"/>
        <v>-0.004284784187</v>
      </c>
      <c r="I12" s="13">
        <f t="shared" si="25"/>
        <v>-0.004234750947</v>
      </c>
      <c r="J12" s="13">
        <f t="shared" ref="J12:K12" si="26">627.509*(OFFSET($B$4,6*$F11,0)-OFFSET($B$5,6*$F11,0)-OFFSET($B$6,6*$F11,0)+OFFSET(C$4,6*$F11,0)-OFFSET(C$5,6*$F11,0)-OFFSET(C$6,6*$F11,0))</f>
        <v>-3.671088723</v>
      </c>
      <c r="K12" s="13">
        <f t="shared" si="26"/>
        <v>-3.639692415</v>
      </c>
      <c r="L12" s="17">
        <f t="shared" si="11"/>
        <v>-3.616781595</v>
      </c>
      <c r="M12" s="13">
        <f t="shared" si="12"/>
        <v>-3.570322013</v>
      </c>
      <c r="N12" s="20"/>
      <c r="O12" s="11">
        <v>10.0</v>
      </c>
      <c r="P12" s="13">
        <f t="shared" si="4"/>
        <v>0.5519112768</v>
      </c>
      <c r="Q12" s="13">
        <f t="shared" si="5"/>
        <v>0.5833075852</v>
      </c>
      <c r="R12" s="13">
        <f t="shared" si="6"/>
        <v>0.6062184048</v>
      </c>
      <c r="S12" s="13">
        <f t="shared" si="7"/>
        <v>0.6526779872</v>
      </c>
      <c r="T12" s="14">
        <f t="shared" si="8"/>
        <v>15.45531582</v>
      </c>
      <c r="U12" s="15">
        <v>-4.223</v>
      </c>
      <c r="V12" s="20"/>
      <c r="W12" s="20"/>
      <c r="X12" s="20"/>
      <c r="Y12" s="20"/>
      <c r="Z12" s="20"/>
      <c r="AA12" s="20"/>
      <c r="AB12" s="20"/>
      <c r="AC12" s="20"/>
    </row>
    <row r="13">
      <c r="A13" s="13" t="s">
        <v>40</v>
      </c>
      <c r="B13" s="28"/>
      <c r="C13" s="44">
        <v>-0.2595340298066666</v>
      </c>
      <c r="D13" s="44">
        <v>-0.28228262542666666</v>
      </c>
      <c r="E13" s="20"/>
      <c r="F13" s="11">
        <v>11.0</v>
      </c>
      <c r="G13" s="13">
        <f t="shared" ref="G13:I13" si="27">OFFSET(B$4,6*$F12,0)-OFFSET(B$5,6*$F12,0)-OFFSET(B$6,6*$F12,0)</f>
        <v>-0.002481167</v>
      </c>
      <c r="H13" s="13">
        <f t="shared" si="27"/>
        <v>-0.004916829607</v>
      </c>
      <c r="I13" s="13">
        <f t="shared" si="27"/>
        <v>-0.004914801793</v>
      </c>
      <c r="J13" s="13">
        <f t="shared" ref="J13:K13" si="28">627.509*(OFFSET($B$4,6*$F12,0)-OFFSET($B$5,6*$F12,0)-OFFSET($B$6,6*$F12,0)+OFFSET(C$4,6*$F12,0)-OFFSET(C$5,6*$F12,0)-OFFSET(C$6,6*$F12,0))</f>
        <v>-4.642309453</v>
      </c>
      <c r="K13" s="13">
        <f t="shared" si="28"/>
        <v>-4.641036982</v>
      </c>
      <c r="L13" s="17">
        <f t="shared" si="11"/>
        <v>-4.640108422</v>
      </c>
      <c r="M13" s="13">
        <f t="shared" si="12"/>
        <v>-4.582625706</v>
      </c>
      <c r="N13" s="20"/>
      <c r="O13" s="11">
        <v>11.0</v>
      </c>
      <c r="P13" s="13">
        <f t="shared" si="4"/>
        <v>0.8376905474</v>
      </c>
      <c r="Q13" s="13">
        <f t="shared" si="5"/>
        <v>0.8389630185</v>
      </c>
      <c r="R13" s="13">
        <f t="shared" si="6"/>
        <v>0.8398915785</v>
      </c>
      <c r="S13" s="13">
        <f t="shared" si="7"/>
        <v>0.8973742936</v>
      </c>
      <c r="T13" s="14">
        <f t="shared" si="8"/>
        <v>16.37544331</v>
      </c>
      <c r="U13" s="15">
        <v>-5.48</v>
      </c>
      <c r="V13" s="20"/>
      <c r="W13" s="20"/>
      <c r="X13" s="20"/>
      <c r="Y13" s="20"/>
      <c r="Z13" s="20"/>
      <c r="AA13" s="20"/>
      <c r="AB13" s="20"/>
      <c r="AC13" s="20"/>
    </row>
    <row r="14">
      <c r="A14" s="13" t="s">
        <v>41</v>
      </c>
      <c r="B14" s="28"/>
      <c r="C14" s="44">
        <v>-0.42962491676666664</v>
      </c>
      <c r="D14" s="44">
        <v>-0.46308181492666667</v>
      </c>
      <c r="E14" s="20"/>
      <c r="F14" s="11">
        <v>12.0</v>
      </c>
      <c r="G14" s="13">
        <f t="shared" ref="G14:I14" si="29">OFFSET(B$4,6*$F13,0)-OFFSET(B$5,6*$F13,0)-OFFSET(B$6,6*$F13,0)</f>
        <v>-0.007344848</v>
      </c>
      <c r="H14" s="13">
        <f t="shared" si="29"/>
        <v>-0.00358603184</v>
      </c>
      <c r="I14" s="13">
        <f t="shared" si="29"/>
        <v>-0.003601293647</v>
      </c>
      <c r="J14" s="13">
        <f t="shared" ref="J14:K14" si="30">627.509*(OFFSET($B$4,6*$F13,0)-OFFSET($B$5,6*$F13,0)-OFFSET($B$6,6*$F13,0)+OFFSET(C$4,6*$F13,0)-OFFSET(C$5,6*$F13,0)-OFFSET(C$6,6*$F13,0))</f>
        <v>-6.859225478</v>
      </c>
      <c r="K14" s="13">
        <f t="shared" si="30"/>
        <v>-6.868802399</v>
      </c>
      <c r="L14" s="17">
        <f t="shared" si="11"/>
        <v>-6.875790963</v>
      </c>
      <c r="M14" s="13">
        <f t="shared" si="12"/>
        <v>-6.79337063</v>
      </c>
      <c r="N14" s="20"/>
      <c r="O14" s="11">
        <v>12.0</v>
      </c>
      <c r="P14" s="13">
        <f t="shared" si="4"/>
        <v>0.5427745225</v>
      </c>
      <c r="Q14" s="13">
        <f t="shared" si="5"/>
        <v>0.5331976014</v>
      </c>
      <c r="R14" s="13">
        <f t="shared" si="6"/>
        <v>0.5262090374</v>
      </c>
      <c r="S14" s="13">
        <f t="shared" si="7"/>
        <v>0.6086293696</v>
      </c>
      <c r="T14" s="14">
        <f t="shared" si="8"/>
        <v>8.222498913</v>
      </c>
      <c r="U14" s="15">
        <v>-7.402</v>
      </c>
      <c r="V14" s="20"/>
      <c r="W14" s="20"/>
      <c r="X14" s="20"/>
      <c r="Y14" s="20"/>
      <c r="Z14" s="20"/>
      <c r="AA14" s="20"/>
      <c r="AB14" s="20"/>
      <c r="AC14" s="20"/>
    </row>
    <row r="15">
      <c r="A15" s="26">
        <v>3.0</v>
      </c>
      <c r="B15" s="28"/>
      <c r="C15" s="29"/>
      <c r="D15" s="29"/>
      <c r="E15" s="20"/>
      <c r="F15" s="11">
        <v>13.0</v>
      </c>
      <c r="G15" s="13">
        <f t="shared" ref="G15:I15" si="31">OFFSET(B$4,6*$F14,0)-OFFSET(B$5,6*$F14,0)-OFFSET(B$6,6*$F14,0)</f>
        <v>-0.0051723029</v>
      </c>
      <c r="H15" s="13">
        <f t="shared" si="31"/>
        <v>-0.0041143626</v>
      </c>
      <c r="I15" s="13">
        <f t="shared" si="31"/>
        <v>-0.003993661787</v>
      </c>
      <c r="J15" s="13">
        <f t="shared" ref="J15:K15" si="32">627.509*(OFFSET($B$4,6*$F14,0)-OFFSET($B$5,6*$F14,0)-OFFSET($B$6,6*$F14,0)+OFFSET(C$4,6*$F14,0)-OFFSET(C$5,6*$F14,0)-OFFSET(C$6,6*$F14,0))</f>
        <v>-5.827466181</v>
      </c>
      <c r="K15" s="13">
        <f t="shared" si="32"/>
        <v>-5.751725335</v>
      </c>
      <c r="L15" s="17">
        <f t="shared" si="11"/>
        <v>-5.696454987</v>
      </c>
      <c r="M15" s="13">
        <f t="shared" si="12"/>
        <v>-5.627519765</v>
      </c>
      <c r="N15" s="20"/>
      <c r="O15" s="11">
        <v>13.0</v>
      </c>
      <c r="P15" s="13">
        <f t="shared" si="4"/>
        <v>0.4545338188</v>
      </c>
      <c r="Q15" s="13">
        <f t="shared" si="5"/>
        <v>0.5302746654</v>
      </c>
      <c r="R15" s="13">
        <f t="shared" si="6"/>
        <v>0.585545013</v>
      </c>
      <c r="S15" s="13">
        <f t="shared" si="7"/>
        <v>0.6544802351</v>
      </c>
      <c r="T15" s="14">
        <f t="shared" si="8"/>
        <v>10.41834185</v>
      </c>
      <c r="U15" s="15">
        <v>-6.282</v>
      </c>
      <c r="V15" s="20"/>
      <c r="W15" s="20"/>
      <c r="X15" s="20"/>
      <c r="Y15" s="20"/>
      <c r="Z15" s="20"/>
      <c r="AA15" s="20"/>
      <c r="AB15" s="20"/>
      <c r="AC15" s="20"/>
    </row>
    <row r="16">
      <c r="A16" s="13" t="s">
        <v>31</v>
      </c>
      <c r="B16" s="15">
        <v>-171.3357594931</v>
      </c>
      <c r="C16" s="44">
        <v>-0.6709285390933334</v>
      </c>
      <c r="D16" s="44">
        <v>-0.7230285398066666</v>
      </c>
      <c r="E16" s="20"/>
      <c r="F16" s="11">
        <v>14.0</v>
      </c>
      <c r="G16" s="13">
        <f t="shared" ref="G16:I16" si="33">OFFSET(B$4,6*$F15,0)-OFFSET(B$5,6*$F15,0)-OFFSET(B$6,6*$F15,0)</f>
        <v>-0.0056748311</v>
      </c>
      <c r="H16" s="13">
        <f t="shared" si="33"/>
        <v>-0.00542032616</v>
      </c>
      <c r="I16" s="13">
        <f t="shared" si="33"/>
        <v>-0.00529077274</v>
      </c>
      <c r="J16" s="13">
        <f t="shared" ref="J16:K16" si="34">627.509*(OFFSET($B$4,6*$F15,0)-OFFSET($B$5,6*$F15,0)-OFFSET($B$6,6*$F15,0)+OFFSET(C$4,6*$F15,0)-OFFSET(C$5,6*$F15,0)-OFFSET(C$6,6*$F15,0))</f>
        <v>-6.962311037</v>
      </c>
      <c r="K16" s="13">
        <f t="shared" si="34"/>
        <v>-6.8810151</v>
      </c>
      <c r="L16" s="17">
        <f t="shared" si="11"/>
        <v>-6.821691038</v>
      </c>
      <c r="M16" s="13">
        <f t="shared" si="12"/>
        <v>-6.755508015</v>
      </c>
      <c r="N16" s="20"/>
      <c r="O16" s="11">
        <v>14.0</v>
      </c>
      <c r="P16" s="13">
        <f t="shared" si="4"/>
        <v>0.5986889629</v>
      </c>
      <c r="Q16" s="13">
        <f t="shared" si="5"/>
        <v>0.6799849</v>
      </c>
      <c r="R16" s="13">
        <f t="shared" si="6"/>
        <v>0.7393089621</v>
      </c>
      <c r="S16" s="13">
        <f t="shared" si="7"/>
        <v>0.8054919847</v>
      </c>
      <c r="T16" s="14">
        <f t="shared" si="8"/>
        <v>10.65324672</v>
      </c>
      <c r="U16" s="15">
        <v>-7.561</v>
      </c>
      <c r="V16" s="20"/>
      <c r="W16" s="20"/>
      <c r="X16" s="20"/>
      <c r="Y16" s="20"/>
      <c r="Z16" s="20"/>
      <c r="AA16" s="20"/>
      <c r="AB16" s="20"/>
      <c r="AC16" s="20"/>
    </row>
    <row r="17">
      <c r="A17" s="13" t="s">
        <v>32</v>
      </c>
      <c r="B17" s="15">
        <v>-76.066009585</v>
      </c>
      <c r="C17" s="44">
        <v>-0.25928174247999997</v>
      </c>
      <c r="D17" s="44">
        <v>-0.2821939314933333</v>
      </c>
      <c r="E17" s="20"/>
      <c r="F17" s="11">
        <v>15.0</v>
      </c>
      <c r="G17" s="13">
        <f t="shared" ref="G17:I17" si="35">OFFSET(B$4,6*$F16,0)-OFFSET(B$5,6*$F16,0)-OFFSET(B$6,6*$F16,0)</f>
        <v>-0.0074589349</v>
      </c>
      <c r="H17" s="13">
        <f t="shared" si="35"/>
        <v>-0.00490070814</v>
      </c>
      <c r="I17" s="13">
        <f t="shared" si="35"/>
        <v>-0.004888906227</v>
      </c>
      <c r="J17" s="13">
        <f t="shared" ref="J17:K17" si="36">627.509*(OFFSET($B$4,6*$F16,0)-OFFSET($B$5,6*$F16,0)-OFFSET($B$6,6*$F16,0)+OFFSET(C$4,6*$F16,0)-OFFSET(C$5,6*$F16,0)-OFFSET(C$6,6*$F16,0))</f>
        <v>-7.755787244</v>
      </c>
      <c r="K17" s="13">
        <f t="shared" si="36"/>
        <v>-7.748381438</v>
      </c>
      <c r="L17" s="17">
        <f t="shared" si="11"/>
        <v>-7.7429772</v>
      </c>
      <c r="M17" s="13">
        <f t="shared" si="12"/>
        <v>-7.665310154</v>
      </c>
      <c r="N17" s="20"/>
      <c r="O17" s="11">
        <v>15.0</v>
      </c>
      <c r="P17" s="13">
        <f t="shared" si="4"/>
        <v>0.9652127556</v>
      </c>
      <c r="Q17" s="13">
        <f t="shared" si="5"/>
        <v>0.9726185624</v>
      </c>
      <c r="R17" s="13">
        <f t="shared" si="6"/>
        <v>0.9780227998</v>
      </c>
      <c r="S17" s="13">
        <f t="shared" si="7"/>
        <v>1.055689846</v>
      </c>
      <c r="T17" s="14">
        <f t="shared" si="8"/>
        <v>12.10514672</v>
      </c>
      <c r="U17" s="15">
        <v>-8.721</v>
      </c>
      <c r="V17" s="20"/>
      <c r="W17" s="20"/>
      <c r="X17" s="20"/>
      <c r="Y17" s="20"/>
      <c r="Z17" s="20"/>
      <c r="AA17" s="20"/>
      <c r="AB17" s="20"/>
      <c r="AC17" s="20"/>
    </row>
    <row r="18">
      <c r="A18" s="13" t="s">
        <v>33</v>
      </c>
      <c r="B18" s="15">
        <v>-95.2622405199</v>
      </c>
      <c r="C18" s="44">
        <v>-0.40861654047333335</v>
      </c>
      <c r="D18" s="44">
        <v>-0.43781583896</v>
      </c>
      <c r="E18" s="20"/>
      <c r="F18" s="11">
        <v>16.0</v>
      </c>
      <c r="G18" s="13">
        <f t="shared" ref="G18:I18" si="37">OFFSET(B$4,6*$F17,0)-OFFSET(B$5,6*$F17,0)-OFFSET(B$6,6*$F17,0)</f>
        <v>-0.0056427145</v>
      </c>
      <c r="H18" s="13">
        <f t="shared" si="37"/>
        <v>-0.002486601773</v>
      </c>
      <c r="I18" s="13">
        <f t="shared" si="37"/>
        <v>-0.002300363313</v>
      </c>
      <c r="J18" s="13">
        <f t="shared" ref="J18:K18" si="38">627.509*(OFFSET($B$4,6*$F17,0)-OFFSET($B$5,6*$F17,0)-OFFSET($B$6,6*$F17,0)+OFFSET(C$4,6*$F17,0)-OFFSET(C$5,6*$F17,0)-OFFSET(C$6,6*$F17,0))</f>
        <v>-5.101219125</v>
      </c>
      <c r="K18" s="13">
        <f t="shared" si="38"/>
        <v>-4.984352816</v>
      </c>
      <c r="L18" s="17">
        <f t="shared" si="11"/>
        <v>-4.899071995</v>
      </c>
      <c r="M18" s="13">
        <f t="shared" si="12"/>
        <v>-4.811816916</v>
      </c>
      <c r="N18" s="20"/>
      <c r="O18" s="11">
        <v>16.0</v>
      </c>
      <c r="P18" s="13">
        <f t="shared" si="4"/>
        <v>0.09778087466</v>
      </c>
      <c r="Q18" s="13">
        <f t="shared" si="5"/>
        <v>0.2146471845</v>
      </c>
      <c r="R18" s="13">
        <f t="shared" si="6"/>
        <v>0.2999280051</v>
      </c>
      <c r="S18" s="13">
        <f t="shared" si="7"/>
        <v>0.3871830841</v>
      </c>
      <c r="T18" s="14">
        <f t="shared" si="8"/>
        <v>7.447260707</v>
      </c>
      <c r="U18" s="15">
        <v>-5.199</v>
      </c>
      <c r="V18" s="20"/>
      <c r="W18" s="20"/>
      <c r="X18" s="20"/>
      <c r="Y18" s="20"/>
      <c r="Z18" s="20"/>
      <c r="AA18" s="20"/>
      <c r="AB18" s="20"/>
      <c r="AC18" s="20"/>
    </row>
    <row r="19">
      <c r="A19" s="13" t="s">
        <v>40</v>
      </c>
      <c r="B19" s="28"/>
      <c r="C19" s="44">
        <v>-0.259733679</v>
      </c>
      <c r="D19" s="44">
        <v>-0.28250308526</v>
      </c>
      <c r="E19" s="20"/>
      <c r="F19" s="11">
        <v>17.0</v>
      </c>
      <c r="G19" s="13">
        <f t="shared" ref="G19:I19" si="39">OFFSET(B$4,6*$F18,0)-OFFSET(B$5,6*$F18,0)-OFFSET(B$6,6*$F18,0)</f>
        <v>-0.0205783143</v>
      </c>
      <c r="H19" s="13">
        <f t="shared" si="39"/>
        <v>-0.004161879727</v>
      </c>
      <c r="I19" s="13">
        <f t="shared" si="39"/>
        <v>-0.00426054598</v>
      </c>
      <c r="J19" s="13">
        <f t="shared" ref="J19:K19" si="40">627.509*(OFFSET($B$4,6*$F18,0)-OFFSET($B$5,6*$F18,0)-OFFSET($B$6,6*$F18,0)+OFFSET(C$4,6*$F18,0)-OFFSET(C$5,6*$F18,0)-OFFSET(C$6,6*$F18,0))</f>
        <v>-15.52469441</v>
      </c>
      <c r="K19" s="13">
        <f t="shared" si="40"/>
        <v>-15.58660838</v>
      </c>
      <c r="L19" s="17">
        <f t="shared" si="11"/>
        <v>-15.63178883</v>
      </c>
      <c r="M19" s="13">
        <f t="shared" si="12"/>
        <v>-15.48057215</v>
      </c>
      <c r="N19" s="20"/>
      <c r="O19" s="11">
        <v>17.0</v>
      </c>
      <c r="P19" s="13">
        <f t="shared" si="4"/>
        <v>1.923305586</v>
      </c>
      <c r="Q19" s="13">
        <f t="shared" si="5"/>
        <v>1.861391625</v>
      </c>
      <c r="R19" s="13">
        <f t="shared" si="6"/>
        <v>1.816211166</v>
      </c>
      <c r="S19" s="13">
        <f t="shared" si="7"/>
        <v>1.967427851</v>
      </c>
      <c r="T19" s="14">
        <f t="shared" si="8"/>
        <v>11.27595055</v>
      </c>
      <c r="U19" s="15">
        <v>-17.448</v>
      </c>
      <c r="V19" s="20"/>
      <c r="W19" s="20"/>
      <c r="X19" s="20"/>
      <c r="Y19" s="20"/>
      <c r="Z19" s="20"/>
      <c r="AA19" s="20"/>
      <c r="AB19" s="20"/>
      <c r="AC19" s="20"/>
    </row>
    <row r="20">
      <c r="A20" s="13" t="s">
        <v>41</v>
      </c>
      <c r="B20" s="28"/>
      <c r="C20" s="44">
        <v>-0.40951866198</v>
      </c>
      <c r="D20" s="44">
        <v>-0.43826401399333337</v>
      </c>
      <c r="E20" s="20"/>
      <c r="F20" s="11">
        <v>18.0</v>
      </c>
      <c r="G20" s="13">
        <f t="shared" ref="G20:I20" si="41">OFFSET(B$4,6*$F19,0)-OFFSET(B$5,6*$F19,0)-OFFSET(B$6,6*$F19,0)</f>
        <v>-0.0072067177</v>
      </c>
      <c r="H20" s="13">
        <f t="shared" si="41"/>
        <v>-0.003242953627</v>
      </c>
      <c r="I20" s="13">
        <f t="shared" si="41"/>
        <v>-0.003320075873</v>
      </c>
      <c r="J20" s="13">
        <f t="shared" ref="J20:K20" si="42">627.509*(OFFSET($B$4,6*$F19,0)-OFFSET($B$5,6*$F19,0)-OFFSET($B$6,6*$F19,0)+OFFSET(C$4,6*$F19,0)-OFFSET(C$5,6*$F19,0)-OFFSET(C$6,6*$F19,0))</f>
        <v>-6.557262805</v>
      </c>
      <c r="K20" s="13">
        <f t="shared" si="42"/>
        <v>-6.605657708</v>
      </c>
      <c r="L20" s="17">
        <f t="shared" si="11"/>
        <v>-6.640972909</v>
      </c>
      <c r="M20" s="13">
        <f t="shared" si="12"/>
        <v>-6.519097035</v>
      </c>
      <c r="N20" s="20"/>
      <c r="O20" s="11">
        <v>18.0</v>
      </c>
      <c r="P20" s="13">
        <f t="shared" si="4"/>
        <v>0.4177371955</v>
      </c>
      <c r="Q20" s="13">
        <f t="shared" si="5"/>
        <v>0.3693422916</v>
      </c>
      <c r="R20" s="13">
        <f t="shared" si="6"/>
        <v>0.3340270915</v>
      </c>
      <c r="S20" s="13">
        <f t="shared" si="7"/>
        <v>0.4559029646</v>
      </c>
      <c r="T20" s="14">
        <f t="shared" si="8"/>
        <v>6.536243221</v>
      </c>
      <c r="U20" s="15">
        <v>-6.975</v>
      </c>
      <c r="V20" s="20"/>
      <c r="W20" s="20"/>
      <c r="X20" s="20"/>
      <c r="Y20" s="20"/>
      <c r="Z20" s="20"/>
      <c r="AA20" s="20"/>
      <c r="AB20" s="20"/>
      <c r="AC20" s="20"/>
    </row>
    <row r="21">
      <c r="A21" s="26">
        <v>4.0</v>
      </c>
      <c r="B21" s="28"/>
      <c r="C21" s="29"/>
      <c r="D21" s="29"/>
      <c r="E21" s="20"/>
      <c r="F21" s="11">
        <v>19.0</v>
      </c>
      <c r="G21" s="13">
        <f t="shared" ref="G21:I21" si="43">OFFSET(B$4,6*$F20,0)-OFFSET(B$5,6*$F20,0)-OFFSET(B$6,6*$F20,0)</f>
        <v>-0.0068918791</v>
      </c>
      <c r="H21" s="13">
        <f t="shared" si="43"/>
        <v>-0.00435348048</v>
      </c>
      <c r="I21" s="13">
        <f t="shared" si="43"/>
        <v>-0.00429628778</v>
      </c>
      <c r="J21" s="13">
        <f t="shared" ref="J21:K21" si="44">627.509*(OFFSET($B$4,6*$F20,0)-OFFSET($B$5,6*$F20,0)-OFFSET($B$6,6*$F20,0)+OFFSET(C$4,6*$F20,0)-OFFSET(C$5,6*$F20,0)-OFFSET(C$6,6*$F20,0))</f>
        <v>-7.056564345</v>
      </c>
      <c r="K21" s="13">
        <f t="shared" si="44"/>
        <v>-7.020675411</v>
      </c>
      <c r="L21" s="17">
        <f t="shared" si="11"/>
        <v>-6.994486189</v>
      </c>
      <c r="M21" s="13">
        <f t="shared" si="12"/>
        <v>-6.909005846</v>
      </c>
      <c r="N21" s="20"/>
      <c r="O21" s="11">
        <v>19.0</v>
      </c>
      <c r="P21" s="13">
        <f t="shared" si="4"/>
        <v>0.4534356553</v>
      </c>
      <c r="Q21" s="13">
        <f t="shared" si="5"/>
        <v>0.4893245893</v>
      </c>
      <c r="R21" s="13">
        <f t="shared" si="6"/>
        <v>0.5155138114</v>
      </c>
      <c r="S21" s="13">
        <f t="shared" si="7"/>
        <v>0.6009941535</v>
      </c>
      <c r="T21" s="14">
        <f t="shared" si="8"/>
        <v>8.002585267</v>
      </c>
      <c r="U21" s="15">
        <v>-7.51</v>
      </c>
      <c r="V21" s="20"/>
      <c r="W21" s="20"/>
      <c r="X21" s="20"/>
      <c r="Y21" s="20"/>
      <c r="Z21" s="20"/>
      <c r="AA21" s="20"/>
      <c r="AB21" s="20"/>
      <c r="AC21" s="20"/>
    </row>
    <row r="22">
      <c r="A22" s="13" t="s">
        <v>31</v>
      </c>
      <c r="B22" s="15">
        <v>-323.1955882495</v>
      </c>
      <c r="C22" s="44">
        <v>-1.2034783458933334</v>
      </c>
      <c r="D22" s="44">
        <v>-1.2971354113933333</v>
      </c>
      <c r="E22" s="20"/>
      <c r="F22" s="11">
        <v>20.0</v>
      </c>
      <c r="G22" s="13">
        <f t="shared" ref="G22:I22" si="45">OFFSET(B$4,6*$F21,0)-OFFSET(B$5,6*$F21,0)-OFFSET(B$6,6*$F21,0)</f>
        <v>-0.0249766558</v>
      </c>
      <c r="H22" s="13">
        <f t="shared" si="45"/>
        <v>-0.003190989407</v>
      </c>
      <c r="I22" s="13">
        <f t="shared" si="45"/>
        <v>-0.003211063487</v>
      </c>
      <c r="J22" s="13">
        <f t="shared" ref="J22:K22" si="46">627.509*(OFFSET($B$4,6*$F21,0)-OFFSET($B$5,6*$F21,0)-OFFSET($B$6,6*$F21,0)+OFFSET(C$4,6*$F21,0)-OFFSET(C$5,6*$F21,0)-OFFSET(C$6,6*$F21,0))</f>
        <v>-17.67545088</v>
      </c>
      <c r="K22" s="13">
        <f t="shared" si="46"/>
        <v>-17.68804754</v>
      </c>
      <c r="L22" s="17">
        <f t="shared" si="11"/>
        <v>-17.6972397</v>
      </c>
      <c r="M22" s="13">
        <f t="shared" si="12"/>
        <v>-17.5287838</v>
      </c>
      <c r="N22" s="20"/>
      <c r="O22" s="11">
        <v>20.0</v>
      </c>
      <c r="P22" s="13">
        <f t="shared" si="4"/>
        <v>1.739549124</v>
      </c>
      <c r="Q22" s="13">
        <f t="shared" si="5"/>
        <v>1.726952458</v>
      </c>
      <c r="R22" s="13">
        <f t="shared" si="6"/>
        <v>1.717760297</v>
      </c>
      <c r="S22" s="13">
        <f t="shared" si="7"/>
        <v>1.886216199</v>
      </c>
      <c r="T22" s="14">
        <f t="shared" si="8"/>
        <v>9.715252117</v>
      </c>
      <c r="U22" s="15">
        <v>-19.415</v>
      </c>
      <c r="V22" s="20"/>
      <c r="W22" s="20"/>
      <c r="X22" s="20"/>
      <c r="Y22" s="20"/>
      <c r="Z22" s="20"/>
      <c r="AA22" s="20"/>
      <c r="AB22" s="20"/>
      <c r="AC22" s="20"/>
    </row>
    <row r="23">
      <c r="A23" s="13" t="s">
        <v>32</v>
      </c>
      <c r="B23" s="15">
        <v>-76.0660943167</v>
      </c>
      <c r="C23" s="44">
        <v>-0.2592298361866667</v>
      </c>
      <c r="D23" s="44">
        <v>-0.2821432838666666</v>
      </c>
      <c r="E23" s="20"/>
      <c r="F23" s="11">
        <v>21.0</v>
      </c>
      <c r="G23" s="13">
        <f t="shared" ref="G23:I23" si="47">OFFSET(B$4,6*$F22,0)-OFFSET(B$5,6*$F22,0)-OFFSET(B$6,6*$F22,0)</f>
        <v>-0.0197405451</v>
      </c>
      <c r="H23" s="13">
        <f t="shared" si="47"/>
        <v>-0.004092558347</v>
      </c>
      <c r="I23" s="13">
        <f t="shared" si="47"/>
        <v>-0.004175538093</v>
      </c>
      <c r="J23" s="13">
        <f t="shared" ref="J23:K23" si="48">627.509*(OFFSET($B$4,6*$F22,0)-OFFSET($B$5,6*$F22,0)-OFFSET($B$6,6*$F22,0)+OFFSET(C$4,6*$F22,0)-OFFSET(C$5,6*$F22,0)-OFFSET(C$6,6*$F22,0))</f>
        <v>-14.95548691</v>
      </c>
      <c r="K23" s="13">
        <f t="shared" si="48"/>
        <v>-15.00755745</v>
      </c>
      <c r="L23" s="17">
        <f t="shared" si="11"/>
        <v>-15.04555487</v>
      </c>
      <c r="M23" s="13">
        <f t="shared" si="12"/>
        <v>-14.90751224</v>
      </c>
      <c r="N23" s="20"/>
      <c r="O23" s="11">
        <v>21.0</v>
      </c>
      <c r="P23" s="13">
        <f t="shared" si="4"/>
        <v>1.569513089</v>
      </c>
      <c r="Q23" s="13">
        <f t="shared" si="5"/>
        <v>1.517442551</v>
      </c>
      <c r="R23" s="13">
        <f t="shared" si="6"/>
        <v>1.479445132</v>
      </c>
      <c r="S23" s="13">
        <f t="shared" si="7"/>
        <v>1.617487759</v>
      </c>
      <c r="T23" s="14">
        <f t="shared" si="8"/>
        <v>9.788125623</v>
      </c>
      <c r="U23" s="15">
        <v>-16.525</v>
      </c>
      <c r="V23" s="20"/>
      <c r="W23" s="20"/>
      <c r="X23" s="20"/>
      <c r="Y23" s="20"/>
      <c r="Z23" s="20"/>
      <c r="AA23" s="20"/>
      <c r="AB23" s="20"/>
      <c r="AC23" s="20"/>
    </row>
    <row r="24">
      <c r="A24" s="13" t="s">
        <v>33</v>
      </c>
      <c r="B24" s="15">
        <v>-247.1201401327</v>
      </c>
      <c r="C24" s="44">
        <v>-0.9418894480266666</v>
      </c>
      <c r="D24" s="44">
        <v>-1.0125161967666667</v>
      </c>
      <c r="E24" s="20"/>
      <c r="F24" s="11">
        <v>22.0</v>
      </c>
      <c r="G24" s="13">
        <f t="shared" ref="G24:I24" si="49">OFFSET(B$4,6*$F23,0)-OFFSET(B$5,6*$F23,0)-OFFSET(B$6,6*$F23,0)</f>
        <v>-0.0251622778</v>
      </c>
      <c r="H24" s="13">
        <f t="shared" si="49"/>
        <v>-0.003396087407</v>
      </c>
      <c r="I24" s="13">
        <f t="shared" si="49"/>
        <v>-0.003487817013</v>
      </c>
      <c r="J24" s="13">
        <f t="shared" ref="J24:K24" si="50">627.509*(OFFSET($B$4,6*$F23,0)-OFFSET($B$5,6*$F23,0)-OFFSET($B$6,6*$F23,0)+OFFSET(C$4,6*$F23,0)-OFFSET(C$5,6*$F23,0)-OFFSET(C$6,6*$F23,0))</f>
        <v>-17.92063119</v>
      </c>
      <c r="K24" s="13">
        <f t="shared" si="50"/>
        <v>-17.97819235</v>
      </c>
      <c r="L24" s="17">
        <f t="shared" si="11"/>
        <v>-18.02019643</v>
      </c>
      <c r="M24" s="13">
        <f t="shared" si="12"/>
        <v>-17.85234102</v>
      </c>
      <c r="N24" s="20"/>
      <c r="O24" s="11">
        <v>22.0</v>
      </c>
      <c r="P24" s="13">
        <f t="shared" si="4"/>
        <v>1.862368808</v>
      </c>
      <c r="Q24" s="13">
        <f t="shared" si="5"/>
        <v>1.804807654</v>
      </c>
      <c r="R24" s="13">
        <f t="shared" si="6"/>
        <v>1.762803569</v>
      </c>
      <c r="S24" s="13">
        <f t="shared" si="7"/>
        <v>1.930658979</v>
      </c>
      <c r="T24" s="14">
        <f t="shared" si="8"/>
        <v>9.75918202</v>
      </c>
      <c r="U24" s="15">
        <v>-19.783</v>
      </c>
      <c r="V24" s="20"/>
      <c r="W24" s="20"/>
      <c r="X24" s="20"/>
      <c r="Y24" s="20"/>
      <c r="Z24" s="20"/>
      <c r="AA24" s="20"/>
      <c r="AB24" s="20"/>
      <c r="AC24" s="20"/>
    </row>
    <row r="25">
      <c r="A25" s="13" t="s">
        <v>40</v>
      </c>
      <c r="B25" s="28"/>
      <c r="C25" s="44">
        <v>-0.25982557448666666</v>
      </c>
      <c r="D25" s="44">
        <v>-0.2824821442866666</v>
      </c>
      <c r="E25" s="20"/>
      <c r="F25" s="11">
        <v>23.0</v>
      </c>
      <c r="G25" s="13">
        <f t="shared" ref="G25:I25" si="51">OFFSET(B$4,6*$F24,0)-OFFSET(B$5,6*$F24,0)-OFFSET(B$6,6*$F24,0)</f>
        <v>-0.0245398471</v>
      </c>
      <c r="H25" s="13">
        <f t="shared" si="51"/>
        <v>-0.00352413406</v>
      </c>
      <c r="I25" s="13">
        <f t="shared" si="51"/>
        <v>-0.003679199453</v>
      </c>
      <c r="J25" s="13">
        <f t="shared" ref="J25:K25" si="52">627.509*(OFFSET($B$4,6*$F24,0)-OFFSET($B$5,6*$F24,0)-OFFSET($B$6,6*$F24,0)+OFFSET(C$4,6*$F24,0)-OFFSET(C$5,6*$F24,0)-OFFSET(C$6,6*$F24,0))</f>
        <v>-17.61040075</v>
      </c>
      <c r="K25" s="13">
        <f t="shared" si="52"/>
        <v>-17.70770568</v>
      </c>
      <c r="L25" s="17">
        <f t="shared" si="11"/>
        <v>-17.77871198</v>
      </c>
      <c r="M25" s="13">
        <f t="shared" si="12"/>
        <v>-17.62342744</v>
      </c>
      <c r="N25" s="20"/>
      <c r="O25" s="11">
        <v>23.0</v>
      </c>
      <c r="P25" s="13">
        <f t="shared" si="4"/>
        <v>1.856599246</v>
      </c>
      <c r="Q25" s="13">
        <f t="shared" si="5"/>
        <v>1.759294316</v>
      </c>
      <c r="R25" s="13">
        <f t="shared" si="6"/>
        <v>1.688288016</v>
      </c>
      <c r="S25" s="13">
        <f t="shared" si="7"/>
        <v>1.84357256</v>
      </c>
      <c r="T25" s="14">
        <f t="shared" si="8"/>
        <v>9.470244825</v>
      </c>
      <c r="U25" s="15">
        <v>-19.467</v>
      </c>
      <c r="V25" s="20"/>
      <c r="W25" s="20"/>
      <c r="X25" s="20"/>
      <c r="Y25" s="20"/>
      <c r="Z25" s="20"/>
      <c r="AA25" s="20"/>
      <c r="AB25" s="20"/>
      <c r="AC25" s="20"/>
    </row>
    <row r="26">
      <c r="A26" s="13" t="s">
        <v>41</v>
      </c>
      <c r="B26" s="28"/>
      <c r="C26" s="44">
        <v>-0.94278304374</v>
      </c>
      <c r="D26" s="44">
        <v>-1.0129663177266666</v>
      </c>
      <c r="E26" s="20"/>
      <c r="F26" s="11">
        <v>24.0</v>
      </c>
      <c r="G26" s="13">
        <f t="shared" ref="G26:I26" si="53">OFFSET(B$4,6*$F25,0)-OFFSET(B$5,6*$F25,0)-OFFSET(B$6,6*$F25,0)</f>
        <v>0.0062138156</v>
      </c>
      <c r="H26" s="13">
        <f t="shared" si="53"/>
        <v>-0.0108404898</v>
      </c>
      <c r="I26" s="13">
        <f t="shared" si="53"/>
        <v>-0.01101933325</v>
      </c>
      <c r="J26" s="13">
        <f t="shared" ref="J26:K26" si="54">627.509*(OFFSET($B$4,6*$F25,0)-OFFSET($B$5,6*$F25,0)-OFFSET($B$6,6*$F25,0)+OFFSET(C$4,6*$F25,0)-OFFSET(C$5,6*$F25,0)-OFFSET(C$6,6*$F25,0))</f>
        <v>-2.903279701</v>
      </c>
      <c r="K26" s="13">
        <f t="shared" si="54"/>
        <v>-3.015505573</v>
      </c>
      <c r="L26" s="17">
        <f t="shared" si="11"/>
        <v>-3.097400128</v>
      </c>
      <c r="M26" s="13">
        <f t="shared" si="12"/>
        <v>-3.03961995</v>
      </c>
      <c r="N26" s="20"/>
      <c r="O26" s="11">
        <v>24.0</v>
      </c>
      <c r="P26" s="13">
        <f t="shared" si="4"/>
        <v>-0.1792797006</v>
      </c>
      <c r="Q26" s="13">
        <f t="shared" si="5"/>
        <v>-0.291505573</v>
      </c>
      <c r="R26" s="13">
        <f t="shared" si="6"/>
        <v>-0.3734001285</v>
      </c>
      <c r="S26" s="13">
        <f t="shared" si="7"/>
        <v>-0.3156199504</v>
      </c>
      <c r="T26" s="14">
        <f t="shared" si="8"/>
        <v>11.58663548</v>
      </c>
      <c r="U26" s="15">
        <v>-2.724</v>
      </c>
      <c r="V26">
        <f>AVERAGE(S3:S26)</f>
        <v>0.8529117033</v>
      </c>
      <c r="W26">
        <f>(SUMIF(S3:S24,"&gt;0")-SUMIF(S3:S24,"&lt;0"))/24</f>
        <v>0.7892470112</v>
      </c>
      <c r="X26" s="20"/>
      <c r="Y26" s="20"/>
      <c r="Z26" s="20"/>
      <c r="AA26" s="20"/>
      <c r="AB26" s="20"/>
      <c r="AC26" s="20"/>
    </row>
    <row r="27">
      <c r="A27" s="26">
        <v>5.0</v>
      </c>
      <c r="B27" s="28"/>
      <c r="C27" s="29"/>
      <c r="D27" s="29"/>
      <c r="E27" s="20"/>
      <c r="F27" s="11">
        <v>25.0</v>
      </c>
      <c r="G27" s="13">
        <f t="shared" ref="G27:I27" si="55">OFFSET(B$4,6*$F26,0)-OFFSET(B$5,6*$F26,0)-OFFSET(B$6,6*$F26,0)</f>
        <v>0.0052266558</v>
      </c>
      <c r="H27" s="13">
        <f t="shared" si="55"/>
        <v>-0.01157334576</v>
      </c>
      <c r="I27" s="13">
        <f t="shared" si="55"/>
        <v>-0.01177910945</v>
      </c>
      <c r="J27" s="13">
        <f t="shared" ref="J27:K27" si="56">627.509*(OFFSET($B$4,6*$F26,0)-OFFSET($B$5,6*$F26,0)-OFFSET($B$6,6*$F26,0)+OFFSET(C$4,6*$F26,0)-OFFSET(C$5,6*$F26,0)-OFFSET(C$6,6*$F26,0))</f>
        <v>-3.98260507</v>
      </c>
      <c r="K27" s="13">
        <f t="shared" si="56"/>
        <v>-4.11172364</v>
      </c>
      <c r="L27" s="17">
        <f t="shared" si="11"/>
        <v>-4.205945298</v>
      </c>
      <c r="M27" s="13">
        <f t="shared" si="12"/>
        <v>-4.15135453</v>
      </c>
      <c r="N27" s="20"/>
      <c r="O27" s="11">
        <v>25.0</v>
      </c>
      <c r="P27" s="13">
        <f t="shared" si="4"/>
        <v>-0.1816050701</v>
      </c>
      <c r="Q27" s="13">
        <f t="shared" si="5"/>
        <v>-0.3107236396</v>
      </c>
      <c r="R27" s="13">
        <f t="shared" si="6"/>
        <v>-0.4049452984</v>
      </c>
      <c r="S27" s="13">
        <f t="shared" si="7"/>
        <v>-0.3503545301</v>
      </c>
      <c r="T27" s="14">
        <f t="shared" si="8"/>
        <v>9.217430417</v>
      </c>
      <c r="U27" s="15">
        <v>-3.801</v>
      </c>
      <c r="V27" s="20"/>
      <c r="W27" s="20"/>
      <c r="X27" s="20"/>
      <c r="Y27" s="20"/>
      <c r="Z27" s="20"/>
      <c r="AA27" s="20"/>
      <c r="AB27" s="20"/>
      <c r="AC27" s="20"/>
    </row>
    <row r="28">
      <c r="A28" s="13" t="s">
        <v>31</v>
      </c>
      <c r="B28" s="15">
        <v>-230.2070801243</v>
      </c>
      <c r="C28" s="44">
        <v>-0.8606885389066666</v>
      </c>
      <c r="D28" s="44">
        <v>-0.9282537374333333</v>
      </c>
      <c r="E28" s="20"/>
      <c r="F28" s="11">
        <v>26.0</v>
      </c>
      <c r="G28" s="13">
        <f t="shared" ref="G28:I28" si="57">OFFSET(B$4,6*$F27,0)-OFFSET(B$5,6*$F27,0)-OFFSET(B$6,6*$F27,0)</f>
        <v>0.0003507846</v>
      </c>
      <c r="H28" s="13">
        <f t="shared" si="57"/>
        <v>-0.01410515676</v>
      </c>
      <c r="I28" s="13">
        <f t="shared" si="57"/>
        <v>-0.014182164</v>
      </c>
      <c r="J28" s="13">
        <f t="shared" ref="J28:K28" si="58">627.509*(OFFSET($B$4,6*$F27,0)-OFFSET($B$5,6*$F27,0)-OFFSET($B$6,6*$F27,0)+OFFSET(C$4,6*$F27,0)-OFFSET(C$5,6*$F27,0)-OFFSET(C$6,6*$F27,0))</f>
        <v>-8.63099232</v>
      </c>
      <c r="K28" s="13">
        <f t="shared" si="58"/>
        <v>-8.679315056</v>
      </c>
      <c r="L28" s="17">
        <f t="shared" si="11"/>
        <v>-8.714577593</v>
      </c>
      <c r="M28" s="13">
        <f t="shared" si="12"/>
        <v>-8.567459404</v>
      </c>
      <c r="N28" s="20"/>
      <c r="O28" s="11">
        <v>26.0</v>
      </c>
      <c r="P28" s="13">
        <f t="shared" si="4"/>
        <v>1.12100768</v>
      </c>
      <c r="Q28" s="13">
        <f t="shared" si="5"/>
        <v>1.072684944</v>
      </c>
      <c r="R28" s="13">
        <f t="shared" si="6"/>
        <v>1.037422407</v>
      </c>
      <c r="S28" s="13">
        <f t="shared" si="7"/>
        <v>1.184540596</v>
      </c>
      <c r="T28" s="14">
        <f t="shared" si="8"/>
        <v>12.1466427</v>
      </c>
      <c r="U28" s="15">
        <v>-9.752</v>
      </c>
      <c r="V28" s="20"/>
      <c r="W28" s="20"/>
      <c r="X28" s="20"/>
      <c r="Y28" s="20"/>
      <c r="Z28" s="20"/>
      <c r="AA28" s="20"/>
      <c r="AB28" s="20"/>
      <c r="AC28" s="20"/>
    </row>
    <row r="29">
      <c r="A29" s="13" t="s">
        <v>32</v>
      </c>
      <c r="B29" s="15">
        <v>-115.1005253325</v>
      </c>
      <c r="C29" s="44">
        <v>-0.4288263178733333</v>
      </c>
      <c r="D29" s="44">
        <v>-0.4626971512533333</v>
      </c>
      <c r="E29" s="20"/>
      <c r="F29" s="11">
        <v>27.0</v>
      </c>
      <c r="G29" s="13">
        <f t="shared" ref="G29:I29" si="59">OFFSET(B$4,6*$F28,0)-OFFSET(B$5,6*$F28,0)-OFFSET(B$6,6*$F28,0)</f>
        <v>0.0056716502</v>
      </c>
      <c r="H29" s="13">
        <f t="shared" si="59"/>
        <v>-0.01126838479</v>
      </c>
      <c r="I29" s="13">
        <f t="shared" si="59"/>
        <v>-0.01146140567</v>
      </c>
      <c r="J29" s="13">
        <f t="shared" ref="J29:K29" si="60">627.509*(OFFSET($B$4,6*$F28,0)-OFFSET($B$5,6*$F28,0)-OFFSET($B$6,6*$F28,0)+OFFSET(C$4,6*$F28,0)-OFFSET(C$5,6*$F28,0)-OFFSET(C$6,6*$F28,0))</f>
        <v>-3.512001324</v>
      </c>
      <c r="K29" s="13">
        <f t="shared" si="60"/>
        <v>-3.633123663</v>
      </c>
      <c r="L29" s="17">
        <f t="shared" si="11"/>
        <v>-3.721510235</v>
      </c>
      <c r="M29" s="13">
        <f t="shared" si="12"/>
        <v>-3.664035519</v>
      </c>
      <c r="N29" s="20"/>
      <c r="O29" s="11">
        <v>27.0</v>
      </c>
      <c r="P29" s="13">
        <f t="shared" si="4"/>
        <v>-0.1700013238</v>
      </c>
      <c r="Q29" s="13">
        <f t="shared" si="5"/>
        <v>-0.2911236631</v>
      </c>
      <c r="R29" s="13">
        <f t="shared" si="6"/>
        <v>-0.3795102351</v>
      </c>
      <c r="S29" s="13">
        <f t="shared" si="7"/>
        <v>-0.3220355188</v>
      </c>
      <c r="T29" s="14">
        <f t="shared" si="8"/>
        <v>9.636011932</v>
      </c>
      <c r="U29" s="15">
        <v>-3.342</v>
      </c>
      <c r="V29" s="20"/>
      <c r="W29" s="20"/>
      <c r="X29" s="20"/>
      <c r="Y29" s="20"/>
      <c r="Z29" s="20"/>
      <c r="AA29" s="20"/>
      <c r="AB29" s="20"/>
      <c r="AC29" s="20"/>
    </row>
    <row r="30">
      <c r="A30" s="13" t="s">
        <v>33</v>
      </c>
      <c r="B30" s="15">
        <v>-115.1007526424</v>
      </c>
      <c r="C30" s="44">
        <v>-0.42873413738666666</v>
      </c>
      <c r="D30" s="44">
        <v>-0.46263893543999995</v>
      </c>
      <c r="E30" s="20"/>
      <c r="F30" s="11">
        <v>28.0</v>
      </c>
      <c r="G30" s="13">
        <f t="shared" ref="G30:I30" si="61">OFFSET(B$4,6*$F29,0)-OFFSET(B$5,6*$F29,0)-OFFSET(B$6,6*$F29,0)</f>
        <v>0.0053205584</v>
      </c>
      <c r="H30" s="13">
        <f t="shared" si="61"/>
        <v>-0.0137324585</v>
      </c>
      <c r="I30" s="13">
        <f t="shared" si="61"/>
        <v>-0.0138679456</v>
      </c>
      <c r="J30" s="13">
        <f t="shared" ref="J30:K30" si="62">627.509*(OFFSET($B$4,6*$F29,0)-OFFSET($B$5,6*$F29,0)-OFFSET($B$6,6*$F29,0)+OFFSET(C$4,6*$F29,0)-OFFSET(C$5,6*$F29,0)-OFFSET(C$6,6*$F29,0))</f>
        <v>-5.27854302</v>
      </c>
      <c r="K30" s="13">
        <f t="shared" si="62"/>
        <v>-5.363562394</v>
      </c>
      <c r="L30" s="17">
        <f t="shared" si="11"/>
        <v>-5.42560356</v>
      </c>
      <c r="M30" s="13">
        <f t="shared" si="12"/>
        <v>-5.328600879</v>
      </c>
      <c r="N30" s="20"/>
      <c r="O30" s="11">
        <v>28.0</v>
      </c>
      <c r="P30" s="13">
        <f t="shared" si="4"/>
        <v>0.3144569801</v>
      </c>
      <c r="Q30" s="13">
        <f t="shared" si="5"/>
        <v>0.2294376055</v>
      </c>
      <c r="R30" s="13">
        <f t="shared" si="6"/>
        <v>0.1673964402</v>
      </c>
      <c r="S30" s="13">
        <f t="shared" si="7"/>
        <v>0.2643991206</v>
      </c>
      <c r="T30" s="14">
        <f t="shared" si="8"/>
        <v>4.72732202</v>
      </c>
      <c r="U30" s="15">
        <v>-5.593</v>
      </c>
      <c r="V30" s="20"/>
      <c r="W30" s="20"/>
      <c r="X30" s="20"/>
      <c r="Y30" s="20"/>
      <c r="Z30" s="20"/>
      <c r="AA30" s="20"/>
      <c r="AB30" s="20"/>
      <c r="AC30" s="20"/>
    </row>
    <row r="31">
      <c r="A31" s="13" t="s">
        <v>40</v>
      </c>
      <c r="B31" s="28"/>
      <c r="C31" s="44">
        <v>-0.42936313635999995</v>
      </c>
      <c r="D31" s="44">
        <v>-0.46299298362</v>
      </c>
      <c r="E31" s="20"/>
      <c r="F31" s="11">
        <v>29.0</v>
      </c>
      <c r="G31" s="13">
        <f t="shared" ref="G31:I31" si="63">OFFSET(B$4,6*$F30,0)-OFFSET(B$5,6*$F30,0)-OFFSET(B$6,6*$F30,0)</f>
        <v>0.0031509605</v>
      </c>
      <c r="H31" s="13">
        <f t="shared" si="63"/>
        <v>-0.01314969264</v>
      </c>
      <c r="I31" s="13">
        <f t="shared" si="63"/>
        <v>-0.01336406605</v>
      </c>
      <c r="J31" s="13">
        <f t="shared" ref="J31:K31" si="64">627.509*(OFFSET($B$4,6*$F30,0)-OFFSET($B$5,6*$F30,0)-OFFSET($B$6,6*$F30,0)+OFFSET(C$4,6*$F30,0)-OFFSET(C$5,6*$F30,0)-OFFSET(C$6,6*$F30,0))</f>
        <v>-6.274294406</v>
      </c>
      <c r="K31" s="13">
        <f t="shared" si="64"/>
        <v>-6.408815653</v>
      </c>
      <c r="L31" s="17">
        <f t="shared" si="11"/>
        <v>-6.506979805</v>
      </c>
      <c r="M31" s="13">
        <f t="shared" si="12"/>
        <v>-6.406386657</v>
      </c>
      <c r="N31" s="20"/>
      <c r="O31" s="33">
        <v>29.0</v>
      </c>
      <c r="P31" s="13">
        <f t="shared" si="4"/>
        <v>0.4267055935</v>
      </c>
      <c r="Q31" s="13">
        <f t="shared" si="5"/>
        <v>0.2921843473</v>
      </c>
      <c r="R31" s="13">
        <f t="shared" si="6"/>
        <v>0.1940201946</v>
      </c>
      <c r="S31" s="13">
        <f t="shared" si="7"/>
        <v>0.2946133426</v>
      </c>
      <c r="T31" s="14">
        <f t="shared" si="8"/>
        <v>4.396557867</v>
      </c>
      <c r="U31" s="15">
        <v>-6.701</v>
      </c>
      <c r="V31" s="20"/>
      <c r="W31" s="20"/>
      <c r="X31" s="20"/>
      <c r="Y31" s="20"/>
      <c r="Z31" s="20"/>
      <c r="AA31" s="20"/>
      <c r="AB31" s="20"/>
      <c r="AC31" s="20"/>
    </row>
    <row r="32">
      <c r="A32" s="13" t="s">
        <v>41</v>
      </c>
      <c r="B32" s="28"/>
      <c r="C32" s="44">
        <v>-0.42966581713333335</v>
      </c>
      <c r="D32" s="44">
        <v>-0.46309828744</v>
      </c>
      <c r="E32" s="20"/>
      <c r="F32" s="11">
        <v>30.0</v>
      </c>
      <c r="G32" s="13">
        <f t="shared" ref="G32:I32" si="65">OFFSET(B$4,6*$F31,0)-OFFSET(B$5,6*$F31,0)-OFFSET(B$6,6*$F31,0)</f>
        <v>0.0045328759</v>
      </c>
      <c r="H32" s="13">
        <f t="shared" si="65"/>
        <v>-0.00631296072</v>
      </c>
      <c r="I32" s="13">
        <f t="shared" si="65"/>
        <v>-0.0065162805</v>
      </c>
      <c r="J32" s="13">
        <f t="shared" ref="J32:K32" si="66">627.509*(OFFSET($B$4,6*$F31,0)-OFFSET($B$5,6*$F31,0)-OFFSET($B$6,6*$F31,0)+OFFSET(C$4,6*$F31,0)-OFFSET(C$5,6*$F31,0)-OFFSET(C$6,6*$F31,0))</f>
        <v>-1.117019245</v>
      </c>
      <c r="K32" s="13">
        <f t="shared" si="66"/>
        <v>-1.244604237</v>
      </c>
      <c r="L32" s="17">
        <f t="shared" si="11"/>
        <v>-1.337706799</v>
      </c>
      <c r="M32" s="13">
        <f t="shared" si="12"/>
        <v>-1.313079857</v>
      </c>
      <c r="N32" s="20"/>
      <c r="O32" s="11">
        <v>30.0</v>
      </c>
      <c r="P32" s="13">
        <f t="shared" si="4"/>
        <v>0.2469807547</v>
      </c>
      <c r="Q32" s="13">
        <f t="shared" si="5"/>
        <v>0.1193957629</v>
      </c>
      <c r="R32" s="13">
        <f t="shared" si="6"/>
        <v>0.02629320125</v>
      </c>
      <c r="S32" s="13">
        <f t="shared" si="7"/>
        <v>0.05092014302</v>
      </c>
      <c r="T32" s="14">
        <f t="shared" si="8"/>
        <v>3.733148316</v>
      </c>
      <c r="U32" s="15">
        <v>-1.364</v>
      </c>
      <c r="V32" s="20"/>
      <c r="W32" s="20"/>
      <c r="X32" s="20"/>
      <c r="Y32" s="20"/>
      <c r="Z32" s="20"/>
      <c r="AA32" s="20"/>
      <c r="AB32" s="20"/>
      <c r="AC32" s="20"/>
    </row>
    <row r="33">
      <c r="A33" s="26">
        <v>6.0</v>
      </c>
      <c r="B33" s="28"/>
      <c r="C33" s="29"/>
      <c r="D33" s="29"/>
      <c r="E33" s="20"/>
      <c r="F33" s="11">
        <v>31.0</v>
      </c>
      <c r="G33" s="13">
        <f t="shared" ref="G33:I33" si="67">OFFSET(B$4,6*$F32,0)-OFFSET(B$5,6*$F32,0)-OFFSET(B$6,6*$F32,0)</f>
        <v>0.0021561834</v>
      </c>
      <c r="H33" s="13">
        <f t="shared" si="67"/>
        <v>-0.006431337433</v>
      </c>
      <c r="I33" s="13">
        <f t="shared" si="67"/>
        <v>-0.006641398913</v>
      </c>
      <c r="J33" s="13">
        <f t="shared" ref="J33:K33" si="68">627.509*(OFFSET($B$4,6*$F32,0)-OFFSET($B$5,6*$F32,0)-OFFSET($B$6,6*$F32,0)+OFFSET(C$4,6*$F32,0)-OFFSET(C$5,6*$F32,0)-OFFSET(C$6,6*$F32,0))</f>
        <v>-2.682697632</v>
      </c>
      <c r="K33" s="13">
        <f t="shared" si="68"/>
        <v>-2.814513102</v>
      </c>
      <c r="L33" s="17">
        <f t="shared" si="11"/>
        <v>-2.910702768</v>
      </c>
      <c r="M33" s="13">
        <f t="shared" si="12"/>
        <v>-2.853093842</v>
      </c>
      <c r="N33" s="20"/>
      <c r="O33" s="11">
        <v>31.0</v>
      </c>
      <c r="P33" s="13">
        <f t="shared" si="4"/>
        <v>0.6463023677</v>
      </c>
      <c r="Q33" s="13">
        <f t="shared" si="5"/>
        <v>0.5144868984</v>
      </c>
      <c r="R33" s="13">
        <f t="shared" si="6"/>
        <v>0.4182972317</v>
      </c>
      <c r="S33" s="13">
        <f t="shared" si="7"/>
        <v>0.4759061579</v>
      </c>
      <c r="T33" s="14">
        <f t="shared" si="8"/>
        <v>14.29576924</v>
      </c>
      <c r="U33" s="15">
        <v>-3.329</v>
      </c>
      <c r="V33" s="20"/>
      <c r="W33" s="20"/>
      <c r="X33" s="20"/>
      <c r="Y33" s="20"/>
      <c r="Z33" s="20"/>
      <c r="AA33" s="20"/>
      <c r="AB33" s="20"/>
      <c r="AC33" s="20"/>
    </row>
    <row r="34">
      <c r="A34" s="13" t="s">
        <v>31</v>
      </c>
      <c r="B34" s="15">
        <v>-210.3691907806</v>
      </c>
      <c r="C34" s="44">
        <v>-0.8420801462866667</v>
      </c>
      <c r="D34" s="44">
        <v>-0.9050103125733333</v>
      </c>
      <c r="E34" s="20"/>
      <c r="F34" s="11">
        <v>32.0</v>
      </c>
      <c r="G34" s="13">
        <f t="shared" ref="G34:I34" si="69">OFFSET(B$4,6*$F33,0)-OFFSET(B$5,6*$F33,0)-OFFSET(B$6,6*$F33,0)</f>
        <v>0.0005504201</v>
      </c>
      <c r="H34" s="13">
        <f t="shared" si="69"/>
        <v>-0.005471257987</v>
      </c>
      <c r="I34" s="13">
        <f t="shared" si="69"/>
        <v>-0.005725888153</v>
      </c>
      <c r="J34" s="13">
        <f t="shared" ref="J34:K34" si="70">627.509*(OFFSET($B$4,6*$F33,0)-OFFSET($B$5,6*$F33,0)-OFFSET($B$6,6*$F33,0)+OFFSET(C$4,6*$F33,0)-OFFSET(C$5,6*$F33,0)-OFFSET(C$6,6*$F33,0))</f>
        <v>-3.087870061</v>
      </c>
      <c r="K34" s="13">
        <f t="shared" si="70"/>
        <v>-3.247652783</v>
      </c>
      <c r="L34" s="17">
        <f t="shared" si="11"/>
        <v>-3.364250985</v>
      </c>
      <c r="M34" s="13">
        <f t="shared" si="12"/>
        <v>-3.308292068</v>
      </c>
      <c r="N34" s="20"/>
      <c r="O34" s="11">
        <v>32.0</v>
      </c>
      <c r="P34" s="13">
        <f t="shared" si="4"/>
        <v>0.6051299386</v>
      </c>
      <c r="Q34" s="13">
        <f t="shared" si="5"/>
        <v>0.4453472173</v>
      </c>
      <c r="R34" s="13">
        <f t="shared" si="6"/>
        <v>0.3287490153</v>
      </c>
      <c r="S34" s="13">
        <f t="shared" si="7"/>
        <v>0.3847079324</v>
      </c>
      <c r="T34" s="14">
        <f t="shared" si="8"/>
        <v>10.41721994</v>
      </c>
      <c r="U34" s="15">
        <v>-3.693</v>
      </c>
      <c r="V34" s="20"/>
      <c r="W34" s="20"/>
      <c r="X34" s="20"/>
      <c r="Y34" s="20"/>
      <c r="Z34" s="20"/>
      <c r="AA34" s="20"/>
      <c r="AB34" s="20"/>
      <c r="AC34" s="20"/>
    </row>
    <row r="35">
      <c r="A35" s="13" t="s">
        <v>32</v>
      </c>
      <c r="B35" s="15">
        <v>-115.1000352529</v>
      </c>
      <c r="C35" s="44">
        <v>-0.42908081430666667</v>
      </c>
      <c r="D35" s="44">
        <v>-0.46293286907333336</v>
      </c>
      <c r="E35" s="20"/>
      <c r="F35" s="11">
        <v>33.0</v>
      </c>
      <c r="G35" s="13">
        <f t="shared" ref="G35:I35" si="71">OFFSET(B$4,6*$F34,0)-OFFSET(B$5,6*$F34,0)-OFFSET(B$6,6*$F34,0)</f>
        <v>0.0041573219</v>
      </c>
      <c r="H35" s="13">
        <f t="shared" si="71"/>
        <v>-0.006594873107</v>
      </c>
      <c r="I35" s="13">
        <f t="shared" si="71"/>
        <v>-0.006814307753</v>
      </c>
      <c r="J35" s="13">
        <f t="shared" ref="J35:K35" si="72">627.509*(OFFSET($B$4,6*$F34,0)-OFFSET($B$5,6*$F34,0)-OFFSET($B$6,6*$F34,0)+OFFSET(C$4,6*$F34,0)-OFFSET(C$5,6*$F34,0)-OFFSET(C$6,6*$F34,0))</f>
        <v>-1.52958532</v>
      </c>
      <c r="K35" s="13">
        <f t="shared" si="72"/>
        <v>-1.667282536</v>
      </c>
      <c r="L35" s="17">
        <f t="shared" si="11"/>
        <v>-1.767764288</v>
      </c>
      <c r="M35" s="13">
        <f t="shared" si="12"/>
        <v>-1.741790183</v>
      </c>
      <c r="N35" s="20"/>
      <c r="O35" s="11">
        <v>33.0</v>
      </c>
      <c r="P35" s="13">
        <f t="shared" si="4"/>
        <v>0.2754146799</v>
      </c>
      <c r="Q35" s="13">
        <f t="shared" si="5"/>
        <v>0.1377174642</v>
      </c>
      <c r="R35" s="13">
        <f t="shared" si="6"/>
        <v>0.03723571216</v>
      </c>
      <c r="S35" s="13">
        <f t="shared" si="7"/>
        <v>0.06320981666</v>
      </c>
      <c r="T35" s="14">
        <f t="shared" si="8"/>
        <v>3.501928901</v>
      </c>
      <c r="U35" s="15">
        <v>-1.805</v>
      </c>
      <c r="V35" s="20"/>
      <c r="W35" s="20"/>
      <c r="X35" s="20"/>
      <c r="Y35" s="20"/>
      <c r="Z35" s="20"/>
      <c r="AA35" s="20"/>
      <c r="AB35" s="20"/>
      <c r="AC35" s="20"/>
    </row>
    <row r="36">
      <c r="A36" s="13" t="s">
        <v>33</v>
      </c>
      <c r="B36" s="15">
        <v>-95.2622362938</v>
      </c>
      <c r="C36" s="44">
        <v>-0.40862137402000004</v>
      </c>
      <c r="D36" s="44">
        <v>-0.4378209654333333</v>
      </c>
      <c r="E36" s="20"/>
      <c r="F36" s="11">
        <v>34.0</v>
      </c>
      <c r="G36" s="13">
        <f t="shared" ref="G36:I36" si="73">OFFSET(B$4,6*$F35,0)-OFFSET(B$5,6*$F35,0)-OFFSET(B$6,6*$F35,0)</f>
        <v>0.0053414288</v>
      </c>
      <c r="H36" s="13">
        <f t="shared" si="73"/>
        <v>-0.00893665958</v>
      </c>
      <c r="I36" s="13">
        <f t="shared" si="73"/>
        <v>-0.009137238053</v>
      </c>
      <c r="J36" s="13">
        <f t="shared" ref="J36:K36" si="74">627.509*(OFFSET($B$4,6*$F35,0)-OFFSET($B$5,6*$F35,0)-OFFSET($B$6,6*$F35,0)+OFFSET(C$4,6*$F35,0)-OFFSET(C$5,6*$F35,0)-OFFSET(C$6,6*$F35,0))</f>
        <v>-2.256039672</v>
      </c>
      <c r="K36" s="13">
        <f t="shared" si="74"/>
        <v>-2.381904469</v>
      </c>
      <c r="L36" s="17">
        <f t="shared" si="11"/>
        <v>-2.473751753</v>
      </c>
      <c r="M36" s="13">
        <f t="shared" si="12"/>
        <v>-2.436999061</v>
      </c>
      <c r="N36" s="20"/>
      <c r="O36" s="11">
        <v>34.0</v>
      </c>
      <c r="P36" s="13">
        <f t="shared" si="4"/>
        <v>1.507960328</v>
      </c>
      <c r="Q36" s="13">
        <f t="shared" si="5"/>
        <v>1.382095531</v>
      </c>
      <c r="R36" s="13">
        <f t="shared" si="6"/>
        <v>1.290248247</v>
      </c>
      <c r="S36" s="13">
        <f t="shared" si="7"/>
        <v>1.327000939</v>
      </c>
      <c r="T36" s="14">
        <f t="shared" si="8"/>
        <v>35.25507278</v>
      </c>
      <c r="U36" s="15">
        <v>-3.764</v>
      </c>
      <c r="V36" s="20"/>
      <c r="W36" s="20"/>
      <c r="X36" s="20"/>
      <c r="Y36" s="20"/>
      <c r="Z36" s="20"/>
      <c r="AA36" s="20"/>
      <c r="AB36" s="20"/>
      <c r="AC36" s="20"/>
    </row>
    <row r="37">
      <c r="A37" s="13" t="s">
        <v>40</v>
      </c>
      <c r="B37" s="28"/>
      <c r="C37" s="44">
        <v>-0.42956527832</v>
      </c>
      <c r="D37" s="44">
        <v>-0.4631963809733333</v>
      </c>
      <c r="E37" s="20"/>
      <c r="F37" s="11">
        <v>35.0</v>
      </c>
      <c r="G37" s="13">
        <f t="shared" ref="G37:I37" si="75">OFFSET(B$4,6*$F36,0)-OFFSET(B$5,6*$F36,0)-OFFSET(B$6,6*$F36,0)</f>
        <v>0.0036728277</v>
      </c>
      <c r="H37" s="13">
        <f t="shared" si="75"/>
        <v>-0.00611414594</v>
      </c>
      <c r="I37" s="13">
        <f t="shared" si="75"/>
        <v>-0.006247944953</v>
      </c>
      <c r="J37" s="13">
        <f t="shared" ref="J37:K37" si="76">627.509*(OFFSET($B$4,6*$F36,0)-OFFSET($B$5,6*$F36,0)-OFFSET($B$6,6*$F36,0)+OFFSET(C$4,6*$F36,0)-OFFSET(C$5,6*$F36,0)-OFFSET(C$6,6*$F36,0))</f>
        <v>-1.531949167</v>
      </c>
      <c r="K37" s="13">
        <f t="shared" si="76"/>
        <v>-1.615909253</v>
      </c>
      <c r="L37" s="17">
        <f t="shared" si="11"/>
        <v>-1.677177423</v>
      </c>
      <c r="M37" s="13">
        <f t="shared" si="12"/>
        <v>-1.643652172</v>
      </c>
      <c r="N37" s="20"/>
      <c r="O37" s="11">
        <v>35.0</v>
      </c>
      <c r="P37" s="13">
        <f t="shared" si="4"/>
        <v>1.072050833</v>
      </c>
      <c r="Q37" s="13">
        <f t="shared" si="5"/>
        <v>0.9880907475</v>
      </c>
      <c r="R37" s="13">
        <f t="shared" si="6"/>
        <v>0.9268225773</v>
      </c>
      <c r="S37" s="13">
        <f t="shared" si="7"/>
        <v>0.9603478276</v>
      </c>
      <c r="T37" s="14">
        <f t="shared" si="8"/>
        <v>36.87971688</v>
      </c>
      <c r="U37" s="15">
        <v>-2.604</v>
      </c>
      <c r="V37" s="20"/>
      <c r="W37" s="20"/>
      <c r="X37" s="20"/>
      <c r="Y37" s="20"/>
      <c r="Z37" s="20"/>
      <c r="AA37" s="20"/>
      <c r="AB37" s="20"/>
      <c r="AC37" s="20"/>
    </row>
    <row r="38">
      <c r="A38" s="13" t="s">
        <v>41</v>
      </c>
      <c r="B38" s="28"/>
      <c r="C38" s="44">
        <v>-0.40961231492000005</v>
      </c>
      <c r="D38" s="44">
        <v>-0.4383087863133333</v>
      </c>
      <c r="E38" s="20"/>
      <c r="F38" s="11">
        <v>36.0</v>
      </c>
      <c r="G38" s="13">
        <f t="shared" ref="G38:I38" si="77">OFFSET(B$4,6*$F37,0)-OFFSET(B$5,6*$F37,0)-OFFSET(B$6,6*$F37,0)</f>
        <v>0.0026597714</v>
      </c>
      <c r="H38" s="13">
        <f t="shared" si="77"/>
        <v>-0.004152993327</v>
      </c>
      <c r="I38" s="13">
        <f t="shared" si="77"/>
        <v>-0.00429355234</v>
      </c>
      <c r="J38" s="13">
        <f t="shared" ref="J38:K38" si="78">627.509*(OFFSET($B$4,6*$F37,0)-OFFSET($B$5,6*$F37,0)-OFFSET($B$6,6*$F37,0)+OFFSET(C$4,6*$F37,0)-OFFSET(C$5,6*$F37,0)-OFFSET(C$6,6*$F37,0))</f>
        <v>-0.937010198</v>
      </c>
      <c r="K38" s="13">
        <f t="shared" si="78"/>
        <v>-1.025212244</v>
      </c>
      <c r="L38" s="17">
        <f t="shared" si="11"/>
        <v>-1.089575899</v>
      </c>
      <c r="M38" s="13">
        <f t="shared" si="12"/>
        <v>-1.058406611</v>
      </c>
      <c r="N38" s="20"/>
      <c r="O38" s="11">
        <v>36.0</v>
      </c>
      <c r="P38" s="13">
        <f t="shared" si="4"/>
        <v>0.826989802</v>
      </c>
      <c r="Q38" s="13">
        <f t="shared" si="5"/>
        <v>0.7387877561</v>
      </c>
      <c r="R38" s="13">
        <f t="shared" si="6"/>
        <v>0.674424101</v>
      </c>
      <c r="S38" s="13">
        <f t="shared" si="7"/>
        <v>0.7055933891</v>
      </c>
      <c r="T38" s="14">
        <f t="shared" si="8"/>
        <v>39.99962524</v>
      </c>
      <c r="U38" s="15">
        <v>-1.764</v>
      </c>
      <c r="V38" s="20"/>
      <c r="W38" s="20"/>
      <c r="X38" s="20"/>
      <c r="Y38" s="20"/>
      <c r="Z38" s="20"/>
      <c r="AA38" s="20"/>
      <c r="AB38" s="20"/>
      <c r="AC38" s="20"/>
    </row>
    <row r="39">
      <c r="A39" s="26">
        <v>7.0</v>
      </c>
      <c r="B39" s="28"/>
      <c r="C39" s="29"/>
      <c r="D39" s="29"/>
      <c r="E39" s="20"/>
      <c r="F39" s="11">
        <v>37.0</v>
      </c>
      <c r="G39" s="13">
        <f t="shared" ref="G39:I39" si="79">OFFSET(B$4,6*$F38,0)-OFFSET(B$5,6*$F38,0)-OFFSET(B$6,6*$F38,0)</f>
        <v>0.0036621275</v>
      </c>
      <c r="H39" s="13">
        <f t="shared" si="79"/>
        <v>-0.00587226206</v>
      </c>
      <c r="I39" s="13">
        <f t="shared" si="79"/>
        <v>-0.0059965665</v>
      </c>
      <c r="J39" s="13">
        <f t="shared" ref="J39:K39" si="80">627.509*(OFFSET($B$4,6*$F38,0)-OFFSET($B$5,6*$F38,0)-OFFSET($B$6,6*$F38,0)+OFFSET(C$4,6*$F38,0)-OFFSET(C$5,6*$F38,0)-OFFSET(C$6,6*$F38,0))</f>
        <v>-1.386879328</v>
      </c>
      <c r="K39" s="13">
        <f t="shared" si="80"/>
        <v>-1.464881482</v>
      </c>
      <c r="L39" s="17">
        <f t="shared" si="11"/>
        <v>-1.521801974</v>
      </c>
      <c r="M39" s="13">
        <f t="shared" si="12"/>
        <v>-1.490724985</v>
      </c>
      <c r="N39" s="20"/>
      <c r="O39" s="11">
        <v>37.0</v>
      </c>
      <c r="P39" s="13">
        <f t="shared" si="4"/>
        <v>1.010120672</v>
      </c>
      <c r="Q39" s="13">
        <f t="shared" si="5"/>
        <v>0.9321185176</v>
      </c>
      <c r="R39" s="13">
        <f t="shared" ref="R39:S39" si="81">L39-$U39</f>
        <v>0.8751980262</v>
      </c>
      <c r="S39" s="13">
        <f t="shared" si="81"/>
        <v>0.9062750147</v>
      </c>
      <c r="T39" s="14">
        <f t="shared" si="8"/>
        <v>37.80871984</v>
      </c>
      <c r="U39" s="15">
        <v>-2.397</v>
      </c>
      <c r="V39" s="20"/>
      <c r="W39" s="20"/>
      <c r="X39" s="20"/>
      <c r="Y39" s="20"/>
      <c r="Z39" s="20"/>
      <c r="AA39" s="20"/>
      <c r="AB39" s="20"/>
      <c r="AC39" s="20"/>
    </row>
    <row r="40">
      <c r="A40" s="13" t="s">
        <v>31</v>
      </c>
      <c r="B40" s="15">
        <v>-362.2291950813</v>
      </c>
      <c r="C40" s="44">
        <v>-1.37443690036</v>
      </c>
      <c r="D40" s="44">
        <v>-1.4787264841933332</v>
      </c>
      <c r="E40" s="20"/>
      <c r="F40" s="11">
        <v>38.0</v>
      </c>
      <c r="G40" s="13">
        <f t="shared" ref="G40:I40" si="82">OFFSET(B$4,6*$F39,0)-OFFSET(B$5,6*$F39,0)-OFFSET(B$6,6*$F39,0)</f>
        <v>0.0040997493</v>
      </c>
      <c r="H40" s="13">
        <f t="shared" si="82"/>
        <v>-0.00695810366</v>
      </c>
      <c r="I40" s="13">
        <f t="shared" si="82"/>
        <v>-0.00711853082</v>
      </c>
      <c r="J40" s="13">
        <f t="shared" ref="J40:K40" si="83">627.509*(OFFSET($B$4,6*$F39,0)-OFFSET($B$5,6*$F39,0)-OFFSET($B$6,6*$F39,0)+OFFSET(C$4,6*$F39,0)-OFFSET(C$5,6*$F39,0)-OFFSET(C$6,6*$F39,0))</f>
        <v>-1.793643086</v>
      </c>
      <c r="K40" s="13">
        <f t="shared" si="83"/>
        <v>-1.894312573</v>
      </c>
      <c r="L40" s="17">
        <f t="shared" si="11"/>
        <v>-1.96777409</v>
      </c>
      <c r="M40" s="13">
        <f t="shared" si="12"/>
        <v>-1.935142321</v>
      </c>
      <c r="N40" s="20"/>
      <c r="O40" s="11">
        <v>38.0</v>
      </c>
      <c r="P40" s="13">
        <f t="shared" si="4"/>
        <v>1.192356914</v>
      </c>
      <c r="Q40" s="13">
        <f t="shared" si="5"/>
        <v>1.091687427</v>
      </c>
      <c r="R40" s="13">
        <f t="shared" ref="R40:S40" si="84">L40-$U40</f>
        <v>1.01822591</v>
      </c>
      <c r="S40" s="13">
        <f t="shared" si="84"/>
        <v>1.050857679</v>
      </c>
      <c r="T40" s="14">
        <f t="shared" si="8"/>
        <v>35.19282246</v>
      </c>
      <c r="U40" s="15">
        <v>-2.986</v>
      </c>
      <c r="V40" s="20"/>
      <c r="W40" s="20"/>
      <c r="X40" s="20"/>
      <c r="Y40" s="20"/>
      <c r="Z40" s="20"/>
      <c r="AA40" s="20"/>
      <c r="AB40" s="20"/>
      <c r="AC40" s="20"/>
    </row>
    <row r="41">
      <c r="A41" s="13" t="s">
        <v>32</v>
      </c>
      <c r="B41" s="15">
        <v>-115.100212755</v>
      </c>
      <c r="C41" s="44">
        <v>-0.42900508048666663</v>
      </c>
      <c r="D41" s="44">
        <v>-0.46286489323333335</v>
      </c>
      <c r="E41" s="20"/>
      <c r="F41" s="11">
        <v>39.0</v>
      </c>
      <c r="G41" s="13">
        <f t="shared" ref="G41:I41" si="85">OFFSET(B$4,6*$F40,0)-OFFSET(B$5,6*$F40,0)-OFFSET(B$6,6*$F40,0)</f>
        <v>0.0044818452</v>
      </c>
      <c r="H41" s="13">
        <f t="shared" si="85"/>
        <v>-0.009373209747</v>
      </c>
      <c r="I41" s="13">
        <f t="shared" si="85"/>
        <v>-0.009426017953</v>
      </c>
      <c r="J41" s="13">
        <f t="shared" ref="J41:K41" si="86">627.509*(OFFSET($B$4,6*$F40,0)-OFFSET($B$5,6*$F40,0)-OFFSET($B$6,6*$F40,0)+OFFSET(C$4,6*$F40,0)-OFFSET(C$5,6*$F40,0)-OFFSET(C$6,6*$F40,0))</f>
        <v>-3.069375275</v>
      </c>
      <c r="K41" s="13">
        <f t="shared" si="86"/>
        <v>-3.1025129</v>
      </c>
      <c r="L41" s="17">
        <f t="shared" si="11"/>
        <v>-3.12669441</v>
      </c>
      <c r="M41" s="13">
        <f t="shared" si="12"/>
        <v>-3.080405945</v>
      </c>
      <c r="N41" s="20"/>
      <c r="O41" s="11">
        <v>39.0</v>
      </c>
      <c r="P41" s="13">
        <f t="shared" si="4"/>
        <v>0.4446247247</v>
      </c>
      <c r="Q41" s="13">
        <f t="shared" si="5"/>
        <v>0.4114870997</v>
      </c>
      <c r="R41" s="13">
        <f t="shared" ref="R41:R53" si="89">L41-U41</f>
        <v>0.3873055896</v>
      </c>
      <c r="S41" s="13">
        <f t="shared" ref="S41:S53" si="90">M41-U41</f>
        <v>0.4335940553</v>
      </c>
      <c r="T41" s="14">
        <f t="shared" si="8"/>
        <v>12.3390454</v>
      </c>
      <c r="U41" s="15">
        <v>-3.514</v>
      </c>
      <c r="V41" s="20"/>
      <c r="W41" s="20"/>
      <c r="X41" s="20"/>
      <c r="Y41" s="20"/>
      <c r="Z41" s="20"/>
      <c r="AA41" s="20"/>
      <c r="AB41" s="20"/>
      <c r="AC41" s="20"/>
    </row>
    <row r="42">
      <c r="A42" s="13" t="s">
        <v>33</v>
      </c>
      <c r="B42" s="15">
        <v>-247.1204927981</v>
      </c>
      <c r="C42" s="44">
        <v>-0.9417155126333334</v>
      </c>
      <c r="D42" s="44">
        <v>-1.0123430333333334</v>
      </c>
      <c r="E42" s="20"/>
      <c r="F42" s="11">
        <v>40.0</v>
      </c>
      <c r="G42" s="13">
        <f t="shared" ref="G42:I42" si="87">OFFSET(B$4,6*$F41,0)-OFFSET(B$5,6*$F41,0)-OFFSET(B$6,6*$F41,0)</f>
        <v>0.0033207163</v>
      </c>
      <c r="H42" s="13">
        <f t="shared" si="87"/>
        <v>-0.007220881233</v>
      </c>
      <c r="I42" s="13">
        <f t="shared" si="87"/>
        <v>-0.007259393173</v>
      </c>
      <c r="J42" s="13">
        <f t="shared" ref="J42:K42" si="88">627.509*(OFFSET($B$4,6*$F41,0)-OFFSET($B$5,6*$F41,0)-OFFSET($B$6,6*$F41,0)+OFFSET(C$4,6*$F41,0)-OFFSET(C$5,6*$F41,0)-OFFSET(C$6,6*$F41,0))</f>
        <v>-2.447388597</v>
      </c>
      <c r="K42" s="13">
        <f t="shared" si="88"/>
        <v>-2.471555186</v>
      </c>
      <c r="L42" s="17">
        <f t="shared" si="11"/>
        <v>-2.489190265</v>
      </c>
      <c r="M42" s="13">
        <f t="shared" si="12"/>
        <v>-2.450652286</v>
      </c>
      <c r="N42" s="20"/>
      <c r="O42" s="11">
        <v>40.0</v>
      </c>
      <c r="P42" s="13">
        <f t="shared" si="4"/>
        <v>0.4016114029</v>
      </c>
      <c r="Q42" s="13">
        <f t="shared" si="5"/>
        <v>0.3774448139</v>
      </c>
      <c r="R42" s="13">
        <f t="shared" si="89"/>
        <v>0.3598097355</v>
      </c>
      <c r="S42" s="13">
        <f t="shared" si="90"/>
        <v>0.3983477137</v>
      </c>
      <c r="T42" s="14">
        <f t="shared" si="8"/>
        <v>13.98201873</v>
      </c>
      <c r="U42" s="15">
        <v>-2.849</v>
      </c>
      <c r="V42" s="20"/>
      <c r="W42" s="20"/>
      <c r="X42" s="20"/>
      <c r="Y42" s="20"/>
      <c r="Z42" s="20"/>
      <c r="AA42" s="20"/>
      <c r="AB42" s="20"/>
      <c r="AC42" s="20"/>
    </row>
    <row r="43">
      <c r="A43" s="13" t="s">
        <v>40</v>
      </c>
      <c r="B43" s="28"/>
      <c r="C43" s="44">
        <v>-0.42995848822666666</v>
      </c>
      <c r="D43" s="44">
        <v>-0.46332909912</v>
      </c>
      <c r="E43" s="20"/>
      <c r="F43" s="11">
        <v>41.0</v>
      </c>
      <c r="G43" s="13">
        <f t="shared" ref="G43:I43" si="91">OFFSET(B$4,6*$F42,0)-OFFSET(B$5,6*$F42,0)-OFFSET(B$6,6*$F42,0)</f>
        <v>0.0053591814</v>
      </c>
      <c r="H43" s="13">
        <f t="shared" si="91"/>
        <v>-0.01145296513</v>
      </c>
      <c r="I43" s="13">
        <f t="shared" si="91"/>
        <v>-0.01139091008</v>
      </c>
      <c r="J43" s="13">
        <f t="shared" ref="J43:K43" si="92">627.509*(OFFSET($B$4,6*$F42,0)-OFFSET($B$5,6*$F42,0)-OFFSET($B$6,6*$F42,0)+OFFSET(C$4,6*$F42,0)-OFFSET(C$5,6*$F42,0)-OFFSET(C$6,6*$F42,0))</f>
        <v>-3.823904133</v>
      </c>
      <c r="K43" s="13">
        <f t="shared" si="92"/>
        <v>-3.784964032</v>
      </c>
      <c r="L43" s="17">
        <f t="shared" si="11"/>
        <v>-3.756548283</v>
      </c>
      <c r="M43" s="13">
        <f t="shared" si="12"/>
        <v>-3.651497513</v>
      </c>
      <c r="N43" s="20"/>
      <c r="O43" s="33">
        <v>41.0</v>
      </c>
      <c r="P43" s="13">
        <f t="shared" si="4"/>
        <v>0.9870958675</v>
      </c>
      <c r="Q43" s="13">
        <f t="shared" si="5"/>
        <v>1.026035968</v>
      </c>
      <c r="R43" s="13">
        <f t="shared" si="89"/>
        <v>1.054451717</v>
      </c>
      <c r="S43" s="13">
        <f t="shared" si="90"/>
        <v>1.159502487</v>
      </c>
      <c r="T43" s="14">
        <f t="shared" si="8"/>
        <v>24.1010702</v>
      </c>
      <c r="U43" s="15">
        <v>-4.811</v>
      </c>
      <c r="V43" s="20"/>
      <c r="W43" s="20"/>
      <c r="X43" s="20"/>
      <c r="Y43" s="20"/>
      <c r="Z43" s="20"/>
      <c r="AA43" s="20"/>
      <c r="AB43" s="20"/>
      <c r="AC43" s="20"/>
    </row>
    <row r="44">
      <c r="A44" s="13" t="s">
        <v>41</v>
      </c>
      <c r="B44" s="28"/>
      <c r="C44" s="44">
        <v>-0.9426919354133333</v>
      </c>
      <c r="D44" s="44">
        <v>-1.01283970838</v>
      </c>
      <c r="E44" s="20"/>
      <c r="F44" s="11">
        <v>42.0</v>
      </c>
      <c r="G44" s="13">
        <f t="shared" ref="G44:I44" si="93">OFFSET(B$4,6*$F43,0)-OFFSET(B$5,6*$F43,0)-OFFSET(B$6,6*$F43,0)</f>
        <v>0.0049360185</v>
      </c>
      <c r="H44" s="13">
        <f t="shared" si="93"/>
        <v>-0.01015163773</v>
      </c>
      <c r="I44" s="13">
        <f t="shared" si="93"/>
        <v>-0.0101093483</v>
      </c>
      <c r="J44" s="13">
        <f t="shared" ref="J44:K44" si="94">627.509*(OFFSET($B$4,6*$F43,0)-OFFSET($B$5,6*$F43,0)-OFFSET($B$6,6*$F43,0)+OFFSET(C$4,6*$F43,0)-OFFSET(C$5,6*$F43,0)-OFFSET(C$6,6*$F43,0))</f>
        <v>-3.272848005</v>
      </c>
      <c r="K44" s="13">
        <f t="shared" si="94"/>
        <v>-3.246311009</v>
      </c>
      <c r="L44" s="17">
        <f t="shared" si="11"/>
        <v>-3.226946175</v>
      </c>
      <c r="M44" s="13">
        <f t="shared" si="12"/>
        <v>-3.132077879</v>
      </c>
      <c r="N44" s="20"/>
      <c r="O44" s="11">
        <v>42.0</v>
      </c>
      <c r="P44" s="13">
        <f t="shared" si="4"/>
        <v>0.8181519947</v>
      </c>
      <c r="Q44" s="13">
        <f t="shared" si="5"/>
        <v>0.8446889905</v>
      </c>
      <c r="R44" s="13">
        <f t="shared" si="89"/>
        <v>0.8640538253</v>
      </c>
      <c r="S44" s="13">
        <f t="shared" si="90"/>
        <v>0.9589221206</v>
      </c>
      <c r="T44" s="14">
        <f t="shared" si="8"/>
        <v>23.43979762</v>
      </c>
      <c r="U44" s="15">
        <v>-4.091</v>
      </c>
      <c r="V44" s="20"/>
      <c r="W44" s="20"/>
      <c r="X44" s="20"/>
      <c r="Y44" s="20"/>
      <c r="Z44" s="20"/>
      <c r="AA44" s="20"/>
      <c r="AB44" s="20"/>
      <c r="AC44" s="20"/>
    </row>
    <row r="45">
      <c r="A45" s="26">
        <v>8.0</v>
      </c>
      <c r="B45" s="28"/>
      <c r="C45" s="29"/>
      <c r="D45" s="29"/>
      <c r="E45" s="20"/>
      <c r="F45" s="11">
        <v>43.0</v>
      </c>
      <c r="G45" s="13">
        <f t="shared" ref="G45:I45" si="95">OFFSET(B$4,6*$F44,0)-OFFSET(B$5,6*$F44,0)-OFFSET(B$6,6*$F44,0)</f>
        <v>0.0031956755</v>
      </c>
      <c r="H45" s="13">
        <f t="shared" si="95"/>
        <v>-0.007827187047</v>
      </c>
      <c r="I45" s="13">
        <f t="shared" si="95"/>
        <v>-0.007825007653</v>
      </c>
      <c r="J45" s="13">
        <f t="shared" ref="J45:K45" si="96">627.509*(OFFSET($B$4,6*$F44,0)-OFFSET($B$5,6*$F44,0)-OFFSET($B$6,6*$F44,0)+OFFSET(C$4,6*$F44,0)-OFFSET(C$5,6*$F44,0)-OFFSET(C$6,6*$F44,0))</f>
        <v>-2.906315179</v>
      </c>
      <c r="K45" s="13">
        <f t="shared" si="96"/>
        <v>-2.90494759</v>
      </c>
      <c r="L45" s="17">
        <f t="shared" si="11"/>
        <v>-2.90394962</v>
      </c>
      <c r="M45" s="13">
        <f t="shared" si="12"/>
        <v>-2.821378767</v>
      </c>
      <c r="N45" s="20"/>
      <c r="O45" s="11">
        <v>43.0</v>
      </c>
      <c r="P45" s="13">
        <f t="shared" si="4"/>
        <v>0.7826848208</v>
      </c>
      <c r="Q45" s="13">
        <f t="shared" si="5"/>
        <v>0.7840524098</v>
      </c>
      <c r="R45" s="13">
        <f t="shared" si="89"/>
        <v>0.7850503801</v>
      </c>
      <c r="S45" s="13">
        <f t="shared" si="90"/>
        <v>0.867621233</v>
      </c>
      <c r="T45" s="14">
        <f t="shared" si="8"/>
        <v>23.51914429</v>
      </c>
      <c r="U45" s="15">
        <v>-3.689</v>
      </c>
      <c r="V45" s="20"/>
      <c r="W45" s="20"/>
      <c r="X45" s="20"/>
      <c r="Y45" s="20"/>
      <c r="Z45" s="20"/>
      <c r="AA45" s="20"/>
      <c r="AB45" s="20"/>
      <c r="AC45" s="20"/>
    </row>
    <row r="46">
      <c r="A46" s="13" t="s">
        <v>31</v>
      </c>
      <c r="B46" s="15">
        <v>-191.1729370175</v>
      </c>
      <c r="C46" s="44">
        <v>-0.6899064540066666</v>
      </c>
      <c r="D46" s="44">
        <v>-0.7464606463</v>
      </c>
      <c r="E46" s="20"/>
      <c r="F46" s="11">
        <v>44.0</v>
      </c>
      <c r="G46" s="13">
        <f t="shared" ref="G46:I46" si="97">OFFSET(B$4,6*$F45,0)-OFFSET(B$5,6*$F45,0)-OFFSET(B$6,6*$F45,0)</f>
        <v>0.0028761937</v>
      </c>
      <c r="H46" s="13">
        <f t="shared" si="97"/>
        <v>-0.004735170513</v>
      </c>
      <c r="I46" s="13">
        <f t="shared" si="97"/>
        <v>-0.004918572293</v>
      </c>
      <c r="J46" s="13">
        <f t="shared" ref="J46:K46" si="98">627.509*(OFFSET($B$4,6*$F45,0)-OFFSET($B$5,6*$F45,0)-OFFSET($B$6,6*$F45,0)+OFFSET(C$4,6*$F45,0)-OFFSET(C$5,6*$F45,0)-OFFSET(C$6,6*$F45,0))</f>
        <v>-1.166524681</v>
      </c>
      <c r="K46" s="13">
        <f t="shared" si="98"/>
        <v>-1.281610949</v>
      </c>
      <c r="L46" s="17">
        <f t="shared" si="11"/>
        <v>-1.36559282</v>
      </c>
      <c r="M46" s="13">
        <f t="shared" si="12"/>
        <v>-1.340282961</v>
      </c>
      <c r="N46" s="20"/>
      <c r="O46" s="11">
        <v>44.0</v>
      </c>
      <c r="P46" s="13">
        <f t="shared" si="4"/>
        <v>0.8264753188</v>
      </c>
      <c r="Q46" s="13">
        <f t="shared" si="5"/>
        <v>0.7113890513</v>
      </c>
      <c r="R46" s="13">
        <f t="shared" si="89"/>
        <v>0.6274071803</v>
      </c>
      <c r="S46" s="13">
        <f t="shared" si="90"/>
        <v>0.6527170392</v>
      </c>
      <c r="T46" s="14">
        <f t="shared" si="8"/>
        <v>32.75047864</v>
      </c>
      <c r="U46" s="15">
        <v>-1.993</v>
      </c>
      <c r="V46" s="20"/>
      <c r="W46" s="20"/>
      <c r="X46" s="20"/>
      <c r="Y46" s="20"/>
      <c r="Z46" s="20"/>
      <c r="AA46" s="20"/>
      <c r="AB46" s="20"/>
      <c r="AC46" s="20"/>
    </row>
    <row r="47">
      <c r="A47" s="13" t="s">
        <v>32</v>
      </c>
      <c r="B47" s="15">
        <v>-115.1006123004</v>
      </c>
      <c r="C47" s="44">
        <v>-0.4287686411266666</v>
      </c>
      <c r="D47" s="44">
        <v>-0.46264198553999997</v>
      </c>
      <c r="E47" s="20"/>
      <c r="F47" s="11">
        <v>45.0</v>
      </c>
      <c r="G47" s="13">
        <f t="shared" ref="G47:I47" si="99">OFFSET(B$4,6*$F46,0)-OFFSET(B$5,6*$F46,0)-OFFSET(B$6,6*$F46,0)</f>
        <v>0.002325301</v>
      </c>
      <c r="H47" s="13">
        <f t="shared" si="99"/>
        <v>-0.0042117768</v>
      </c>
      <c r="I47" s="13">
        <f t="shared" si="99"/>
        <v>-0.004414101787</v>
      </c>
      <c r="J47" s="13">
        <f t="shared" ref="J47:K47" si="100">627.509*(OFFSET($B$4,6*$F46,0)-OFFSET($B$5,6*$F46,0)-OFFSET($B$6,6*$F46,0)+OFFSET(C$4,6*$F46,0)-OFFSET(C$5,6*$F46,0)-OFFSET(C$6,6*$F46,0))</f>
        <v>-1.183780543</v>
      </c>
      <c r="K47" s="13">
        <f t="shared" si="100"/>
        <v>-1.310741293</v>
      </c>
      <c r="L47" s="17">
        <f t="shared" si="11"/>
        <v>-1.403388327</v>
      </c>
      <c r="M47" s="13">
        <f t="shared" si="12"/>
        <v>-1.378699359</v>
      </c>
      <c r="N47" s="20"/>
      <c r="O47" s="11">
        <v>45.0</v>
      </c>
      <c r="P47" s="13">
        <f t="shared" si="4"/>
        <v>0.5312194572</v>
      </c>
      <c r="Q47" s="13">
        <f t="shared" si="5"/>
        <v>0.4042587072</v>
      </c>
      <c r="R47" s="13">
        <f t="shared" si="89"/>
        <v>0.3116116733</v>
      </c>
      <c r="S47" s="13">
        <f t="shared" si="90"/>
        <v>0.3363006413</v>
      </c>
      <c r="T47" s="14">
        <f t="shared" si="8"/>
        <v>19.60936684</v>
      </c>
      <c r="U47" s="15">
        <v>-1.715</v>
      </c>
      <c r="V47" s="20"/>
      <c r="W47" s="20"/>
      <c r="X47" s="20"/>
      <c r="Y47" s="20"/>
      <c r="Z47" s="20"/>
      <c r="AA47" s="20"/>
      <c r="AB47" s="20"/>
      <c r="AC47" s="20"/>
    </row>
    <row r="48">
      <c r="A48" s="13" t="s">
        <v>33</v>
      </c>
      <c r="B48" s="15">
        <v>-76.0665624993</v>
      </c>
      <c r="C48" s="44">
        <v>-0.25888954763333333</v>
      </c>
      <c r="D48" s="44">
        <v>-0.2818119436866667</v>
      </c>
      <c r="E48" s="20"/>
      <c r="F48" s="11">
        <v>46.0</v>
      </c>
      <c r="G48" s="13">
        <f t="shared" ref="G48:I48" si="101">OFFSET(B$4,6*$F47,0)-OFFSET(B$5,6*$F47,0)-OFFSET(B$6,6*$F47,0)</f>
        <v>0.0043687579</v>
      </c>
      <c r="H48" s="13">
        <f t="shared" si="101"/>
        <v>-0.009171455953</v>
      </c>
      <c r="I48" s="13">
        <f t="shared" si="101"/>
        <v>-0.009246874313</v>
      </c>
      <c r="J48" s="13">
        <f t="shared" ref="J48:K48" si="102">627.509*(OFFSET($B$4,6*$F47,0)-OFFSET($B$5,6*$F47,0)-OFFSET($B$6,6*$F47,0)+OFFSET(C$4,6*$F47,0)-OFFSET(C$5,6*$F47,0)-OFFSET(C$6,6*$F47,0))</f>
        <v>-3.013736253</v>
      </c>
      <c r="K48" s="13">
        <f t="shared" si="102"/>
        <v>-3.061061952</v>
      </c>
      <c r="L48" s="17">
        <f t="shared" si="11"/>
        <v>-3.095596922</v>
      </c>
      <c r="M48" s="13">
        <f t="shared" si="12"/>
        <v>-3.021928916</v>
      </c>
      <c r="N48" s="20"/>
      <c r="O48" s="11">
        <v>46.0</v>
      </c>
      <c r="P48" s="13">
        <f t="shared" si="4"/>
        <v>1.242263747</v>
      </c>
      <c r="Q48" s="13">
        <f t="shared" si="5"/>
        <v>1.194938048</v>
      </c>
      <c r="R48" s="13">
        <f t="shared" si="89"/>
        <v>1.160403078</v>
      </c>
      <c r="S48" s="13">
        <f t="shared" si="90"/>
        <v>1.234071084</v>
      </c>
      <c r="T48" s="14">
        <f t="shared" si="8"/>
        <v>28.99603111</v>
      </c>
      <c r="U48" s="15">
        <v>-4.256</v>
      </c>
      <c r="V48" s="20"/>
      <c r="W48" s="20"/>
      <c r="X48" s="20"/>
      <c r="Y48" s="20"/>
      <c r="Z48" s="20"/>
      <c r="AA48" s="20"/>
      <c r="AB48" s="20"/>
      <c r="AC48" s="20"/>
    </row>
    <row r="49">
      <c r="A49" s="13" t="s">
        <v>40</v>
      </c>
      <c r="B49" s="28"/>
      <c r="C49" s="44">
        <v>-0.42904998268666666</v>
      </c>
      <c r="D49" s="44">
        <v>-0.4627994976066666</v>
      </c>
      <c r="E49" s="20"/>
      <c r="F49" s="11">
        <v>47.0</v>
      </c>
      <c r="G49" s="13">
        <f t="shared" ref="G49:I49" si="103">OFFSET(B$4,6*$F48,0)-OFFSET(B$5,6*$F48,0)-OFFSET(B$6,6*$F48,0)</f>
        <v>0.0022192109</v>
      </c>
      <c r="H49" s="13">
        <f t="shared" si="103"/>
        <v>-0.006414520533</v>
      </c>
      <c r="I49" s="13">
        <f t="shared" si="103"/>
        <v>-0.006500294853</v>
      </c>
      <c r="J49" s="13">
        <f t="shared" ref="J49:K49" si="104">627.509*(OFFSET($B$4,6*$F48,0)-OFFSET($B$5,6*$F48,0)-OFFSET($B$6,6*$F48,0)+OFFSET(C$4,6*$F48,0)-OFFSET(C$5,6*$F48,0)-OFFSET(C$6,6*$F48,0))</f>
        <v>-2.632594553</v>
      </c>
      <c r="K49" s="13">
        <f t="shared" si="104"/>
        <v>-2.68641871</v>
      </c>
      <c r="L49" s="17">
        <f t="shared" si="11"/>
        <v>-2.725695799</v>
      </c>
      <c r="M49" s="13">
        <f t="shared" si="12"/>
        <v>-2.685021823</v>
      </c>
      <c r="N49" s="20"/>
      <c r="O49" s="11">
        <v>47.0</v>
      </c>
      <c r="P49" s="13">
        <f t="shared" si="4"/>
        <v>0.1954054473</v>
      </c>
      <c r="Q49" s="13">
        <f t="shared" si="5"/>
        <v>0.1415812895</v>
      </c>
      <c r="R49" s="13">
        <f t="shared" si="89"/>
        <v>0.1023042014</v>
      </c>
      <c r="S49" s="13">
        <f t="shared" si="90"/>
        <v>0.142978177</v>
      </c>
      <c r="T49" s="14">
        <f t="shared" si="8"/>
        <v>5.055805409</v>
      </c>
      <c r="U49" s="15">
        <v>-2.828</v>
      </c>
      <c r="V49" s="20"/>
      <c r="W49" s="20"/>
      <c r="X49" s="20"/>
      <c r="Y49" s="20"/>
      <c r="Z49" s="20"/>
      <c r="AA49" s="20"/>
      <c r="AB49" s="20"/>
      <c r="AC49" s="20"/>
    </row>
    <row r="50">
      <c r="A50" s="13" t="s">
        <v>41</v>
      </c>
      <c r="B50" s="28"/>
      <c r="C50" s="44">
        <v>-0.25986978528666665</v>
      </c>
      <c r="D50" s="44">
        <v>-0.28233305072</v>
      </c>
      <c r="E50" s="20"/>
      <c r="F50" s="11">
        <v>48.0</v>
      </c>
      <c r="G50" s="13">
        <f t="shared" ref="G50:I50" si="105">OFFSET(B$4,6*$F49,0)-OFFSET(B$5,6*$F49,0)-OFFSET(B$6,6*$F49,0)</f>
        <v>0.0013037214</v>
      </c>
      <c r="H50" s="13">
        <f t="shared" si="105"/>
        <v>-0.00639846306</v>
      </c>
      <c r="I50" s="13">
        <f t="shared" si="105"/>
        <v>-0.006526876713</v>
      </c>
      <c r="J50" s="13">
        <f t="shared" ref="J50:K50" si="106">627.509*(OFFSET($B$4,6*$F49,0)-OFFSET($B$5,6*$F49,0)-OFFSET($B$6,6*$F49,0)+OFFSET(C$4,6*$F49,0)-OFFSET(C$5,6*$F49,0)-OFFSET(C$6,6*$F49,0))</f>
        <v>-3.196996244</v>
      </c>
      <c r="K50" s="13">
        <f t="shared" si="106"/>
        <v>-3.277576967</v>
      </c>
      <c r="L50" s="17">
        <f t="shared" si="11"/>
        <v>-3.336379117</v>
      </c>
      <c r="M50" s="13">
        <f t="shared" si="12"/>
        <v>-3.285647882</v>
      </c>
      <c r="N50" s="20"/>
      <c r="O50" s="11">
        <v>48.0</v>
      </c>
      <c r="P50" s="13">
        <f t="shared" si="4"/>
        <v>0.3090037557</v>
      </c>
      <c r="Q50" s="13">
        <f t="shared" si="5"/>
        <v>0.2284230325</v>
      </c>
      <c r="R50" s="13">
        <f t="shared" si="89"/>
        <v>0.1696208832</v>
      </c>
      <c r="S50" s="13">
        <f t="shared" si="90"/>
        <v>0.2203521181</v>
      </c>
      <c r="T50" s="14">
        <f t="shared" si="8"/>
        <v>6.285000516</v>
      </c>
      <c r="U50" s="15">
        <v>-3.506</v>
      </c>
      <c r="V50" s="20"/>
      <c r="W50" s="20"/>
      <c r="X50" s="20"/>
      <c r="Y50" s="20"/>
      <c r="Z50" s="20"/>
      <c r="AA50" s="20"/>
      <c r="AB50" s="20"/>
      <c r="AC50" s="20"/>
    </row>
    <row r="51">
      <c r="A51" s="26">
        <v>9.0</v>
      </c>
      <c r="B51" s="28"/>
      <c r="C51" s="29"/>
      <c r="D51" s="29"/>
      <c r="E51" s="20"/>
      <c r="F51" s="11">
        <v>49.0</v>
      </c>
      <c r="G51" s="13">
        <f t="shared" ref="G51:I51" si="107">OFFSET(B$4,6*$F50,0)-OFFSET(B$5,6*$F50,0)-OFFSET(B$6,6*$F50,0)</f>
        <v>0.0014128049</v>
      </c>
      <c r="H51" s="13">
        <f t="shared" si="107"/>
        <v>-0.006269626567</v>
      </c>
      <c r="I51" s="13">
        <f t="shared" si="107"/>
        <v>-0.006356520227</v>
      </c>
      <c r="J51" s="13">
        <f t="shared" ref="J51:K51" si="108">627.509*(OFFSET($B$4,6*$F50,0)-OFFSET($B$5,6*$F50,0)-OFFSET($B$6,6*$F50,0)+OFFSET(C$4,6*$F50,0)-OFFSET(C$5,6*$F50,0)-OFFSET(C$6,6*$F50,0))</f>
        <v>-3.047699307</v>
      </c>
      <c r="K51" s="13">
        <f t="shared" si="108"/>
        <v>-3.102225861</v>
      </c>
      <c r="L51" s="17">
        <f t="shared" si="11"/>
        <v>-3.142015508</v>
      </c>
      <c r="M51" s="13">
        <f t="shared" si="12"/>
        <v>-3.102308672</v>
      </c>
      <c r="N51" s="20"/>
      <c r="O51" s="11">
        <v>49.0</v>
      </c>
      <c r="P51" s="13">
        <f t="shared" si="4"/>
        <v>0.2453006928</v>
      </c>
      <c r="Q51" s="13">
        <f t="shared" si="5"/>
        <v>0.1907741391</v>
      </c>
      <c r="R51" s="13">
        <f t="shared" si="89"/>
        <v>0.1509844918</v>
      </c>
      <c r="S51" s="13">
        <f t="shared" si="90"/>
        <v>0.1906913277</v>
      </c>
      <c r="T51" s="14">
        <f t="shared" si="8"/>
        <v>5.790808615</v>
      </c>
      <c r="U51" s="15">
        <v>-3.293</v>
      </c>
      <c r="V51" s="20"/>
      <c r="W51" s="20"/>
      <c r="X51" s="20"/>
      <c r="Y51" s="20"/>
      <c r="Z51" s="20"/>
      <c r="AA51" s="20"/>
      <c r="AB51" s="20"/>
      <c r="AC51" s="20"/>
    </row>
    <row r="52">
      <c r="A52" s="13" t="s">
        <v>31</v>
      </c>
      <c r="B52" s="15">
        <v>-210.3645065096</v>
      </c>
      <c r="C52" s="44">
        <v>-0.8401709323933333</v>
      </c>
      <c r="D52" s="44">
        <v>-0.9031516539866666</v>
      </c>
      <c r="E52" s="20"/>
      <c r="F52" s="11">
        <v>50.0</v>
      </c>
      <c r="G52" s="13">
        <f t="shared" ref="G52:I52" si="109">OFFSET(B$4,6*$F51,0)-OFFSET(B$5,6*$F51,0)-OFFSET(B$6,6*$F51,0)</f>
        <v>-0.0004400906</v>
      </c>
      <c r="H52" s="13">
        <f t="shared" si="109"/>
        <v>-0.003796669787</v>
      </c>
      <c r="I52" s="13">
        <f t="shared" si="109"/>
        <v>-0.003891948507</v>
      </c>
      <c r="J52" s="13">
        <f t="shared" ref="J52:K52" si="110">627.509*(OFFSET($B$4,6*$F51,0)-OFFSET($B$5,6*$F51,0)-OFFSET($B$6,6*$F51,0)+OFFSET(C$4,6*$F51,0)-OFFSET(C$5,6*$F51,0)-OFFSET(C$6,6*$F51,0))</f>
        <v>-2.658605273</v>
      </c>
      <c r="K52" s="13">
        <f t="shared" si="110"/>
        <v>-2.718393528</v>
      </c>
      <c r="L52" s="17">
        <f t="shared" si="11"/>
        <v>-2.762022794</v>
      </c>
      <c r="M52" s="13">
        <f t="shared" si="12"/>
        <v>-2.724229214</v>
      </c>
      <c r="N52" s="20"/>
      <c r="O52" s="11">
        <v>50.0</v>
      </c>
      <c r="P52" s="13">
        <f t="shared" si="4"/>
        <v>0.1983947265</v>
      </c>
      <c r="Q52" s="13">
        <f t="shared" si="5"/>
        <v>0.1386064722</v>
      </c>
      <c r="R52" s="13">
        <f t="shared" si="89"/>
        <v>0.09497720555</v>
      </c>
      <c r="S52" s="13">
        <f t="shared" si="90"/>
        <v>0.1327707861</v>
      </c>
      <c r="T52" s="14">
        <f t="shared" si="8"/>
        <v>4.647209873</v>
      </c>
      <c r="U52" s="15">
        <v>-2.857</v>
      </c>
      <c r="V52" s="20"/>
      <c r="W52" s="20"/>
      <c r="X52" s="20"/>
      <c r="Y52" s="20"/>
      <c r="Z52" s="20"/>
      <c r="AA52" s="20"/>
      <c r="AB52" s="20"/>
      <c r="AC52" s="20"/>
    </row>
    <row r="53">
      <c r="A53" s="13" t="s">
        <v>32</v>
      </c>
      <c r="B53" s="15">
        <v>-95.2621585132</v>
      </c>
      <c r="C53" s="44">
        <v>-0.4086486531066666</v>
      </c>
      <c r="D53" s="44">
        <v>-0.4378406464666667</v>
      </c>
      <c r="E53" s="20"/>
      <c r="F53" s="11">
        <v>51.0</v>
      </c>
      <c r="G53" s="13">
        <f t="shared" ref="G53:I53" si="111">OFFSET(B$4,6*$F52,0)-OFFSET(B$5,6*$F52,0)-OFFSET(B$6,6*$F52,0)</f>
        <v>-0.0008267607</v>
      </c>
      <c r="H53" s="13">
        <f t="shared" si="111"/>
        <v>-0.00117810752</v>
      </c>
      <c r="I53" s="13">
        <f t="shared" si="111"/>
        <v>-0.001297139153</v>
      </c>
      <c r="J53" s="13">
        <f t="shared" ref="J53:K53" si="112">627.509*(OFFSET($B$4,6*$F52,0)-OFFSET($B$5,6*$F52,0)-OFFSET($B$6,6*$F52,0)+OFFSET(C$4,6*$F52,0)-OFFSET(C$5,6*$F52,0)-OFFSET(C$6,6*$F52,0))</f>
        <v>-1.258072852</v>
      </c>
      <c r="K53" s="13">
        <f t="shared" si="112"/>
        <v>-1.332766273</v>
      </c>
      <c r="L53" s="17">
        <f t="shared" si="11"/>
        <v>-1.387272283</v>
      </c>
      <c r="M53" s="13">
        <f t="shared" si="12"/>
        <v>-1.356631269</v>
      </c>
      <c r="N53" s="20"/>
      <c r="O53" s="11">
        <v>51.0</v>
      </c>
      <c r="P53" s="13">
        <f t="shared" si="4"/>
        <v>0.2809271481</v>
      </c>
      <c r="Q53" s="13">
        <f t="shared" si="5"/>
        <v>0.2062337269</v>
      </c>
      <c r="R53" s="13">
        <f t="shared" si="89"/>
        <v>0.1517277169</v>
      </c>
      <c r="S53" s="13">
        <f t="shared" si="90"/>
        <v>0.182368731</v>
      </c>
      <c r="T53" s="14">
        <f t="shared" si="8"/>
        <v>11.84982008</v>
      </c>
      <c r="U53" s="15">
        <v>-1.539</v>
      </c>
      <c r="V53" s="20"/>
      <c r="W53" s="20"/>
      <c r="X53" s="20"/>
      <c r="Y53" s="20"/>
      <c r="Z53" s="20"/>
      <c r="AA53" s="20"/>
      <c r="AB53" s="20"/>
      <c r="AC53" s="20"/>
    </row>
    <row r="54">
      <c r="A54" s="13" t="s">
        <v>33</v>
      </c>
      <c r="B54" s="15">
        <v>-115.1007939198</v>
      </c>
      <c r="C54" s="44">
        <v>-0.42870407235999997</v>
      </c>
      <c r="D54" s="44">
        <v>-0.4625973304066667</v>
      </c>
      <c r="E54" s="20"/>
      <c r="F54" s="11">
        <v>52.0</v>
      </c>
      <c r="G54" s="13">
        <f t="shared" ref="G54:I54" si="113">OFFSET(B$4,6*$F53,0)-OFFSET(B$5,6*$F53,0)-OFFSET(B$6,6*$F53,0)</f>
        <v>-0.001218516</v>
      </c>
      <c r="H54" s="13">
        <f t="shared" si="113"/>
        <v>-0.005499886653</v>
      </c>
      <c r="I54" s="13">
        <f t="shared" si="113"/>
        <v>-0.005612161173</v>
      </c>
      <c r="J54" s="13">
        <f t="shared" ref="J54:K54" si="114">627.509*(OFFSET($B$4,6*$F53,0)-OFFSET($B$5,6*$F53,0)-OFFSET($B$6,6*$F53,0)+OFFSET(C$4,6*$F53,0)-OFFSET(C$5,6*$F53,0)-OFFSET(C$6,6*$F53,0))</f>
        <v>-4.215858131</v>
      </c>
      <c r="K54" s="13">
        <f t="shared" si="114"/>
        <v>-4.286311402</v>
      </c>
      <c r="L54" s="17">
        <f t="shared" si="11"/>
        <v>-4.337723249</v>
      </c>
      <c r="M54" s="13">
        <f t="shared" si="12"/>
        <v>-4.274545431</v>
      </c>
      <c r="N54" s="20"/>
      <c r="O54" s="11">
        <v>52.0</v>
      </c>
      <c r="P54" s="13">
        <f t="shared" si="4"/>
        <v>0.5101418694</v>
      </c>
      <c r="Q54" s="13">
        <f t="shared" si="5"/>
        <v>0.4396885976</v>
      </c>
      <c r="R54" s="13">
        <f t="shared" ref="R54:S54" si="115">L54-$U54</f>
        <v>0.3882767507</v>
      </c>
      <c r="S54" s="13">
        <f t="shared" si="115"/>
        <v>0.4514545691</v>
      </c>
      <c r="T54" s="14">
        <f t="shared" si="8"/>
        <v>9.552572347</v>
      </c>
      <c r="U54" s="15">
        <v>-4.726</v>
      </c>
      <c r="V54" s="20"/>
      <c r="W54" s="20"/>
      <c r="X54" s="20"/>
      <c r="Y54" s="20"/>
      <c r="Z54" s="20"/>
      <c r="AA54" s="20"/>
      <c r="AB54" s="20"/>
      <c r="AC54" s="20"/>
    </row>
    <row r="55">
      <c r="A55" s="13" t="s">
        <v>40</v>
      </c>
      <c r="B55" s="28"/>
      <c r="C55" s="44">
        <v>-0.40882551456</v>
      </c>
      <c r="D55" s="44">
        <v>-0.43794665539333333</v>
      </c>
      <c r="E55" s="20"/>
      <c r="F55" s="11">
        <v>53.0</v>
      </c>
      <c r="G55" s="13">
        <f t="shared" ref="G55:I55" si="116">OFFSET(B$4,6*$F54,0)-OFFSET(B$5,6*$F54,0)-OFFSET(B$6,6*$F54,0)</f>
        <v>-0.0014769982</v>
      </c>
      <c r="H55" s="13">
        <f t="shared" si="116"/>
        <v>-0.004653754093</v>
      </c>
      <c r="I55" s="13">
        <f t="shared" si="116"/>
        <v>-0.004714457533</v>
      </c>
      <c r="J55" s="13">
        <f t="shared" ref="J55:K55" si="117">627.509*(OFFSET($B$4,6*$F54,0)-OFFSET($B$5,6*$F54,0)-OFFSET($B$6,6*$F54,0)+OFFSET(C$4,6*$F54,0)-OFFSET(C$5,6*$F54,0)-OFFSET(C$6,6*$F54,0))</f>
        <v>-3.847102241</v>
      </c>
      <c r="K55" s="13">
        <f t="shared" si="117"/>
        <v>-3.885194196</v>
      </c>
      <c r="L55" s="17">
        <f t="shared" si="11"/>
        <v>-3.912991028</v>
      </c>
      <c r="M55" s="13">
        <f t="shared" si="12"/>
        <v>-3.860869061</v>
      </c>
      <c r="N55" s="20"/>
      <c r="O55" s="11">
        <v>53.0</v>
      </c>
      <c r="P55" s="13">
        <f t="shared" si="4"/>
        <v>0.5578977592</v>
      </c>
      <c r="Q55" s="13">
        <f t="shared" si="5"/>
        <v>0.5198058043</v>
      </c>
      <c r="R55" s="13">
        <f t="shared" ref="R55:S55" si="118">L55-$U55</f>
        <v>0.4920089723</v>
      </c>
      <c r="S55" s="13">
        <f t="shared" si="118"/>
        <v>0.5441309385</v>
      </c>
      <c r="T55" s="14">
        <f t="shared" si="8"/>
        <v>12.35257522</v>
      </c>
      <c r="U55" s="15">
        <v>-4.405</v>
      </c>
      <c r="V55" s="20"/>
      <c r="W55" s="20"/>
      <c r="X55" s="20"/>
      <c r="Y55" s="20"/>
      <c r="Z55" s="20"/>
      <c r="AA55" s="20"/>
      <c r="AB55" s="20"/>
      <c r="AC55" s="20"/>
    </row>
    <row r="56">
      <c r="A56" s="13" t="s">
        <v>41</v>
      </c>
      <c r="B56" s="28"/>
      <c r="C56" s="44">
        <v>-0.42946507743333334</v>
      </c>
      <c r="D56" s="44">
        <v>-0.4629616696533333</v>
      </c>
      <c r="E56" s="20"/>
      <c r="F56" s="11">
        <v>54.0</v>
      </c>
      <c r="G56" s="13">
        <f t="shared" ref="G56:I56" si="119">OFFSET(B$4,6*$F55,0)-OFFSET(B$5,6*$F55,0)-OFFSET(B$6,6*$F55,0)</f>
        <v>-0.0014688803</v>
      </c>
      <c r="H56" s="13">
        <f t="shared" si="119"/>
        <v>-0.003485636567</v>
      </c>
      <c r="I56" s="13">
        <f t="shared" si="119"/>
        <v>-0.003611044007</v>
      </c>
      <c r="J56" s="13">
        <f t="shared" ref="J56:K56" si="120">627.509*(OFFSET($B$4,6*$F55,0)-OFFSET($B$5,6*$F55,0)-OFFSET($B$6,6*$F55,0)+OFFSET(C$4,6*$F55,0)-OFFSET(C$5,6*$F55,0)-OFFSET(C$6,6*$F55,0))</f>
        <v>-3.109003924</v>
      </c>
      <c r="K56" s="13">
        <f t="shared" si="120"/>
        <v>-3.187698222</v>
      </c>
      <c r="L56" s="17">
        <f t="shared" si="11"/>
        <v>-3.24512379</v>
      </c>
      <c r="M56" s="13">
        <f t="shared" si="12"/>
        <v>-3.124840901</v>
      </c>
      <c r="N56" s="20"/>
      <c r="O56" s="11">
        <v>54.0</v>
      </c>
      <c r="P56" s="13">
        <f t="shared" si="4"/>
        <v>0.1789960755</v>
      </c>
      <c r="Q56" s="13">
        <f t="shared" si="5"/>
        <v>0.1003017783</v>
      </c>
      <c r="R56" s="13">
        <f t="shared" ref="R56:R68" si="123">L56-U56</f>
        <v>0.04287620999</v>
      </c>
      <c r="S56" s="13">
        <f t="shared" ref="S56:S68" si="124">M56-U56</f>
        <v>0.1631590995</v>
      </c>
      <c r="T56" s="14">
        <f t="shared" si="8"/>
        <v>4.962259717</v>
      </c>
      <c r="U56" s="15">
        <v>-3.288</v>
      </c>
      <c r="V56" s="20"/>
      <c r="W56" s="20"/>
      <c r="X56" s="20"/>
      <c r="Y56" s="20"/>
      <c r="Z56" s="20"/>
      <c r="AA56" s="20"/>
      <c r="AB56" s="20"/>
      <c r="AC56" s="20"/>
    </row>
    <row r="57">
      <c r="A57" s="26">
        <v>10.0</v>
      </c>
      <c r="B57" s="28"/>
      <c r="C57" s="29"/>
      <c r="D57" s="29"/>
      <c r="E57" s="20"/>
      <c r="F57" s="11">
        <v>55.0</v>
      </c>
      <c r="G57" s="13">
        <f t="shared" ref="G57:I57" si="121">OFFSET(B$4,6*$F56,0)-OFFSET(B$5,6*$F56,0)-OFFSET(B$6,6*$F56,0)</f>
        <v>0.00004723570002</v>
      </c>
      <c r="H57" s="13">
        <f t="shared" si="121"/>
        <v>-0.0060762758</v>
      </c>
      <c r="I57" s="13">
        <f t="shared" si="121"/>
        <v>-0.0061663891</v>
      </c>
      <c r="J57" s="13">
        <f t="shared" ref="J57:K57" si="122">627.509*(OFFSET($B$4,6*$F56,0)-OFFSET($B$5,6*$F56,0)-OFFSET($B$6,6*$F56,0)+OFFSET(C$4,6*$F56,0)-OFFSET(C$5,6*$F56,0)-OFFSET(C$6,6*$F56,0))</f>
        <v>-3.783276924</v>
      </c>
      <c r="K57" s="13">
        <f t="shared" si="122"/>
        <v>-3.839823831</v>
      </c>
      <c r="L57" s="17">
        <f t="shared" si="11"/>
        <v>-3.88108779</v>
      </c>
      <c r="M57" s="13">
        <f t="shared" si="12"/>
        <v>-3.808585909</v>
      </c>
      <c r="N57" s="20"/>
      <c r="O57" s="11">
        <v>55.0</v>
      </c>
      <c r="P57" s="13">
        <f t="shared" si="4"/>
        <v>0.3847230759</v>
      </c>
      <c r="Q57" s="13">
        <f t="shared" si="5"/>
        <v>0.3281761691</v>
      </c>
      <c r="R57" s="13">
        <f t="shared" si="123"/>
        <v>0.2869122101</v>
      </c>
      <c r="S57" s="13">
        <f t="shared" si="124"/>
        <v>0.3594140913</v>
      </c>
      <c r="T57" s="14">
        <f t="shared" si="8"/>
        <v>8.623178775</v>
      </c>
      <c r="U57" s="15">
        <v>-4.168</v>
      </c>
      <c r="V57" s="20"/>
      <c r="W57" s="20"/>
      <c r="X57" s="20"/>
      <c r="Y57" s="20"/>
      <c r="Z57" s="20"/>
      <c r="AA57" s="20"/>
      <c r="AB57" s="20"/>
      <c r="AC57" s="20"/>
    </row>
    <row r="58">
      <c r="A58" s="13" t="s">
        <v>31</v>
      </c>
      <c r="B58" s="15">
        <v>-190.5258470849</v>
      </c>
      <c r="C58" s="44">
        <v>-0.8216363654866666</v>
      </c>
      <c r="D58" s="44">
        <v>-0.8799730025933333</v>
      </c>
      <c r="E58" s="20"/>
      <c r="F58" s="11">
        <v>56.0</v>
      </c>
      <c r="G58" s="13">
        <f t="shared" ref="G58:I58" si="125">OFFSET(B$4,6*$F57,0)-OFFSET(B$5,6*$F57,0)-OFFSET(B$6,6*$F57,0)</f>
        <v>0.0016217575</v>
      </c>
      <c r="H58" s="13">
        <f t="shared" si="125"/>
        <v>-0.006093084553</v>
      </c>
      <c r="I58" s="13">
        <f t="shared" si="125"/>
        <v>-0.00619371662</v>
      </c>
      <c r="J58" s="13">
        <f t="shared" ref="J58:K58" si="126">627.509*(OFFSET($B$4,6*$F57,0)-OFFSET($B$5,6*$F57,0)-OFFSET($B$6,6*$F57,0)+OFFSET(C$4,6*$F57,0)-OFFSET(C$5,6*$F57,0)-OFFSET(C$6,6*$F57,0))</f>
        <v>-2.805797968</v>
      </c>
      <c r="K58" s="13">
        <f t="shared" si="126"/>
        <v>-2.868945495</v>
      </c>
      <c r="L58" s="17">
        <f t="shared" si="11"/>
        <v>-2.915026124</v>
      </c>
      <c r="M58" s="13">
        <f t="shared" si="12"/>
        <v>-2.860829487</v>
      </c>
      <c r="N58" s="20"/>
      <c r="O58" s="11">
        <v>56.0</v>
      </c>
      <c r="P58" s="13">
        <f t="shared" si="4"/>
        <v>0.3932020321</v>
      </c>
      <c r="Q58" s="13">
        <f t="shared" si="5"/>
        <v>0.3300545046</v>
      </c>
      <c r="R58" s="13">
        <f t="shared" si="123"/>
        <v>0.2839738764</v>
      </c>
      <c r="S58" s="13">
        <f t="shared" si="124"/>
        <v>0.3381705127</v>
      </c>
      <c r="T58" s="14">
        <f t="shared" si="8"/>
        <v>10.571132</v>
      </c>
      <c r="U58" s="15">
        <v>-3.199</v>
      </c>
      <c r="V58" s="20"/>
      <c r="W58" s="20"/>
      <c r="X58" s="20"/>
      <c r="Y58" s="20"/>
      <c r="Z58" s="20"/>
      <c r="AA58" s="20"/>
      <c r="AB58" s="20"/>
      <c r="AC58" s="20"/>
    </row>
    <row r="59">
      <c r="A59" s="13" t="s">
        <v>32</v>
      </c>
      <c r="B59" s="15">
        <v>-95.2620969768</v>
      </c>
      <c r="C59" s="44">
        <v>-0.40869611527999994</v>
      </c>
      <c r="D59" s="44">
        <v>-0.4378867770666667</v>
      </c>
      <c r="E59" s="20"/>
      <c r="F59" s="11">
        <v>57.0</v>
      </c>
      <c r="G59" s="13">
        <f t="shared" ref="G59:I59" si="127">OFFSET(B$4,6*$F58,0)-OFFSET(B$5,6*$F58,0)-OFFSET(B$6,6*$F58,0)</f>
        <v>0.0006862914</v>
      </c>
      <c r="H59" s="13">
        <f t="shared" si="127"/>
        <v>-0.00827899268</v>
      </c>
      <c r="I59" s="13">
        <f t="shared" si="127"/>
        <v>-0.008402561133</v>
      </c>
      <c r="J59" s="13">
        <f t="shared" ref="J59:K59" si="128">627.509*(OFFSET($B$4,6*$F58,0)-OFFSET($B$5,6*$F58,0)-OFFSET($B$6,6*$F58,0)+OFFSET(C$4,6*$F58,0)-OFFSET(C$5,6*$F58,0)-OFFSET(C$6,6*$F58,0))</f>
        <v>-4.764488388</v>
      </c>
      <c r="K59" s="13">
        <f t="shared" si="128"/>
        <v>-4.842028704</v>
      </c>
      <c r="L59" s="17">
        <f t="shared" si="11"/>
        <v>-4.898612178</v>
      </c>
      <c r="M59" s="13">
        <f t="shared" si="12"/>
        <v>-4.830299453</v>
      </c>
      <c r="N59" s="20"/>
      <c r="O59" s="11">
        <v>57.0</v>
      </c>
      <c r="P59" s="13">
        <f t="shared" si="4"/>
        <v>0.4905116125</v>
      </c>
      <c r="Q59" s="13">
        <f t="shared" si="5"/>
        <v>0.4129712959</v>
      </c>
      <c r="R59" s="13">
        <f t="shared" si="123"/>
        <v>0.3563878216</v>
      </c>
      <c r="S59" s="13">
        <f t="shared" si="124"/>
        <v>0.4247005469</v>
      </c>
      <c r="T59" s="14">
        <f t="shared" si="8"/>
        <v>8.081837239</v>
      </c>
      <c r="U59" s="15">
        <v>-5.255</v>
      </c>
      <c r="V59" s="20"/>
      <c r="W59" s="20"/>
      <c r="X59" s="20"/>
      <c r="Y59" s="20"/>
      <c r="Z59" s="20"/>
      <c r="AA59" s="20"/>
      <c r="AB59" s="20"/>
      <c r="AC59" s="20"/>
    </row>
    <row r="60">
      <c r="A60" s="13" t="s">
        <v>33</v>
      </c>
      <c r="B60" s="15">
        <v>-95.2621846356</v>
      </c>
      <c r="C60" s="44">
        <v>-0.40865546601999997</v>
      </c>
      <c r="D60" s="44">
        <v>-0.43785147457999996</v>
      </c>
      <c r="E60" s="20"/>
      <c r="F60" s="11">
        <v>58.0</v>
      </c>
      <c r="G60" s="13">
        <f t="shared" ref="G60:I60" si="129">OFFSET(B$4,6*$F59,0)-OFFSET(B$5,6*$F59,0)-OFFSET(B$6,6*$F59,0)</f>
        <v>-0.0019171971</v>
      </c>
      <c r="H60" s="13">
        <f t="shared" si="129"/>
        <v>-0.004066986207</v>
      </c>
      <c r="I60" s="13">
        <f t="shared" si="129"/>
        <v>-0.003995014547</v>
      </c>
      <c r="J60" s="13">
        <f t="shared" ref="J60:K60" si="130">627.509*(OFFSET($B$4,6*$F59,0)-OFFSET($B$5,6*$F59,0)-OFFSET($B$6,6*$F59,0)+OFFSET(C$4,6*$F59,0)-OFFSET(C$5,6*$F59,0)-OFFSET(C$6,6*$F59,0))</f>
        <v>-3.755128883</v>
      </c>
      <c r="K60" s="13">
        <f t="shared" si="130"/>
        <v>-3.709966018</v>
      </c>
      <c r="L60" s="17">
        <f t="shared" si="11"/>
        <v>-3.677009333</v>
      </c>
      <c r="M60" s="13">
        <f t="shared" si="12"/>
        <v>-3.63546443</v>
      </c>
      <c r="N60" s="20"/>
      <c r="O60" s="11">
        <v>58.0</v>
      </c>
      <c r="P60" s="13">
        <f t="shared" si="4"/>
        <v>0.4818711174</v>
      </c>
      <c r="Q60" s="13">
        <f t="shared" si="5"/>
        <v>0.5270339818</v>
      </c>
      <c r="R60" s="13">
        <f t="shared" si="123"/>
        <v>0.5599906666</v>
      </c>
      <c r="S60" s="13">
        <f t="shared" si="124"/>
        <v>0.6015355698</v>
      </c>
      <c r="T60" s="14">
        <f t="shared" si="8"/>
        <v>14.19720486</v>
      </c>
      <c r="U60" s="15">
        <v>-4.237</v>
      </c>
      <c r="V60" s="20"/>
      <c r="W60" s="20"/>
      <c r="X60" s="20"/>
      <c r="Y60" s="20"/>
      <c r="Z60" s="20"/>
      <c r="AA60" s="20"/>
      <c r="AB60" s="20"/>
      <c r="AC60" s="20"/>
    </row>
    <row r="61">
      <c r="A61" s="13" t="s">
        <v>40</v>
      </c>
      <c r="B61" s="28"/>
      <c r="C61" s="44">
        <v>-0.40912650240666665</v>
      </c>
      <c r="D61" s="44">
        <v>-0.4381097243</v>
      </c>
      <c r="E61" s="20"/>
      <c r="F61" s="11">
        <v>59.0</v>
      </c>
      <c r="G61" s="13">
        <f t="shared" ref="G61:I61" si="131">OFFSET(B$4,6*$F60,0)-OFFSET(B$5,6*$F60,0)-OFFSET(B$6,6*$F60,0)</f>
        <v>-0.0036491263</v>
      </c>
      <c r="H61" s="13">
        <f t="shared" si="131"/>
        <v>-0.001058844793</v>
      </c>
      <c r="I61" s="13">
        <f t="shared" si="131"/>
        <v>-0.0008298274867</v>
      </c>
      <c r="J61" s="13">
        <f t="shared" ref="J61:K61" si="132">627.509*(OFFSET($B$4,6*$F60,0)-OFFSET($B$5,6*$F60,0)-OFFSET($B$6,6*$F60,0)+OFFSET(C$4,6*$F60,0)-OFFSET(C$5,6*$F60,0)-OFFSET(C$6,6*$F60,0))</f>
        <v>-2.954294233</v>
      </c>
      <c r="K61" s="13">
        <f t="shared" si="132"/>
        <v>-2.810583812</v>
      </c>
      <c r="L61" s="17">
        <f t="shared" si="11"/>
        <v>-2.705714045</v>
      </c>
      <c r="M61" s="13">
        <f t="shared" si="12"/>
        <v>-2.66482396</v>
      </c>
      <c r="N61" s="20"/>
      <c r="O61" s="11">
        <v>59.0</v>
      </c>
      <c r="P61" s="13">
        <f t="shared" si="4"/>
        <v>-0.02729423281</v>
      </c>
      <c r="Q61" s="13">
        <f t="shared" si="5"/>
        <v>0.1164161883</v>
      </c>
      <c r="R61" s="13">
        <f t="shared" si="123"/>
        <v>0.221285955</v>
      </c>
      <c r="S61" s="13">
        <f t="shared" si="124"/>
        <v>0.2621760395</v>
      </c>
      <c r="T61" s="14">
        <f t="shared" si="8"/>
        <v>8.957158849</v>
      </c>
      <c r="U61" s="15">
        <v>-2.927</v>
      </c>
      <c r="V61" s="20"/>
      <c r="W61" s="20"/>
      <c r="X61" s="20"/>
      <c r="Y61" s="20"/>
      <c r="Z61" s="20"/>
      <c r="AA61" s="20"/>
      <c r="AB61" s="20"/>
      <c r="AC61" s="20"/>
    </row>
    <row r="62">
      <c r="A62" s="13" t="s">
        <v>41</v>
      </c>
      <c r="B62" s="28"/>
      <c r="C62" s="44">
        <v>-0.4092989545</v>
      </c>
      <c r="D62" s="44">
        <v>-0.4381671751866666</v>
      </c>
      <c r="E62" s="20"/>
      <c r="F62" s="11">
        <v>60.0</v>
      </c>
      <c r="G62" s="13">
        <f t="shared" ref="G62:I62" si="133">OFFSET(B$4,6*$F61,0)-OFFSET(B$5,6*$F61,0)-OFFSET(B$6,6*$F61,0)</f>
        <v>-0.0041861072</v>
      </c>
      <c r="H62" s="13">
        <f t="shared" si="133"/>
        <v>-0.002373071993</v>
      </c>
      <c r="I62" s="13">
        <f t="shared" si="133"/>
        <v>-0.002590269147</v>
      </c>
      <c r="J62" s="13">
        <f t="shared" ref="J62:K62" si="134">627.509*(OFFSET($B$4,6*$F61,0)-OFFSET($B$5,6*$F61,0)-OFFSET($B$6,6*$F61,0)+OFFSET(C$4,6*$F61,0)-OFFSET(C$5,6*$F61,0)-OFFSET(C$6,6*$F61,0))</f>
        <v>-4.115943976</v>
      </c>
      <c r="K62" s="13">
        <f t="shared" si="134"/>
        <v>-4.252237145</v>
      </c>
      <c r="L62" s="17">
        <f t="shared" si="11"/>
        <v>-4.351694322</v>
      </c>
      <c r="M62" s="13">
        <f t="shared" si="12"/>
        <v>-4.29741966</v>
      </c>
      <c r="N62" s="20"/>
      <c r="O62" s="11">
        <v>60.0</v>
      </c>
      <c r="P62" s="13">
        <f t="shared" si="4"/>
        <v>0.8500560236</v>
      </c>
      <c r="Q62" s="13">
        <f t="shared" si="5"/>
        <v>0.7137628551</v>
      </c>
      <c r="R62" s="13">
        <f t="shared" si="123"/>
        <v>0.6143056781</v>
      </c>
      <c r="S62" s="13">
        <f t="shared" si="124"/>
        <v>0.6685803405</v>
      </c>
      <c r="T62" s="14">
        <f t="shared" si="8"/>
        <v>13.46315627</v>
      </c>
      <c r="U62" s="15">
        <v>-4.966</v>
      </c>
      <c r="V62" s="20"/>
      <c r="W62" s="20"/>
      <c r="X62" s="20"/>
      <c r="Y62" s="20"/>
      <c r="Z62" s="20"/>
      <c r="AA62" s="20"/>
      <c r="AB62" s="20"/>
      <c r="AC62" s="20"/>
    </row>
    <row r="63">
      <c r="A63" s="26">
        <v>11.0</v>
      </c>
      <c r="B63" s="28"/>
      <c r="C63" s="29"/>
      <c r="D63" s="29"/>
      <c r="E63" s="20"/>
      <c r="F63" s="11">
        <v>61.0</v>
      </c>
      <c r="G63" s="13">
        <f t="shared" ref="G63:I63" si="135">OFFSET(B$4,6*$F62,0)-OFFSET(B$5,6*$F62,0)-OFFSET(B$6,6*$F62,0)</f>
        <v>0.0032574862</v>
      </c>
      <c r="H63" s="13">
        <f t="shared" si="135"/>
        <v>-0.006470921187</v>
      </c>
      <c r="I63" s="13">
        <f t="shared" si="135"/>
        <v>-0.006491970753</v>
      </c>
      <c r="J63" s="13">
        <f t="shared" ref="J63:K63" si="136">627.509*(OFFSET($B$4,6*$F62,0)-OFFSET($B$5,6*$F62,0)-OFFSET($B$6,6*$F62,0)+OFFSET(C$4,6*$F62,0)-OFFSET(C$5,6*$F62,0)-OFFSET(C$6,6*$F62,0))</f>
        <v>-2.016459375</v>
      </c>
      <c r="K63" s="13">
        <f t="shared" si="136"/>
        <v>-2.029668168</v>
      </c>
      <c r="L63" s="17">
        <f t="shared" si="11"/>
        <v>-2.039307016</v>
      </c>
      <c r="M63" s="13">
        <f t="shared" si="12"/>
        <v>-1.982608724</v>
      </c>
      <c r="N63" s="20"/>
      <c r="O63" s="11">
        <v>61.0</v>
      </c>
      <c r="P63" s="13">
        <f t="shared" si="4"/>
        <v>0.8895406249</v>
      </c>
      <c r="Q63" s="13">
        <f t="shared" si="5"/>
        <v>0.8763318324</v>
      </c>
      <c r="R63" s="13">
        <f t="shared" si="123"/>
        <v>0.8666929838</v>
      </c>
      <c r="S63" s="13">
        <f t="shared" si="124"/>
        <v>0.923391276</v>
      </c>
      <c r="T63" s="14">
        <f t="shared" si="8"/>
        <v>31.77533641</v>
      </c>
      <c r="U63" s="15">
        <v>-2.906</v>
      </c>
      <c r="V63" s="20"/>
      <c r="W63" s="20"/>
      <c r="X63" s="20"/>
      <c r="Y63" s="20"/>
      <c r="Z63" s="20"/>
      <c r="AA63" s="20"/>
      <c r="AB63" s="20"/>
      <c r="AC63" s="20"/>
    </row>
    <row r="64">
      <c r="A64" s="13" t="s">
        <v>31</v>
      </c>
      <c r="B64" s="15">
        <v>-342.3852524268</v>
      </c>
      <c r="C64" s="44">
        <v>-1.3552826735266668</v>
      </c>
      <c r="D64" s="44">
        <v>-1.4550951188133332</v>
      </c>
      <c r="E64" s="20"/>
      <c r="F64" s="11">
        <v>62.0</v>
      </c>
      <c r="G64" s="13">
        <f t="shared" ref="G64:I64" si="137">OFFSET(B$4,6*$F63,0)-OFFSET(B$5,6*$F63,0)-OFFSET(B$6,6*$F63,0)</f>
        <v>0.0033346237</v>
      </c>
      <c r="H64" s="13">
        <f t="shared" si="137"/>
        <v>-0.007387680273</v>
      </c>
      <c r="I64" s="13">
        <f t="shared" si="137"/>
        <v>-0.007400484067</v>
      </c>
      <c r="J64" s="13">
        <f t="shared" ref="J64:K64" si="138">627.509*(OFFSET($B$4,6*$F63,0)-OFFSET($B$5,6*$F63,0)-OFFSET($B$6,6*$F63,0)+OFFSET(C$4,6*$F63,0)-OFFSET(C$5,6*$F63,0)-OFFSET(C$6,6*$F63,0))</f>
        <v>-2.543329477</v>
      </c>
      <c r="K64" s="13">
        <f t="shared" si="138"/>
        <v>-2.551363973</v>
      </c>
      <c r="L64" s="17">
        <f t="shared" si="11"/>
        <v>-2.557226983</v>
      </c>
      <c r="M64" s="13">
        <f t="shared" si="12"/>
        <v>-2.483405</v>
      </c>
      <c r="N64" s="20"/>
      <c r="O64" s="11">
        <v>62.0</v>
      </c>
      <c r="P64" s="13">
        <f t="shared" si="4"/>
        <v>0.9846705227</v>
      </c>
      <c r="Q64" s="13">
        <f t="shared" si="5"/>
        <v>0.9766360272</v>
      </c>
      <c r="R64" s="13">
        <f t="shared" si="123"/>
        <v>0.9707730169</v>
      </c>
      <c r="S64" s="13">
        <f t="shared" si="124"/>
        <v>1.044595</v>
      </c>
      <c r="T64" s="14">
        <f t="shared" si="8"/>
        <v>29.60870181</v>
      </c>
      <c r="U64" s="15">
        <v>-3.528</v>
      </c>
      <c r="V64" s="20"/>
      <c r="W64" s="20"/>
      <c r="X64" s="20"/>
      <c r="Y64" s="20"/>
      <c r="Z64" s="20"/>
      <c r="AA64" s="20"/>
      <c r="AB64" s="20"/>
      <c r="AC64" s="20"/>
    </row>
    <row r="65">
      <c r="A65" s="13" t="s">
        <v>32</v>
      </c>
      <c r="B65" s="15">
        <v>-95.262080176</v>
      </c>
      <c r="C65" s="44">
        <v>-0.4086971260066667</v>
      </c>
      <c r="D65" s="44">
        <v>-0.4378863273333333</v>
      </c>
      <c r="E65" s="20"/>
      <c r="F65" s="11">
        <v>63.0</v>
      </c>
      <c r="G65" s="13">
        <f t="shared" ref="G65:I65" si="139">OFFSET(B$4,6*$F64,0)-OFFSET(B$5,6*$F64,0)-OFFSET(B$6,6*$F64,0)</f>
        <v>0.0018986442</v>
      </c>
      <c r="H65" s="13">
        <f t="shared" si="139"/>
        <v>-0.007048082893</v>
      </c>
      <c r="I65" s="13">
        <f t="shared" si="139"/>
        <v>-0.00717426826</v>
      </c>
      <c r="J65" s="13">
        <f t="shared" ref="J65:K65" si="140">627.509*(OFFSET($B$4,6*$F64,0)-OFFSET($B$5,6*$F64,0)-OFFSET($B$6,6*$F64,0)+OFFSET(C$4,6*$F64,0)-OFFSET(C$5,6*$F64,0)-OFFSET(C$6,6*$F64,0))</f>
        <v>-3.231319125</v>
      </c>
      <c r="K65" s="13">
        <f t="shared" si="140"/>
        <v>-3.310501578</v>
      </c>
      <c r="L65" s="17">
        <f t="shared" si="11"/>
        <v>-3.368283368</v>
      </c>
      <c r="M65" s="13">
        <f t="shared" si="12"/>
        <v>-3.317781183</v>
      </c>
      <c r="N65" s="20"/>
      <c r="O65" s="11">
        <v>63.0</v>
      </c>
      <c r="P65" s="13">
        <f t="shared" si="4"/>
        <v>0.515680875</v>
      </c>
      <c r="Q65" s="13">
        <f t="shared" si="5"/>
        <v>0.4364984217</v>
      </c>
      <c r="R65" s="13">
        <f t="shared" si="123"/>
        <v>0.3787166315</v>
      </c>
      <c r="S65" s="13">
        <f t="shared" si="124"/>
        <v>0.429218817</v>
      </c>
      <c r="T65" s="14">
        <f t="shared" si="8"/>
        <v>11.45499912</v>
      </c>
      <c r="U65" s="15">
        <v>-3.747</v>
      </c>
      <c r="V65" s="20"/>
      <c r="W65" s="20"/>
      <c r="X65" s="20"/>
      <c r="Y65" s="20"/>
      <c r="Z65" s="20"/>
      <c r="AA65" s="20"/>
      <c r="AB65" s="20"/>
      <c r="AC65" s="20"/>
    </row>
    <row r="66">
      <c r="A66" s="13" t="s">
        <v>33</v>
      </c>
      <c r="B66" s="15">
        <v>-247.1206910838</v>
      </c>
      <c r="C66" s="44">
        <v>-0.9416687179133333</v>
      </c>
      <c r="D66" s="44">
        <v>-1.0122939896866667</v>
      </c>
      <c r="E66" s="20"/>
      <c r="F66" s="11">
        <v>64.0</v>
      </c>
      <c r="G66" s="13">
        <f t="shared" ref="G66:I66" si="141">OFFSET(B$4,6*$F65,0)-OFFSET(B$5,6*$F65,0)-OFFSET(B$6,6*$F65,0)</f>
        <v>0.0008138934</v>
      </c>
      <c r="H66" s="13">
        <f t="shared" si="141"/>
        <v>-0.004367058087</v>
      </c>
      <c r="I66" s="13">
        <f t="shared" si="141"/>
        <v>-0.004525428447</v>
      </c>
      <c r="J66" s="13">
        <f t="shared" ref="J66:K66" si="142">627.509*(OFFSET($B$4,6*$F65,0)-OFFSET($B$5,6*$F65,0)-OFFSET($B$6,6*$F65,0)+OFFSET(C$4,6*$F65,0)-OFFSET(C$5,6*$F65,0)-OFFSET(C$6,6*$F65,0))</f>
        <v>-2.229642819</v>
      </c>
      <c r="K66" s="13">
        <f t="shared" si="142"/>
        <v>-2.329021646</v>
      </c>
      <c r="L66" s="17">
        <f t="shared" si="11"/>
        <v>-2.40154133</v>
      </c>
      <c r="M66" s="13">
        <f t="shared" si="12"/>
        <v>-2.350516502</v>
      </c>
      <c r="N66" s="20"/>
      <c r="O66" s="11">
        <v>64.0</v>
      </c>
      <c r="P66" s="13">
        <f t="shared" si="4"/>
        <v>0.7713571806</v>
      </c>
      <c r="Q66" s="13">
        <f t="shared" si="5"/>
        <v>0.6719783544</v>
      </c>
      <c r="R66" s="13">
        <f t="shared" si="123"/>
        <v>0.5994586704</v>
      </c>
      <c r="S66" s="13">
        <f t="shared" si="124"/>
        <v>0.6504834984</v>
      </c>
      <c r="T66" s="14">
        <f t="shared" si="8"/>
        <v>21.67555809</v>
      </c>
      <c r="U66" s="15">
        <v>-3.001</v>
      </c>
      <c r="V66" s="20"/>
      <c r="W66" s="20"/>
      <c r="X66" s="20"/>
      <c r="Y66" s="20"/>
      <c r="Z66" s="20"/>
      <c r="AA66" s="20"/>
      <c r="AB66" s="20"/>
      <c r="AC66" s="20"/>
    </row>
    <row r="67">
      <c r="A67" s="13" t="s">
        <v>40</v>
      </c>
      <c r="B67" s="28"/>
      <c r="C67" s="44">
        <v>-0.40929980757333334</v>
      </c>
      <c r="D67" s="44">
        <v>-0.43818042996</v>
      </c>
      <c r="E67" s="20"/>
      <c r="F67" s="11">
        <v>65.0</v>
      </c>
      <c r="G67" s="13">
        <f t="shared" ref="G67:I67" si="143">OFFSET(B$4,6*$F66,0)-OFFSET(B$5,6*$F66,0)-OFFSET(B$6,6*$F66,0)</f>
        <v>-0.0040645078</v>
      </c>
      <c r="H67" s="13">
        <f t="shared" si="143"/>
        <v>-0.00202218512</v>
      </c>
      <c r="I67" s="13">
        <f t="shared" si="143"/>
        <v>-0.00194141942</v>
      </c>
      <c r="J67" s="13">
        <f t="shared" ref="J67:K67" si="144">627.509*(OFFSET($B$4,6*$F66,0)-OFFSET($B$5,6*$F66,0)-OFFSET($B$6,6*$F66,0)+OFFSET(C$4,6*$F66,0)-OFFSET(C$5,6*$F66,0)-OFFSET(C$6,6*$F66,0))</f>
        <v>-3.819454588</v>
      </c>
      <c r="K67" s="13">
        <f t="shared" si="144"/>
        <v>-3.768773384</v>
      </c>
      <c r="L67" s="17">
        <f t="shared" si="11"/>
        <v>-3.731789803</v>
      </c>
      <c r="M67" s="13">
        <f t="shared" si="12"/>
        <v>-3.69790947</v>
      </c>
      <c r="N67" s="20"/>
      <c r="O67" s="11">
        <v>65.0</v>
      </c>
      <c r="P67" s="13">
        <f t="shared" si="4"/>
        <v>0.2845454124</v>
      </c>
      <c r="Q67" s="13">
        <f t="shared" si="5"/>
        <v>0.3352266161</v>
      </c>
      <c r="R67" s="13">
        <f t="shared" si="123"/>
        <v>0.3722101971</v>
      </c>
      <c r="S67" s="13">
        <f t="shared" si="124"/>
        <v>0.4060905302</v>
      </c>
      <c r="T67" s="14">
        <f t="shared" si="8"/>
        <v>9.894993426</v>
      </c>
      <c r="U67" s="15">
        <v>-4.104</v>
      </c>
      <c r="V67" s="20"/>
      <c r="W67" s="20"/>
      <c r="X67" s="20"/>
      <c r="Y67" s="20"/>
      <c r="Z67" s="20"/>
      <c r="AA67" s="20"/>
      <c r="AB67" s="20"/>
      <c r="AC67" s="20"/>
    </row>
    <row r="68">
      <c r="A68" s="13" t="s">
        <v>41</v>
      </c>
      <c r="B68" s="28"/>
      <c r="C68" s="44">
        <v>-0.9424519186266666</v>
      </c>
      <c r="D68" s="44">
        <v>-1.0126904739733333</v>
      </c>
      <c r="E68" s="20"/>
      <c r="F68" s="11">
        <v>66.0</v>
      </c>
      <c r="G68" s="13">
        <f t="shared" ref="G68:I68" si="145">OFFSET(B$4,6*$F67,0)-OFFSET(B$5,6*$F67,0)-OFFSET(B$6,6*$F67,0)</f>
        <v>0.0006623365</v>
      </c>
      <c r="H68" s="13">
        <f t="shared" si="145"/>
        <v>-0.006119412367</v>
      </c>
      <c r="I68" s="13">
        <f t="shared" si="145"/>
        <v>-0.006252273407</v>
      </c>
      <c r="J68" s="13">
        <f t="shared" ref="J68:K68" si="146">627.509*(OFFSET($B$4,6*$F67,0)-OFFSET($B$5,6*$F67,0)-OFFSET($B$6,6*$F67,0)+OFFSET(C$4,6*$F67,0)-OFFSET(C$5,6*$F67,0)-OFFSET(C$6,6*$F67,0))</f>
        <v>-3.42436422</v>
      </c>
      <c r="K68" s="13">
        <f t="shared" si="146"/>
        <v>-3.507735718</v>
      </c>
      <c r="L68" s="17">
        <f t="shared" si="11"/>
        <v>-3.568574379</v>
      </c>
      <c r="M68" s="13">
        <f t="shared" si="12"/>
        <v>-3.515720533</v>
      </c>
      <c r="N68" s="20"/>
      <c r="O68" s="11">
        <v>66.0</v>
      </c>
      <c r="P68" s="13">
        <f t="shared" si="4"/>
        <v>0.54163578</v>
      </c>
      <c r="Q68" s="13">
        <f t="shared" si="5"/>
        <v>0.4582642816</v>
      </c>
      <c r="R68" s="13">
        <f t="shared" si="123"/>
        <v>0.3974256207</v>
      </c>
      <c r="S68" s="13">
        <f t="shared" si="124"/>
        <v>0.4502794668</v>
      </c>
      <c r="T68" s="14">
        <f t="shared" si="8"/>
        <v>11.35349135</v>
      </c>
      <c r="U68" s="15">
        <v>-3.966</v>
      </c>
      <c r="V68" s="20"/>
      <c r="W68" s="20"/>
      <c r="X68" s="20"/>
      <c r="Y68" s="20"/>
      <c r="Z68" s="20"/>
      <c r="AA68" s="20"/>
      <c r="AB68" s="20"/>
      <c r="AC68" s="20"/>
    </row>
    <row r="69">
      <c r="A69" s="26">
        <v>12.0</v>
      </c>
      <c r="B69" s="28"/>
      <c r="C69" s="29"/>
      <c r="D69" s="29"/>
      <c r="E69" s="20"/>
      <c r="F69" s="20"/>
      <c r="G69" s="20"/>
      <c r="H69" s="20"/>
      <c r="I69" s="20"/>
      <c r="J69" s="20"/>
      <c r="K69" s="20"/>
      <c r="L69" s="20"/>
      <c r="M69" s="20"/>
      <c r="N69" s="20"/>
      <c r="T69" s="34" t="s">
        <v>43</v>
      </c>
      <c r="V69" s="20"/>
      <c r="W69" s="20"/>
      <c r="X69" s="20"/>
      <c r="Y69" s="20"/>
      <c r="Z69" s="20"/>
      <c r="AA69" s="20"/>
      <c r="AB69" s="20"/>
      <c r="AC69" s="20"/>
    </row>
    <row r="70">
      <c r="A70" s="13" t="s">
        <v>31</v>
      </c>
      <c r="B70" s="15">
        <v>-171.3355533177</v>
      </c>
      <c r="C70" s="44">
        <v>-0.6715041948133332</v>
      </c>
      <c r="D70" s="44">
        <v>-0.7236329867599999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35" t="s">
        <v>44</v>
      </c>
      <c r="P70">
        <f t="shared" ref="P70:S70" si="147">AVERAGE(P3:P68)</f>
        <v>0.6253588529</v>
      </c>
      <c r="Q70">
        <f t="shared" si="147"/>
        <v>0.5923741552</v>
      </c>
      <c r="R70">
        <f t="shared" si="147"/>
        <v>0.5683042406</v>
      </c>
      <c r="S70" s="36">
        <f t="shared" si="147"/>
        <v>0.6377800091</v>
      </c>
      <c r="T70" s="14">
        <f>(MAX(T3:T68)-MIN(T3:T68))</f>
        <v>36.49769633</v>
      </c>
      <c r="V70" s="20"/>
      <c r="W70" s="20"/>
      <c r="X70" s="20"/>
      <c r="Y70" s="20"/>
      <c r="Z70" s="20"/>
      <c r="AA70" s="20"/>
      <c r="AB70" s="20"/>
      <c r="AC70" s="20"/>
    </row>
    <row r="71">
      <c r="A71" s="13" t="s">
        <v>32</v>
      </c>
      <c r="B71" s="15">
        <v>-95.2622229344</v>
      </c>
      <c r="C71" s="44">
        <v>-0.40862479327999995</v>
      </c>
      <c r="D71" s="44">
        <v>-0.43782563593999996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35" t="s">
        <v>45</v>
      </c>
      <c r="P71" s="14">
        <f t="shared" ref="P71:S71" si="148">(SUMIF(P31:P68,"&gt;0")-SUMIF(P31:P68,"&lt;0"))/66</f>
        <v>0.3475044725</v>
      </c>
      <c r="Q71" s="14">
        <f t="shared" si="148"/>
        <v>0.3112874565</v>
      </c>
      <c r="R71" s="14">
        <f t="shared" si="148"/>
        <v>0.2854623811</v>
      </c>
      <c r="S71" s="37">
        <f t="shared" si="148"/>
        <v>0.3158643947</v>
      </c>
      <c r="V71" s="20"/>
      <c r="W71" s="20"/>
      <c r="X71" s="20"/>
      <c r="Y71" s="20"/>
      <c r="Z71" s="20"/>
      <c r="AA71" s="20"/>
      <c r="AB71" s="20"/>
      <c r="AC71" s="20"/>
    </row>
    <row r="72">
      <c r="A72" s="13" t="s">
        <v>33</v>
      </c>
      <c r="B72" s="15">
        <v>-76.0659855353</v>
      </c>
      <c r="C72" s="44">
        <v>-0.2592933696933333</v>
      </c>
      <c r="D72" s="44">
        <v>-0.2822060571733333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35" t="s">
        <v>46</v>
      </c>
      <c r="P72">
        <f t="shared" ref="P72:S72" si="149">STDEV(P3:P68)</f>
        <v>0.4827710535</v>
      </c>
      <c r="Q72">
        <f t="shared" si="149"/>
        <v>0.475102568</v>
      </c>
      <c r="R72">
        <f t="shared" si="149"/>
        <v>0.4778429608</v>
      </c>
      <c r="S72" s="36">
        <f t="shared" si="149"/>
        <v>0.4985987531</v>
      </c>
      <c r="V72" s="20"/>
      <c r="W72" s="20"/>
      <c r="X72" s="20"/>
      <c r="Y72" s="20"/>
      <c r="Z72" s="20"/>
      <c r="AA72" s="20"/>
      <c r="AB72" s="20"/>
      <c r="AC72" s="20"/>
    </row>
    <row r="73">
      <c r="A73" s="13" t="s">
        <v>40</v>
      </c>
      <c r="B73" s="28"/>
      <c r="C73" s="44">
        <v>-0.4094781903133333</v>
      </c>
      <c r="D73" s="44">
        <v>-0.43824396498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>
      <c r="A74" s="13" t="s">
        <v>41</v>
      </c>
      <c r="B74" s="28"/>
      <c r="C74" s="44">
        <v>-0.25980145582666664</v>
      </c>
      <c r="D74" s="44">
        <v>-0.2825139718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>
      <c r="A75" s="26">
        <v>13.0</v>
      </c>
      <c r="B75" s="28"/>
      <c r="C75" s="29"/>
      <c r="D75" s="2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>
      <c r="A76" s="13" t="s">
        <v>31</v>
      </c>
      <c r="B76" s="15">
        <v>-362.2266301754</v>
      </c>
      <c r="C76" s="44">
        <v>-1.3744887143266664</v>
      </c>
      <c r="D76" s="44">
        <v>-1.478905923773333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>
      <c r="A77" s="13" t="s">
        <v>32</v>
      </c>
      <c r="B77" s="15">
        <v>-247.1206553159</v>
      </c>
      <c r="C77" s="44">
        <v>-0.9416843313733333</v>
      </c>
      <c r="D77" s="44">
        <v>-1.01231555394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>
      <c r="A78" s="13" t="s">
        <v>33</v>
      </c>
      <c r="B78" s="15">
        <v>-115.1008025566</v>
      </c>
      <c r="C78" s="44">
        <v>-0.4286900203533333</v>
      </c>
      <c r="D78" s="44">
        <v>-0.46259670804666664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>
      <c r="A79" s="13" t="s">
        <v>40</v>
      </c>
      <c r="B79" s="28"/>
      <c r="C79" s="44">
        <v>-0.9420912989333333</v>
      </c>
      <c r="D79" s="44">
        <v>-1.0125368853533334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>
      <c r="A80" s="13" t="s">
        <v>41</v>
      </c>
      <c r="B80" s="28"/>
      <c r="C80" s="44">
        <v>-0.4296895600666667</v>
      </c>
      <c r="D80" s="44">
        <v>-0.46309576714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>
      <c r="A81" s="26">
        <v>14.0</v>
      </c>
      <c r="B81" s="28"/>
      <c r="C81" s="29"/>
      <c r="D81" s="2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>
      <c r="A82" s="13" t="s">
        <v>31</v>
      </c>
      <c r="B82" s="15">
        <v>-342.3880798468</v>
      </c>
      <c r="C82" s="44">
        <v>-1.35598993522</v>
      </c>
      <c r="D82" s="44">
        <v>-1.45567931192</v>
      </c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>
      <c r="A83" s="13" t="s">
        <v>32</v>
      </c>
      <c r="B83" s="15">
        <v>-247.1202383852</v>
      </c>
      <c r="C83" s="44">
        <v>-0.94188937814</v>
      </c>
      <c r="D83" s="44">
        <v>-1.0125157213533333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>
      <c r="A84" s="13" t="s">
        <v>33</v>
      </c>
      <c r="B84" s="15">
        <v>-95.2621666305</v>
      </c>
      <c r="C84" s="44">
        <v>-0.40868023092</v>
      </c>
      <c r="D84" s="44">
        <v>-0.43787281782666665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>
      <c r="A85" s="13" t="s">
        <v>40</v>
      </c>
      <c r="B85" s="28"/>
      <c r="C85" s="44">
        <v>-0.9423356710199999</v>
      </c>
      <c r="D85" s="44">
        <v>-1.0127627584066667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>
      <c r="A86" s="13" t="s">
        <v>41</v>
      </c>
      <c r="B86" s="28"/>
      <c r="C86" s="44">
        <v>-0.40965468747333333</v>
      </c>
      <c r="D86" s="44">
        <v>-0.43834710847999997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>
      <c r="A87" s="26">
        <v>15.0</v>
      </c>
      <c r="B87" s="28"/>
      <c r="C87" s="29"/>
      <c r="D87" s="2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>
      <c r="A88" s="13" t="s">
        <v>31</v>
      </c>
      <c r="B88" s="15">
        <v>-494.2474289921</v>
      </c>
      <c r="C88" s="44">
        <v>-1.8888810009533334</v>
      </c>
      <c r="D88" s="44">
        <v>-2.030090363493333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>
      <c r="A89" s="13" t="s">
        <v>32</v>
      </c>
      <c r="B89" s="15">
        <v>-247.1198051403</v>
      </c>
      <c r="C89" s="44">
        <v>-0.9421102530799998</v>
      </c>
      <c r="D89" s="44">
        <v>-1.0127121571866666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>
      <c r="A90" s="13" t="s">
        <v>33</v>
      </c>
      <c r="B90" s="15">
        <v>-247.1201649169</v>
      </c>
      <c r="C90" s="44">
        <v>-0.9418700397333333</v>
      </c>
      <c r="D90" s="44">
        <v>-1.01248930008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>
      <c r="A91" s="13" t="s">
        <v>40</v>
      </c>
      <c r="B91" s="28"/>
      <c r="C91" s="44">
        <v>-0.94267982772</v>
      </c>
      <c r="D91" s="44">
        <v>-1.0130120198333332</v>
      </c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>
      <c r="A92" s="13" t="s">
        <v>41</v>
      </c>
      <c r="B92" s="28"/>
      <c r="C92" s="44">
        <v>-0.9429246988533333</v>
      </c>
      <c r="D92" s="44">
        <v>-1.0130177705866665</v>
      </c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>
      <c r="A93" s="26">
        <v>16.0</v>
      </c>
      <c r="B93" s="28"/>
      <c r="C93" s="29"/>
      <c r="D93" s="2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>
      <c r="A94" s="13" t="s">
        <v>31</v>
      </c>
      <c r="B94" s="15">
        <v>-323.192380234</v>
      </c>
      <c r="C94" s="44">
        <v>-1.2032813809</v>
      </c>
      <c r="D94" s="44">
        <v>-1.29662500336</v>
      </c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>
      <c r="A95" s="13" t="s">
        <v>32</v>
      </c>
      <c r="B95" s="15">
        <v>-247.1201571212</v>
      </c>
      <c r="C95" s="44">
        <v>-0.9419228048533332</v>
      </c>
      <c r="D95" s="44">
        <v>-1.0125292908866665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>
      <c r="A96" s="13" t="s">
        <v>33</v>
      </c>
      <c r="B96" s="15">
        <v>-76.0665803983</v>
      </c>
      <c r="C96" s="44">
        <v>-0.25887197427333336</v>
      </c>
      <c r="D96" s="44">
        <v>-0.28179534916</v>
      </c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>
      <c r="A97" s="13" t="s">
        <v>40</v>
      </c>
      <c r="B97" s="28"/>
      <c r="C97" s="44">
        <v>-0.9420939377733334</v>
      </c>
      <c r="D97" s="44">
        <v>-1.0126429793666667</v>
      </c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>
      <c r="A98" s="13" t="s">
        <v>41</v>
      </c>
      <c r="B98" s="28"/>
      <c r="C98" s="44">
        <v>-0.25990010192</v>
      </c>
      <c r="D98" s="44">
        <v>-0.2823483752066666</v>
      </c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>
      <c r="A99" s="26">
        <v>17.0</v>
      </c>
      <c r="B99" s="28"/>
      <c r="C99" s="29"/>
      <c r="D99" s="2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>
      <c r="A100" s="13" t="s">
        <v>31</v>
      </c>
      <c r="B100" s="15">
        <v>-825.3243252664</v>
      </c>
      <c r="C100" s="44">
        <v>-2.8712678359133332</v>
      </c>
      <c r="D100" s="44">
        <v>-3.096138620086667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>
      <c r="A101" s="13" t="s">
        <v>32</v>
      </c>
      <c r="B101" s="15">
        <v>-412.6517419695</v>
      </c>
      <c r="C101" s="44">
        <v>-1.4336170437666667</v>
      </c>
      <c r="D101" s="44">
        <v>-1.54599618746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>
      <c r="A102" s="13" t="s">
        <v>33</v>
      </c>
      <c r="B102" s="15">
        <v>-412.6520049826</v>
      </c>
      <c r="C102" s="44">
        <v>-1.43348891242</v>
      </c>
      <c r="D102" s="44">
        <v>-1.5458818866466666</v>
      </c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>
      <c r="A103" s="13" t="s">
        <v>40</v>
      </c>
      <c r="B103" s="28"/>
      <c r="C103" s="44">
        <v>-1.4348953843533332</v>
      </c>
      <c r="D103" s="44">
        <v>-1.5466774148466664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>
      <c r="A104" s="13" t="s">
        <v>41</v>
      </c>
      <c r="B104" s="28"/>
      <c r="C104" s="44">
        <v>-1.4346261311666666</v>
      </c>
      <c r="D104" s="44">
        <v>-1.54649835568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>
      <c r="A105" s="26">
        <v>18.0</v>
      </c>
      <c r="B105" s="28"/>
      <c r="C105" s="29"/>
      <c r="D105" s="29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>
      <c r="A106" s="13" t="s">
        <v>31</v>
      </c>
      <c r="B106" s="15">
        <v>-322.8679560568</v>
      </c>
      <c r="C106" s="44">
        <v>-1.2257044604799998</v>
      </c>
      <c r="D106" s="44">
        <v>-1.3164022727199998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>
      <c r="A107" s="13" t="s">
        <v>32</v>
      </c>
      <c r="B107" s="15">
        <v>-76.066025416</v>
      </c>
      <c r="C107" s="44">
        <v>-0.25928474890000003</v>
      </c>
      <c r="D107" s="44">
        <v>-0.28219423324666665</v>
      </c>
      <c r="E107" s="20">
        <f t="shared" ref="E107:F107" si="150">C107+C108-C109-C110</f>
        <v>0.001363868153</v>
      </c>
      <c r="F107" s="20">
        <f t="shared" si="150"/>
        <v>0.0007999507333</v>
      </c>
      <c r="G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>
      <c r="A108" s="13" t="s">
        <v>33</v>
      </c>
      <c r="B108" s="15">
        <v>-246.7947239231</v>
      </c>
      <c r="C108" s="44">
        <v>-0.9631767579533332</v>
      </c>
      <c r="D108" s="44">
        <v>-1.0308879636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>
      <c r="A109" s="13" t="s">
        <v>40</v>
      </c>
      <c r="B109" s="28"/>
      <c r="C109" s="44">
        <v>-0.2599087355733333</v>
      </c>
      <c r="D109" s="44">
        <v>-0.28261587080666667</v>
      </c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>
      <c r="A110" s="13" t="s">
        <v>41</v>
      </c>
      <c r="B110" s="28"/>
      <c r="C110" s="44">
        <v>-0.9639166394333333</v>
      </c>
      <c r="D110" s="44">
        <v>-1.0312662767733334</v>
      </c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>
      <c r="A111" s="26">
        <v>19.0</v>
      </c>
      <c r="B111" s="28"/>
      <c r="C111" s="29"/>
      <c r="D111" s="29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>
      <c r="A112" s="13" t="s">
        <v>31</v>
      </c>
      <c r="B112" s="15">
        <v>-361.9016679876</v>
      </c>
      <c r="C112" s="44">
        <v>-1.3966156831599998</v>
      </c>
      <c r="D112" s="44">
        <v>-1.4981218187</v>
      </c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>
      <c r="A113" s="13" t="s">
        <v>32</v>
      </c>
      <c r="B113" s="15">
        <v>-115.10005582</v>
      </c>
      <c r="C113" s="44">
        <v>-0.42908871756666667</v>
      </c>
      <c r="D113" s="44">
        <v>-0.4629399431933333</v>
      </c>
      <c r="E113" s="20">
        <f t="shared" ref="E113:F113" si="151">627.509*(C113+C114-C115-C116)</f>
        <v>0.9315672602</v>
      </c>
      <c r="F113" s="20">
        <f t="shared" si="151"/>
        <v>0.4918415835</v>
      </c>
      <c r="G113" s="20"/>
      <c r="H113" s="20">
        <f>627.509*($B112-$B113-$B114+(($D112-$D113-$D114+(D113+D114-D115-D116)*0.5)*4^3-($C112-$C113-$C114+(C113+C114-C115-C116)*0.5)*3^3)/(4^3-3^3))</f>
        <v>-6.909005846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>
      <c r="A114" s="13" t="s">
        <v>33</v>
      </c>
      <c r="B114" s="15">
        <v>-246.7947202885</v>
      </c>
      <c r="C114" s="44">
        <v>-0.9631734851133332</v>
      </c>
      <c r="D114" s="44">
        <v>-1.0308855877266667</v>
      </c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>
      <c r="A115" s="13" t="s">
        <v>40</v>
      </c>
      <c r="B115" s="28"/>
      <c r="C115" s="44">
        <v>-0.4297298533</v>
      </c>
      <c r="D115" s="44">
        <v>-0.4632915787333333</v>
      </c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>
      <c r="A116" s="13" t="s">
        <v>41</v>
      </c>
      <c r="B116" s="28"/>
      <c r="C116" s="44">
        <v>-0.9640168974266666</v>
      </c>
      <c r="D116" s="44">
        <v>-1.0313177522333334</v>
      </c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>
      <c r="A117" s="26">
        <v>20.0</v>
      </c>
      <c r="B117" s="28"/>
      <c r="C117" s="29"/>
      <c r="D117" s="29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>
      <c r="A118" s="13" t="s">
        <v>31</v>
      </c>
      <c r="B118" s="15">
        <v>-455.8644214957</v>
      </c>
      <c r="C118" s="44">
        <v>-1.5809550916199997</v>
      </c>
      <c r="D118" s="44">
        <v>-1.7076775381133333</v>
      </c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>
      <c r="A119" s="13" t="s">
        <v>32</v>
      </c>
      <c r="B119" s="15">
        <v>-227.9197269662</v>
      </c>
      <c r="C119" s="44">
        <v>-0.7888772789</v>
      </c>
      <c r="D119" s="44">
        <v>-0.85222861562</v>
      </c>
      <c r="E119" s="20">
        <f t="shared" ref="E119:F119" si="152">C119+C120-C121-C122</f>
        <v>0.00284575368</v>
      </c>
      <c r="F119" s="20">
        <f t="shared" si="152"/>
        <v>0.001510949693</v>
      </c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>
      <c r="A120" s="13" t="s">
        <v>33</v>
      </c>
      <c r="B120" s="15">
        <v>-227.9197178737</v>
      </c>
      <c r="C120" s="44">
        <v>-0.7888868233133333</v>
      </c>
      <c r="D120" s="44">
        <v>-0.8522378590066666</v>
      </c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>
      <c r="A121" s="13" t="s">
        <v>40</v>
      </c>
      <c r="B121" s="28"/>
      <c r="C121" s="44">
        <v>-0.7903001572533334</v>
      </c>
      <c r="D121" s="44">
        <v>-0.8529840952733333</v>
      </c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>
      <c r="A122" s="13" t="s">
        <v>41</v>
      </c>
      <c r="B122" s="28"/>
      <c r="C122" s="44">
        <v>-0.7903096986399999</v>
      </c>
      <c r="D122" s="44">
        <v>-0.8529933290466667</v>
      </c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>
      <c r="A123" s="26">
        <v>21.0</v>
      </c>
      <c r="B123" s="28"/>
      <c r="C123" s="29"/>
      <c r="D123" s="29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>
      <c r="A124" s="13" t="s">
        <v>31</v>
      </c>
      <c r="B124" s="15">
        <v>-416.1725952931</v>
      </c>
      <c r="C124" s="44">
        <v>-1.5388769389866666</v>
      </c>
      <c r="D124" s="44">
        <v>-1.6574443170733335</v>
      </c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>
      <c r="A125" s="13" t="s">
        <v>32</v>
      </c>
      <c r="B125" s="15">
        <v>-208.0764243143</v>
      </c>
      <c r="C125" s="44">
        <v>-0.7673935275133332</v>
      </c>
      <c r="D125" s="44">
        <v>-0.8266357745066667</v>
      </c>
      <c r="E125" s="20">
        <f t="shared" ref="E125:F125" si="153">C125+C126-C127-C128</f>
        <v>0.00229882496</v>
      </c>
      <c r="F125" s="20">
        <f t="shared" si="153"/>
        <v>0.001224174547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>
      <c r="A126" s="13" t="s">
        <v>33</v>
      </c>
      <c r="B126" s="15">
        <v>-208.0764304337</v>
      </c>
      <c r="C126" s="44">
        <v>-0.7673908531266667</v>
      </c>
      <c r="D126" s="44">
        <v>-0.8266330044733334</v>
      </c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>
      <c r="A127" s="13" t="s">
        <v>40</v>
      </c>
      <c r="B127" s="28"/>
      <c r="C127" s="44">
        <v>-0.7685428726666667</v>
      </c>
      <c r="D127" s="44">
        <v>-0.8272478089533334</v>
      </c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>
      <c r="A128" s="13" t="s">
        <v>41</v>
      </c>
      <c r="B128" s="28"/>
      <c r="C128" s="44">
        <v>-0.7685403329333332</v>
      </c>
      <c r="D128" s="44">
        <v>-0.8272451445733333</v>
      </c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>
      <c r="A129" s="26">
        <v>22.0</v>
      </c>
      <c r="B129" s="28"/>
      <c r="C129" s="29"/>
      <c r="D129" s="29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>
      <c r="A130" s="13" t="s">
        <v>31</v>
      </c>
      <c r="B130" s="15">
        <v>-640.5966103626</v>
      </c>
      <c r="C130" s="44">
        <v>-2.22567116588</v>
      </c>
      <c r="D130" s="44">
        <v>-2.401526130773333</v>
      </c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>
      <c r="A131" s="13" t="s">
        <v>32</v>
      </c>
      <c r="B131" s="15">
        <v>-227.9197421719</v>
      </c>
      <c r="C131" s="44">
        <v>-0.7887739172733333</v>
      </c>
      <c r="D131" s="44">
        <v>-0.8521277330133333</v>
      </c>
      <c r="E131" s="20">
        <f t="shared" ref="E131:F131" si="154">C131+C132-C133-C134</f>
        <v>0.002619036527</v>
      </c>
      <c r="F131" s="20">
        <f t="shared" si="154"/>
        <v>0.001414196927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>
      <c r="A132" s="13" t="s">
        <v>33</v>
      </c>
      <c r="B132" s="15">
        <v>-412.6517059129</v>
      </c>
      <c r="C132" s="44">
        <v>-1.4335011612</v>
      </c>
      <c r="D132" s="44">
        <v>-1.5459105807466664</v>
      </c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>
      <c r="A133" s="13" t="s">
        <v>40</v>
      </c>
      <c r="B133" s="28"/>
      <c r="C133" s="44">
        <v>-0.7901227501</v>
      </c>
      <c r="D133" s="44">
        <v>-0.8528399241733333</v>
      </c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>
      <c r="A134" s="13" t="s">
        <v>41</v>
      </c>
      <c r="B134" s="28"/>
      <c r="C134" s="44">
        <v>-1.4347713649</v>
      </c>
      <c r="D134" s="44">
        <v>-1.5466125865133333</v>
      </c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>
      <c r="A135" s="26">
        <v>23.0</v>
      </c>
      <c r="B135" s="28"/>
      <c r="C135" s="29"/>
      <c r="D135" s="29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>
      <c r="A136" s="13" t="s">
        <v>31</v>
      </c>
      <c r="B136" s="15">
        <v>-620.7521728432</v>
      </c>
      <c r="C136" s="44">
        <v>-2.20469512288</v>
      </c>
      <c r="D136" s="44">
        <v>-2.37649185378</v>
      </c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>
      <c r="A137" s="13" t="s">
        <v>32</v>
      </c>
      <c r="B137" s="15">
        <v>-208.076301639</v>
      </c>
      <c r="C137" s="44">
        <v>-0.7674142924599999</v>
      </c>
      <c r="D137" s="44">
        <v>-0.8266695608933333</v>
      </c>
      <c r="E137" s="20">
        <f t="shared" ref="E137:F137" si="155">C137+C138-C139-C140</f>
        <v>0.002411410753</v>
      </c>
      <c r="F137" s="20">
        <f t="shared" si="155"/>
        <v>0.001303441687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>
      <c r="A138" s="13" t="s">
        <v>33</v>
      </c>
      <c r="B138" s="15">
        <v>-412.6513313571</v>
      </c>
      <c r="C138" s="44">
        <v>-1.43375669636</v>
      </c>
      <c r="D138" s="44">
        <v>-1.5461430934333331</v>
      </c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>
      <c r="A139" s="13" t="s">
        <v>40</v>
      </c>
      <c r="B139" s="28"/>
      <c r="C139" s="44">
        <v>-0.76874560978</v>
      </c>
      <c r="D139" s="44">
        <v>-0.8274001345866666</v>
      </c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>
      <c r="A140" s="13" t="s">
        <v>41</v>
      </c>
      <c r="B140" s="28"/>
      <c r="C140" s="44">
        <v>-1.4348367897933334</v>
      </c>
      <c r="D140" s="44">
        <v>-1.5467159614266668</v>
      </c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>
      <c r="A141" s="26">
        <v>24.0</v>
      </c>
      <c r="B141" s="28"/>
      <c r="C141" s="29"/>
      <c r="D141" s="29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>
      <c r="A142" s="13" t="s">
        <v>31</v>
      </c>
      <c r="B142" s="15">
        <v>-461.5860848771</v>
      </c>
      <c r="C142" s="44">
        <v>-1.8785879754533334</v>
      </c>
      <c r="D142" s="44">
        <v>-2.00731119024</v>
      </c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>
      <c r="A143" s="13" t="s">
        <v>32</v>
      </c>
      <c r="B143" s="15">
        <v>-230.7961494329</v>
      </c>
      <c r="C143" s="44">
        <v>-0.9338736853133333</v>
      </c>
      <c r="D143" s="44">
        <v>-0.9981459025</v>
      </c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>
      <c r="A144" s="13" t="s">
        <v>33</v>
      </c>
      <c r="B144" s="15">
        <v>-230.7961492598</v>
      </c>
      <c r="C144" s="44">
        <v>-0.93387380034</v>
      </c>
      <c r="D144" s="44">
        <v>-0.9981459544933332</v>
      </c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>
      <c r="A145" s="13" t="s">
        <v>40</v>
      </c>
      <c r="B145" s="28"/>
      <c r="C145" s="44">
        <v>-0.9344518359933333</v>
      </c>
      <c r="D145" s="44">
        <v>-0.9984430258733332</v>
      </c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>
      <c r="A146" s="13" t="s">
        <v>41</v>
      </c>
      <c r="B146" s="28"/>
      <c r="C146" s="44">
        <v>-0.9344518387066666</v>
      </c>
      <c r="D146" s="44">
        <v>-0.9984430643066665</v>
      </c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>
      <c r="A147" s="26">
        <v>25.0</v>
      </c>
      <c r="B147" s="28"/>
      <c r="C147" s="29"/>
      <c r="D147" s="29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>
      <c r="A148" s="13" t="s">
        <v>31</v>
      </c>
      <c r="B148" s="15">
        <v>-493.5839909721</v>
      </c>
      <c r="C148" s="44">
        <v>-1.9382058705133332</v>
      </c>
      <c r="D148" s="44">
        <v>-2.0737943862066666</v>
      </c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>
      <c r="A149" s="13" t="s">
        <v>32</v>
      </c>
      <c r="B149" s="15">
        <v>-246.7946073853</v>
      </c>
      <c r="C149" s="44">
        <v>-0.9633176152199999</v>
      </c>
      <c r="D149" s="44">
        <v>-1.03100881026</v>
      </c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>
      <c r="A150" s="13" t="s">
        <v>33</v>
      </c>
      <c r="B150" s="15">
        <v>-246.7946102426</v>
      </c>
      <c r="C150" s="44">
        <v>-0.9633149095333333</v>
      </c>
      <c r="D150" s="44">
        <v>-1.0310064664933334</v>
      </c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>
      <c r="A151" s="13" t="s">
        <v>40</v>
      </c>
      <c r="B151" s="28"/>
      <c r="C151" s="44">
        <v>-0.9639418670533333</v>
      </c>
      <c r="D151" s="44">
        <v>-1.0313224638733334</v>
      </c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>
      <c r="A152" s="13" t="s">
        <v>41</v>
      </c>
      <c r="B152" s="28"/>
      <c r="C152" s="44">
        <v>-0.9639398535133333</v>
      </c>
      <c r="D152" s="44">
        <v>-1.03132040648</v>
      </c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>
      <c r="A153" s="26">
        <v>26.0</v>
      </c>
      <c r="B153" s="28"/>
      <c r="C153" s="29"/>
      <c r="D153" s="29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>
      <c r="A154" s="13" t="s">
        <v>31</v>
      </c>
      <c r="B154" s="15">
        <v>-825.305466341</v>
      </c>
      <c r="C154" s="44">
        <v>-2.88024439564</v>
      </c>
      <c r="D154" s="44">
        <v>-3.105055238586667</v>
      </c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>
      <c r="A155" s="13" t="s">
        <v>32</v>
      </c>
      <c r="B155" s="15">
        <v>-412.6529085628</v>
      </c>
      <c r="C155" s="44">
        <v>-1.4330696194399999</v>
      </c>
      <c r="D155" s="44">
        <v>-1.5454365372933334</v>
      </c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>
      <c r="A156" s="13" t="s">
        <v>33</v>
      </c>
      <c r="B156" s="15">
        <v>-412.6529085628</v>
      </c>
      <c r="C156" s="44">
        <v>-1.4330696194399999</v>
      </c>
      <c r="D156" s="44">
        <v>-1.5454365372933334</v>
      </c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>
      <c r="A157" s="13" t="s">
        <v>40</v>
      </c>
      <c r="B157" s="28"/>
      <c r="C157" s="44">
        <v>-1.4345983740266666</v>
      </c>
      <c r="D157" s="44">
        <v>-1.5462170208466666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>
      <c r="A158" s="13" t="s">
        <v>41</v>
      </c>
      <c r="B158" s="28"/>
      <c r="C158" s="44">
        <v>-1.4345983740266666</v>
      </c>
      <c r="D158" s="44">
        <v>-1.5462170208466666</v>
      </c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>
      <c r="A159" s="26">
        <v>27.0</v>
      </c>
      <c r="B159" s="28"/>
      <c r="C159" s="29"/>
      <c r="D159" s="29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>
      <c r="A160" s="13" t="s">
        <v>31</v>
      </c>
      <c r="B160" s="15">
        <v>-477.5851019884</v>
      </c>
      <c r="C160" s="44">
        <v>-1.9084458838400002</v>
      </c>
      <c r="D160" s="44">
        <v>-2.0406031666666666</v>
      </c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>
      <c r="A161" s="13" t="s">
        <v>32</v>
      </c>
      <c r="B161" s="15">
        <v>-230.7961162937</v>
      </c>
      <c r="C161" s="44">
        <v>-0.93390706338</v>
      </c>
      <c r="D161" s="44">
        <v>-0.9981746631466666</v>
      </c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>
      <c r="A162" s="13" t="s">
        <v>33</v>
      </c>
      <c r="B162" s="15">
        <v>-246.7946573449</v>
      </c>
      <c r="C162" s="44">
        <v>-0.9632704356733333</v>
      </c>
      <c r="D162" s="44">
        <v>-1.0309670978533332</v>
      </c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>
      <c r="A163" s="13" t="s">
        <v>40</v>
      </c>
      <c r="B163" s="28"/>
      <c r="C163" s="44">
        <v>-0.9345554484066665</v>
      </c>
      <c r="D163" s="44">
        <v>-0.9984919308266667</v>
      </c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>
      <c r="A164" s="13" t="s">
        <v>41</v>
      </c>
      <c r="B164" s="28"/>
      <c r="C164" s="44">
        <v>-0.9638472262999999</v>
      </c>
      <c r="D164" s="44">
        <v>-1.03127260424</v>
      </c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>
      <c r="A165" s="26">
        <v>28.0</v>
      </c>
      <c r="B165" s="28"/>
      <c r="C165" s="29"/>
      <c r="D165" s="29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>
      <c r="A166" s="13" t="s">
        <v>31</v>
      </c>
      <c r="B166" s="15">
        <v>-643.4444617125</v>
      </c>
      <c r="C166" s="44">
        <v>-2.3803847886</v>
      </c>
      <c r="D166" s="44">
        <v>-2.5571470606466664</v>
      </c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>
      <c r="A167" s="13" t="s">
        <v>32</v>
      </c>
      <c r="B167" s="15">
        <v>-230.7960665704</v>
      </c>
      <c r="C167" s="44">
        <v>-0.9339443343533332</v>
      </c>
      <c r="D167" s="44">
        <v>-0.9982061458066667</v>
      </c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>
      <c r="A168" s="13" t="s">
        <v>33</v>
      </c>
      <c r="B168" s="15">
        <v>-412.6537157005</v>
      </c>
      <c r="C168" s="44">
        <v>-1.4327079957466666</v>
      </c>
      <c r="D168" s="44">
        <v>-1.5450729692399998</v>
      </c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>
      <c r="A169" s="13" t="s">
        <v>40</v>
      </c>
      <c r="B169" s="28"/>
      <c r="C169" s="44">
        <v>-0.9348379421399999</v>
      </c>
      <c r="D169" s="44">
        <v>-0.9986374103799999</v>
      </c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>
      <c r="A170" s="13" t="s">
        <v>41</v>
      </c>
      <c r="B170" s="28"/>
      <c r="C170" s="44">
        <v>-1.4339992015933332</v>
      </c>
      <c r="D170" s="44">
        <v>-1.5457421603533332</v>
      </c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>
      <c r="A171" s="26">
        <v>29.0</v>
      </c>
      <c r="B171" s="28"/>
      <c r="C171" s="29"/>
      <c r="D171" s="29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>
      <c r="A172" s="13" t="s">
        <v>31</v>
      </c>
      <c r="B172" s="15">
        <v>-659.4448883298</v>
      </c>
      <c r="C172" s="44">
        <v>-2.40937355188</v>
      </c>
      <c r="D172" s="44">
        <v>-2.58964265198</v>
      </c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>
      <c r="A173" s="13" t="s">
        <v>32</v>
      </c>
      <c r="B173" s="15">
        <v>-246.7944824747</v>
      </c>
      <c r="C173" s="44">
        <v>-0.9634327842466667</v>
      </c>
      <c r="D173" s="44">
        <v>-1.0311139411999999</v>
      </c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>
      <c r="A174" s="13" t="s">
        <v>33</v>
      </c>
      <c r="B174" s="15">
        <v>-412.6535568156</v>
      </c>
      <c r="C174" s="44">
        <v>-1.4327910749933335</v>
      </c>
      <c r="D174" s="44">
        <v>-1.5451646447266667</v>
      </c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>
      <c r="A175" s="13" t="s">
        <v>40</v>
      </c>
      <c r="B175" s="28"/>
      <c r="C175" s="44">
        <v>-0.9643186833933333</v>
      </c>
      <c r="D175" s="44">
        <v>-1.0315525198666666</v>
      </c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>
      <c r="A176" s="13" t="s">
        <v>41</v>
      </c>
      <c r="B176" s="28"/>
      <c r="C176" s="44">
        <v>-1.4340486386533333</v>
      </c>
      <c r="D176" s="44">
        <v>-1.5458156926733333</v>
      </c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>
      <c r="A177" s="26">
        <v>30.0</v>
      </c>
      <c r="B177" s="28"/>
      <c r="C177" s="29"/>
      <c r="D177" s="29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>
      <c r="A178" s="13" t="s">
        <v>31</v>
      </c>
      <c r="B178" s="15">
        <v>-308.8618070787</v>
      </c>
      <c r="C178" s="44">
        <v>-1.2811076412666664</v>
      </c>
      <c r="D178" s="44">
        <v>-1.3683746974466666</v>
      </c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>
      <c r="A179" s="13" t="s">
        <v>32</v>
      </c>
      <c r="B179" s="15">
        <v>-230.7961895105</v>
      </c>
      <c r="C179" s="44">
        <v>-0.9338365934866666</v>
      </c>
      <c r="D179" s="44">
        <v>-0.9981138460333333</v>
      </c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>
      <c r="A180" s="13" t="s">
        <v>33</v>
      </c>
      <c r="B180" s="15">
        <v>-78.0701504441</v>
      </c>
      <c r="C180" s="44">
        <v>-0.34095808705999997</v>
      </c>
      <c r="D180" s="44">
        <v>-0.3637445709133333</v>
      </c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>
      <c r="A181" s="13" t="s">
        <v>40</v>
      </c>
      <c r="B181" s="28"/>
      <c r="C181" s="44">
        <v>-0.9342161465466666</v>
      </c>
      <c r="D181" s="44">
        <v>-0.9982869944733334</v>
      </c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>
      <c r="A182" s="13" t="s">
        <v>41</v>
      </c>
      <c r="B182" s="28"/>
      <c r="C182" s="44">
        <v>-0.34118485179999997</v>
      </c>
      <c r="D182" s="44">
        <v>-0.3638725904733333</v>
      </c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>
      <c r="A183" s="26">
        <v>31.0</v>
      </c>
      <c r="B183" s="28"/>
      <c r="C183" s="29"/>
      <c r="D183" s="29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>
      <c r="A184" s="13" t="s">
        <v>31</v>
      </c>
      <c r="B184" s="15">
        <v>-490.7216647635</v>
      </c>
      <c r="C184" s="44">
        <v>-1.7801581235866668</v>
      </c>
      <c r="D184" s="44">
        <v>-1.9155153335533335</v>
      </c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>
      <c r="A185" s="13" t="s">
        <v>32</v>
      </c>
      <c r="B185" s="15">
        <v>-412.653743386</v>
      </c>
      <c r="C185" s="44">
        <v>-1.4326961125133335</v>
      </c>
      <c r="D185" s="44">
        <v>-1.54506528246</v>
      </c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>
      <c r="A186" s="13" t="s">
        <v>33</v>
      </c>
      <c r="B186" s="15">
        <v>-78.0700775609</v>
      </c>
      <c r="C186" s="44">
        <v>-0.34103067364</v>
      </c>
      <c r="D186" s="44">
        <v>-0.36380865217999997</v>
      </c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>
      <c r="A187" s="13" t="s">
        <v>40</v>
      </c>
      <c r="B187" s="28"/>
      <c r="C187" s="44">
        <v>-1.4333498308733332</v>
      </c>
      <c r="D187" s="44">
        <v>-1.5454177929933333</v>
      </c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>
      <c r="A188" s="13" t="s">
        <v>41</v>
      </c>
      <c r="B188" s="28"/>
      <c r="C188" s="44">
        <v>-0.3413884708</v>
      </c>
      <c r="D188" s="44">
        <v>-0.36398902514</v>
      </c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>
      <c r="A189" s="26">
        <v>32.0</v>
      </c>
      <c r="B189" s="28"/>
      <c r="C189" s="29"/>
      <c r="D189" s="29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>
      <c r="A190" s="13" t="s">
        <v>31</v>
      </c>
      <c r="B190" s="15">
        <v>-489.5071390892</v>
      </c>
      <c r="C190" s="44">
        <v>-1.7488726481466668</v>
      </c>
      <c r="D190" s="44">
        <v>-1.88261332608</v>
      </c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>
      <c r="A191" s="13" t="s">
        <v>32</v>
      </c>
      <c r="B191" s="15">
        <v>-412.6536568461</v>
      </c>
      <c r="C191" s="44">
        <v>-1.4326730010533335</v>
      </c>
      <c r="D191" s="44">
        <v>-1.5450482920933333</v>
      </c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>
      <c r="A192" s="13" t="s">
        <v>33</v>
      </c>
      <c r="B192" s="15">
        <v>-76.8540326632</v>
      </c>
      <c r="C192" s="44">
        <v>-0.31072838910666667</v>
      </c>
      <c r="D192" s="44">
        <v>-0.3318391458333333</v>
      </c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>
      <c r="A193" s="13" t="s">
        <v>40</v>
      </c>
      <c r="B193" s="28"/>
      <c r="C193" s="44">
        <v>-1.4332592264666666</v>
      </c>
      <c r="D193" s="44">
        <v>-1.5453524474999998</v>
      </c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>
      <c r="A194" s="13" t="s">
        <v>41</v>
      </c>
      <c r="B194" s="28"/>
      <c r="C194" s="44">
        <v>-0.3110956062733333</v>
      </c>
      <c r="D194" s="44">
        <v>-0.33204033408666667</v>
      </c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>
      <c r="A195" s="26">
        <v>33.0</v>
      </c>
      <c r="B195" s="28"/>
      <c r="C195" s="29"/>
      <c r="D195" s="29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>
      <c r="A196" s="13" t="s">
        <v>31</v>
      </c>
      <c r="B196" s="15">
        <v>-324.8606891978</v>
      </c>
      <c r="C196" s="44">
        <v>-1.31078778654</v>
      </c>
      <c r="D196" s="44">
        <v>-1.4014933947666668</v>
      </c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>
      <c r="A197" s="13" t="s">
        <v>32</v>
      </c>
      <c r="B197" s="15">
        <v>-246.7947238554</v>
      </c>
      <c r="C197" s="44">
        <v>-0.9632051111599998</v>
      </c>
      <c r="D197" s="44">
        <v>-1.03090697978</v>
      </c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>
      <c r="A198" s="13" t="s">
        <v>33</v>
      </c>
      <c r="B198" s="15">
        <v>-78.0701226643</v>
      </c>
      <c r="C198" s="44">
        <v>-0.3409878022733333</v>
      </c>
      <c r="D198" s="44">
        <v>-0.3637721072333333</v>
      </c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>
      <c r="A199" s="13" t="s">
        <v>40</v>
      </c>
      <c r="B199" s="28"/>
      <c r="C199" s="44">
        <v>-0.9635632161599998</v>
      </c>
      <c r="D199" s="44">
        <v>-1.0310791728666666</v>
      </c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>
      <c r="A200" s="13" t="s">
        <v>41</v>
      </c>
      <c r="B200" s="28"/>
      <c r="C200" s="44">
        <v>-0.34126207266666664</v>
      </c>
      <c r="D200" s="44">
        <v>-0.36391455748</v>
      </c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>
      <c r="A201" s="26">
        <v>34.0</v>
      </c>
      <c r="B201" s="28"/>
      <c r="C201" s="29"/>
      <c r="D201" s="29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>
      <c r="A202" s="13" t="s">
        <v>31</v>
      </c>
      <c r="B202" s="15">
        <v>-392.8305154594</v>
      </c>
      <c r="C202" s="44">
        <v>-1.8171465953266668</v>
      </c>
      <c r="D202" s="44">
        <v>-1.9364405190666665</v>
      </c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>
      <c r="A203" s="13" t="s">
        <v>32</v>
      </c>
      <c r="B203" s="15">
        <v>-196.4179279259</v>
      </c>
      <c r="C203" s="44">
        <v>-0.9041053570333333</v>
      </c>
      <c r="D203" s="44">
        <v>-0.9636520332933333</v>
      </c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>
      <c r="A204" s="13" t="s">
        <v>33</v>
      </c>
      <c r="B204" s="15">
        <v>-196.4179289623</v>
      </c>
      <c r="C204" s="44">
        <v>-0.9041045787133333</v>
      </c>
      <c r="D204" s="44">
        <v>-0.96365124772</v>
      </c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>
      <c r="A205" s="13" t="s">
        <v>40</v>
      </c>
      <c r="B205" s="28"/>
      <c r="C205" s="44">
        <v>-0.9045242333533332</v>
      </c>
      <c r="D205" s="44">
        <v>-0.96386260084</v>
      </c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>
      <c r="A206" s="13" t="s">
        <v>41</v>
      </c>
      <c r="B206" s="28"/>
      <c r="C206" s="44">
        <v>-0.9045234202866667</v>
      </c>
      <c r="D206" s="44">
        <v>-0.9638618130333332</v>
      </c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>
      <c r="A207" s="26">
        <v>35.0</v>
      </c>
      <c r="B207" s="28"/>
      <c r="C207" s="29"/>
      <c r="D207" s="29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>
      <c r="A208" s="13" t="s">
        <v>31</v>
      </c>
      <c r="B208" s="15">
        <v>-392.8323543841</v>
      </c>
      <c r="C208" s="44">
        <v>-1.8199842916933335</v>
      </c>
      <c r="D208" s="44">
        <v>-1.9392542310866667</v>
      </c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>
      <c r="A209" s="13" t="s">
        <v>32</v>
      </c>
      <c r="B209" s="15">
        <v>-196.4179280748</v>
      </c>
      <c r="C209" s="44">
        <v>-0.9041051907133334</v>
      </c>
      <c r="D209" s="44">
        <v>-0.96365155256</v>
      </c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>
      <c r="A210" s="13" t="s">
        <v>33</v>
      </c>
      <c r="B210" s="15">
        <v>-196.418099137</v>
      </c>
      <c r="C210" s="44">
        <v>-0.90976495504</v>
      </c>
      <c r="D210" s="44">
        <v>-0.9693547335733332</v>
      </c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>
      <c r="A211" s="13" t="s">
        <v>40</v>
      </c>
      <c r="B211" s="28"/>
      <c r="C211" s="44">
        <v>-0.9044510766799999</v>
      </c>
      <c r="D211" s="44">
        <v>-0.9638168430933333</v>
      </c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>
      <c r="A212" s="13" t="s">
        <v>41</v>
      </c>
      <c r="B212" s="28"/>
      <c r="C212" s="44">
        <v>-0.9100303605333333</v>
      </c>
      <c r="D212" s="44">
        <v>-0.9695091053533332</v>
      </c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>
      <c r="A213" s="26">
        <v>36.0</v>
      </c>
      <c r="B213" s="28"/>
      <c r="C213" s="29"/>
      <c r="D213" s="29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>
      <c r="A214" s="13" t="s">
        <v>31</v>
      </c>
      <c r="B214" s="15">
        <v>-392.8335623476</v>
      </c>
      <c r="C214" s="44">
        <v>-1.8236640714399999</v>
      </c>
      <c r="D214" s="44">
        <v>-1.94298247734</v>
      </c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>
      <c r="A215" s="13" t="s">
        <v>32</v>
      </c>
      <c r="B215" s="15">
        <v>-196.4181110688</v>
      </c>
      <c r="C215" s="44">
        <v>-0.9097555527133333</v>
      </c>
      <c r="D215" s="44">
        <v>-0.9693444759733332</v>
      </c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>
      <c r="A216" s="13" t="s">
        <v>33</v>
      </c>
      <c r="B216" s="15">
        <v>-196.4181110502</v>
      </c>
      <c r="C216" s="44">
        <v>-0.9097555253999999</v>
      </c>
      <c r="D216" s="44">
        <v>-0.9693444490266666</v>
      </c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>
      <c r="A217" s="13" t="s">
        <v>40</v>
      </c>
      <c r="B217" s="28"/>
      <c r="C217" s="44">
        <v>-0.9099349765133333</v>
      </c>
      <c r="D217" s="44">
        <v>-0.9694488861733332</v>
      </c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>
      <c r="A218" s="13" t="s">
        <v>41</v>
      </c>
      <c r="B218" s="28"/>
      <c r="C218" s="44">
        <v>-0.90993495014</v>
      </c>
      <c r="D218" s="44">
        <v>-0.96944886068</v>
      </c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>
      <c r="A219" s="26">
        <v>37.0</v>
      </c>
      <c r="B219" s="28"/>
      <c r="C219" s="29"/>
      <c r="D219" s="29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>
      <c r="A220" s="13" t="s">
        <v>31</v>
      </c>
      <c r="B220" s="15">
        <v>-391.6577381644</v>
      </c>
      <c r="C220" s="44">
        <v>-1.7877227809866665</v>
      </c>
      <c r="D220" s="44">
        <v>-1.9053811840133332</v>
      </c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>
      <c r="A221" s="13" t="s">
        <v>32</v>
      </c>
      <c r="B221" s="15">
        <v>-195.2432960669</v>
      </c>
      <c r="C221" s="44">
        <v>-0.8720916409333334</v>
      </c>
      <c r="D221" s="44">
        <v>-0.9300378490933333</v>
      </c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>
      <c r="A222" s="13" t="s">
        <v>33</v>
      </c>
      <c r="B222" s="15">
        <v>-196.418104225</v>
      </c>
      <c r="C222" s="44">
        <v>-0.9097588779933332</v>
      </c>
      <c r="D222" s="44">
        <v>-0.9693467684199999</v>
      </c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>
      <c r="A223" s="13" t="s">
        <v>40</v>
      </c>
      <c r="B223" s="28"/>
      <c r="C223" s="44">
        <v>-0.8723992667333333</v>
      </c>
      <c r="D223" s="44">
        <v>-0.9301856093399999</v>
      </c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>
      <c r="A224" s="13" t="s">
        <v>41</v>
      </c>
      <c r="B224" s="28"/>
      <c r="C224" s="44">
        <v>-0.9100107579066666</v>
      </c>
      <c r="D224" s="44">
        <v>-0.9694923121999999</v>
      </c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>
      <c r="A225" s="26">
        <v>38.0</v>
      </c>
      <c r="B225" s="28"/>
      <c r="C225" s="29"/>
      <c r="D225" s="29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>
      <c r="A226" s="13" t="s">
        <v>31</v>
      </c>
      <c r="B226" s="15">
        <v>-390.4823304154</v>
      </c>
      <c r="C226" s="44">
        <v>-1.7513068677066668</v>
      </c>
      <c r="D226" s="44">
        <v>-1.867352158953333</v>
      </c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>
      <c r="A227" s="13" t="s">
        <v>32</v>
      </c>
      <c r="B227" s="15">
        <v>-195.2432124135</v>
      </c>
      <c r="C227" s="44">
        <v>-0.8721766733066667</v>
      </c>
      <c r="D227" s="44">
        <v>-0.9301189604199999</v>
      </c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>
      <c r="A228" s="13" t="s">
        <v>33</v>
      </c>
      <c r="B228" s="15">
        <v>-195.2432177512</v>
      </c>
      <c r="C228" s="44">
        <v>-0.8721720907399999</v>
      </c>
      <c r="D228" s="44">
        <v>-0.9301146677133334</v>
      </c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>
      <c r="A229" s="13" t="s">
        <v>40</v>
      </c>
      <c r="B229" s="28"/>
      <c r="C229" s="44">
        <v>-0.8724944622666666</v>
      </c>
      <c r="D229" s="44">
        <v>-0.9302831046266666</v>
      </c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>
      <c r="A230" s="13" t="s">
        <v>41</v>
      </c>
      <c r="B230" s="28"/>
      <c r="C230" s="44">
        <v>-0.872489888</v>
      </c>
      <c r="D230" s="44">
        <v>-0.9302787888399999</v>
      </c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>
      <c r="A231" s="26">
        <v>39.0</v>
      </c>
      <c r="B231" s="28"/>
      <c r="C231" s="29"/>
      <c r="D231" s="29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>
      <c r="A232" s="13" t="s">
        <v>31</v>
      </c>
      <c r="B232" s="15">
        <v>-426.0348087102</v>
      </c>
      <c r="C232" s="44">
        <v>-1.815489095066667</v>
      </c>
      <c r="D232" s="44">
        <v>-1.9377528134133335</v>
      </c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>
      <c r="A233" s="13" t="s">
        <v>32</v>
      </c>
      <c r="B233" s="15">
        <v>-230.7961219192</v>
      </c>
      <c r="C233" s="44">
        <v>-0.9339117267866666</v>
      </c>
      <c r="D233" s="44">
        <v>-0.9981780080199999</v>
      </c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>
      <c r="A234" s="13" t="s">
        <v>33</v>
      </c>
      <c r="B234" s="15">
        <v>-195.2431686362</v>
      </c>
      <c r="C234" s="44">
        <v>-0.8722041585333333</v>
      </c>
      <c r="D234" s="44">
        <v>-0.93014878744</v>
      </c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>
      <c r="A235" s="13" t="s">
        <v>40</v>
      </c>
      <c r="B235" s="28"/>
      <c r="C235" s="44">
        <v>-0.9347553471466666</v>
      </c>
      <c r="D235" s="44">
        <v>-0.9986069371333334</v>
      </c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>
      <c r="A236" s="13" t="s">
        <v>41</v>
      </c>
      <c r="B236" s="28"/>
      <c r="C236" s="44">
        <v>-0.8725254590266667</v>
      </c>
      <c r="D236" s="44">
        <v>-0.9302966005799999</v>
      </c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>
      <c r="A237" s="26">
        <v>40.0</v>
      </c>
      <c r="B237" s="28"/>
      <c r="C237" s="29"/>
      <c r="D237" s="29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>
      <c r="A238" s="13" t="s">
        <v>31</v>
      </c>
      <c r="B238" s="15">
        <v>-427.2108587383</v>
      </c>
      <c r="C238" s="44">
        <v>-1.8509260395733331</v>
      </c>
      <c r="D238" s="44">
        <v>-1.9748205048666665</v>
      </c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>
      <c r="A239" s="13" t="s">
        <v>32</v>
      </c>
      <c r="B239" s="15">
        <v>-230.7961333189</v>
      </c>
      <c r="C239" s="44">
        <v>-0.9339001644133333</v>
      </c>
      <c r="D239" s="44">
        <v>-0.9981676419799999</v>
      </c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>
      <c r="A240" s="13" t="s">
        <v>33</v>
      </c>
      <c r="B240" s="15">
        <v>-196.4180461357</v>
      </c>
      <c r="C240" s="44">
        <v>-0.9098049939266667</v>
      </c>
      <c r="D240" s="44">
        <v>-0.9693934697133333</v>
      </c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>
      <c r="A241" s="13" t="s">
        <v>40</v>
      </c>
      <c r="B241" s="28"/>
      <c r="C241" s="44">
        <v>-0.9346356154466666</v>
      </c>
      <c r="D241" s="44">
        <v>-0.9985210490133332</v>
      </c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>
      <c r="A242" s="13" t="s">
        <v>41</v>
      </c>
      <c r="B242" s="28"/>
      <c r="C242" s="44">
        <v>-0.9100190354133333</v>
      </c>
      <c r="D242" s="44">
        <v>-0.9695116400333333</v>
      </c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>
      <c r="A243" s="26">
        <v>41.0</v>
      </c>
      <c r="B243" s="28"/>
      <c r="C243" s="29"/>
      <c r="D243" s="29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>
      <c r="A244" s="13" t="s">
        <v>31</v>
      </c>
      <c r="B244" s="15">
        <v>-609.0662176447</v>
      </c>
      <c r="C244" s="44">
        <v>-2.348361325246666</v>
      </c>
      <c r="D244" s="44">
        <v>-2.5201972135199995</v>
      </c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>
      <c r="A245" s="13" t="s">
        <v>32</v>
      </c>
      <c r="B245" s="15">
        <v>-412.6537340212</v>
      </c>
      <c r="C245" s="44">
        <v>-1.43276742226</v>
      </c>
      <c r="D245" s="44">
        <v>-1.54512339422</v>
      </c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>
      <c r="A246" s="13" t="s">
        <v>33</v>
      </c>
      <c r="B246" s="15">
        <v>-196.4178428049</v>
      </c>
      <c r="C246" s="44">
        <v>-0.90414093786</v>
      </c>
      <c r="D246" s="44">
        <v>-0.96368290922</v>
      </c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>
      <c r="A247" s="13" t="s">
        <v>40</v>
      </c>
      <c r="B247" s="28"/>
      <c r="C247" s="44">
        <v>-1.4343116620199998</v>
      </c>
      <c r="D247" s="44">
        <v>-1.5459564246333333</v>
      </c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>
      <c r="A248" s="13" t="s">
        <v>41</v>
      </c>
      <c r="B248" s="28"/>
      <c r="C248" s="44">
        <v>-0.9045886190466665</v>
      </c>
      <c r="D248" s="44">
        <v>-0.9638837873266667</v>
      </c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>
      <c r="A249" s="26">
        <v>42.0</v>
      </c>
      <c r="B249" s="28"/>
      <c r="C249" s="29"/>
      <c r="D249" s="29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>
      <c r="A250" s="13" t="s">
        <v>31</v>
      </c>
      <c r="B250" s="15">
        <v>-607.8920113637</v>
      </c>
      <c r="C250" s="44">
        <v>-2.3150894278266665</v>
      </c>
      <c r="D250" s="44">
        <v>-2.4853424266533333</v>
      </c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>
      <c r="A251" s="13" t="s">
        <v>32</v>
      </c>
      <c r="B251" s="15">
        <v>-412.6537478282</v>
      </c>
      <c r="C251" s="44">
        <v>-1.4327684051333334</v>
      </c>
      <c r="D251" s="44">
        <v>-1.5451216716733334</v>
      </c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>
      <c r="A252" s="13" t="s">
        <v>33</v>
      </c>
      <c r="B252" s="15">
        <v>-195.243199554</v>
      </c>
      <c r="C252" s="44">
        <v>-0.8721693849666666</v>
      </c>
      <c r="D252" s="44">
        <v>-0.9301114066799999</v>
      </c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>
      <c r="A253" s="13" t="s">
        <v>40</v>
      </c>
      <c r="B253" s="28"/>
      <c r="C253" s="44">
        <v>-1.43411067994</v>
      </c>
      <c r="D253" s="44">
        <v>-1.5458494142800001</v>
      </c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>
      <c r="A254" s="13" t="s">
        <v>41</v>
      </c>
      <c r="B254" s="28"/>
      <c r="C254" s="44">
        <v>-0.8725435728466666</v>
      </c>
      <c r="D254" s="44">
        <v>-0.93028260138</v>
      </c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>
      <c r="A255" s="26">
        <v>43.0</v>
      </c>
      <c r="B255" s="28"/>
      <c r="C255" s="29"/>
      <c r="D255" s="29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>
      <c r="A256" s="13" t="s">
        <v>31</v>
      </c>
      <c r="B256" s="15">
        <v>-609.0685312266</v>
      </c>
      <c r="C256" s="44">
        <v>-2.3503826785466666</v>
      </c>
      <c r="D256" s="44">
        <v>-2.52232879598</v>
      </c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>
      <c r="A257" s="13" t="s">
        <v>32</v>
      </c>
      <c r="B257" s="15">
        <v>-412.6537103042</v>
      </c>
      <c r="C257" s="44">
        <v>-1.4327365914066665</v>
      </c>
      <c r="D257" s="44">
        <v>-1.5450979258800002</v>
      </c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>
      <c r="A258" s="13" t="s">
        <v>33</v>
      </c>
      <c r="B258" s="15">
        <v>-196.4180165979</v>
      </c>
      <c r="C258" s="44">
        <v>-0.9098189000933333</v>
      </c>
      <c r="D258" s="44">
        <v>-0.9694058624466666</v>
      </c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>
      <c r="A259" s="13" t="s">
        <v>40</v>
      </c>
      <c r="B259" s="28"/>
      <c r="C259" s="44">
        <v>-1.4338266174</v>
      </c>
      <c r="D259" s="44">
        <v>-1.5456900168866665</v>
      </c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>
      <c r="A260" s="13" t="s">
        <v>41</v>
      </c>
      <c r="B260" s="28"/>
      <c r="C260" s="44">
        <v>-0.9101219259933334</v>
      </c>
      <c r="D260" s="44">
        <v>-0.9695536105133333</v>
      </c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>
      <c r="A261" s="26">
        <v>44.0</v>
      </c>
      <c r="B261" s="28"/>
      <c r="C261" s="29"/>
      <c r="D261" s="29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>
      <c r="A262" s="13" t="s">
        <v>31</v>
      </c>
      <c r="B262" s="15">
        <v>-274.4851833137</v>
      </c>
      <c r="C262" s="44">
        <v>-1.2498156127866666</v>
      </c>
      <c r="D262" s="44">
        <v>-1.33233152024</v>
      </c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>
      <c r="A263" s="13" t="s">
        <v>32</v>
      </c>
      <c r="B263" s="15">
        <v>-78.0701422616</v>
      </c>
      <c r="C263" s="44">
        <v>-0.34097109996666664</v>
      </c>
      <c r="D263" s="44">
        <v>-0.36375626320000004</v>
      </c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>
      <c r="A264" s="13" t="s">
        <v>33</v>
      </c>
      <c r="B264" s="15">
        <v>-196.4179172458</v>
      </c>
      <c r="C264" s="44">
        <v>-0.9041093423066666</v>
      </c>
      <c r="D264" s="44">
        <v>-0.9636566847466667</v>
      </c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>
      <c r="A265" s="13" t="s">
        <v>40</v>
      </c>
      <c r="B265" s="28"/>
      <c r="C265" s="44">
        <v>-0.34125189582666665</v>
      </c>
      <c r="D265" s="44">
        <v>-0.36390736929333334</v>
      </c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>
      <c r="A266" s="13" t="s">
        <v>41</v>
      </c>
      <c r="B266" s="28"/>
      <c r="C266" s="44">
        <v>-0.9043179247933334</v>
      </c>
      <c r="D266" s="44">
        <v>-0.9637586711666666</v>
      </c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>
      <c r="A267" s="26">
        <v>45.0</v>
      </c>
      <c r="B267" s="28"/>
      <c r="C267" s="29"/>
      <c r="D267" s="29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>
      <c r="A268" s="13" t="s">
        <v>31</v>
      </c>
      <c r="B268" s="15">
        <v>-273.2696885683</v>
      </c>
      <c r="C268" s="44">
        <v>-1.2189653479733333</v>
      </c>
      <c r="D268" s="44">
        <v>-1.2998355895933331</v>
      </c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>
      <c r="A269" s="13" t="s">
        <v>32</v>
      </c>
      <c r="B269" s="15">
        <v>-76.8541770579</v>
      </c>
      <c r="C269" s="44">
        <v>-0.3106156157733333</v>
      </c>
      <c r="D269" s="44">
        <v>-0.33173225414</v>
      </c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>
      <c r="A270" s="13" t="s">
        <v>33</v>
      </c>
      <c r="B270" s="15">
        <v>-196.4178368114</v>
      </c>
      <c r="C270" s="44">
        <v>-0.9041379554</v>
      </c>
      <c r="D270" s="44">
        <v>-0.9636892336666667</v>
      </c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>
      <c r="A271" s="13" t="s">
        <v>40</v>
      </c>
      <c r="B271" s="28"/>
      <c r="C271" s="44">
        <v>-0.3109223588533333</v>
      </c>
      <c r="D271" s="44">
        <v>-0.3319082531066666</v>
      </c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>
      <c r="A272" s="13" t="s">
        <v>41</v>
      </c>
      <c r="B272" s="28"/>
      <c r="C272" s="44">
        <v>-0.9042868555133332</v>
      </c>
      <c r="D272" s="44">
        <v>-0.9637509511400001</v>
      </c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>
      <c r="A273" s="26">
        <v>46.0</v>
      </c>
      <c r="B273" s="28"/>
      <c r="C273" s="29"/>
      <c r="D273" s="29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>
      <c r="A274" s="13" t="s">
        <v>31</v>
      </c>
      <c r="B274" s="15">
        <v>-443.5339205539</v>
      </c>
      <c r="C274" s="44">
        <v>-1.8550439397866665</v>
      </c>
      <c r="D274" s="44">
        <v>-1.9852670948533335</v>
      </c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>
      <c r="A275" s="13" t="s">
        <v>32</v>
      </c>
      <c r="B275" s="15">
        <v>-247.1204564031</v>
      </c>
      <c r="C275" s="44">
        <v>-0.9417180633066665</v>
      </c>
      <c r="D275" s="44">
        <v>-1.01232005754</v>
      </c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>
      <c r="A276" s="13" t="s">
        <v>33</v>
      </c>
      <c r="B276" s="15">
        <v>-196.4178329087</v>
      </c>
      <c r="C276" s="44">
        <v>-0.9041544205266666</v>
      </c>
      <c r="D276" s="44">
        <v>-0.963700163</v>
      </c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>
      <c r="A277" s="13" t="s">
        <v>40</v>
      </c>
      <c r="B277" s="28"/>
      <c r="C277" s="44">
        <v>-0.94276792976</v>
      </c>
      <c r="D277" s="44">
        <v>-1.0128761368666666</v>
      </c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>
      <c r="A278" s="13" t="s">
        <v>41</v>
      </c>
      <c r="B278" s="28"/>
      <c r="C278" s="44">
        <v>-0.90455873644</v>
      </c>
      <c r="D278" s="44">
        <v>-0.9638933077533333</v>
      </c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>
      <c r="A279" s="26">
        <v>47.0</v>
      </c>
      <c r="B279" s="28"/>
      <c r="C279" s="29"/>
      <c r="D279" s="29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>
      <c r="A280" s="13" t="s">
        <v>31</v>
      </c>
      <c r="B280" s="15">
        <v>-461.5900081504</v>
      </c>
      <c r="C280" s="44">
        <v>-1.8742462019266668</v>
      </c>
      <c r="D280" s="44">
        <v>-2.0028628858733333</v>
      </c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>
      <c r="A281" s="13" t="s">
        <v>32</v>
      </c>
      <c r="B281" s="15">
        <v>-230.7961160348</v>
      </c>
      <c r="C281" s="44">
        <v>-0.9339173528533333</v>
      </c>
      <c r="D281" s="44">
        <v>-0.99818196094</v>
      </c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>
      <c r="A282" s="13" t="s">
        <v>33</v>
      </c>
      <c r="B282" s="15">
        <v>-230.7961113265</v>
      </c>
      <c r="C282" s="44">
        <v>-0.93391432854</v>
      </c>
      <c r="D282" s="44">
        <v>-0.99818063008</v>
      </c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>
      <c r="A283" s="13" t="s">
        <v>40</v>
      </c>
      <c r="B283" s="28"/>
      <c r="C283" s="44">
        <v>-0.9345541258866666</v>
      </c>
      <c r="D283" s="44">
        <v>-0.9984802748333333</v>
      </c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>
      <c r="A284" s="13" t="s">
        <v>41</v>
      </c>
      <c r="B284" s="28"/>
      <c r="C284" s="44">
        <v>-0.9341953462466667</v>
      </c>
      <c r="D284" s="44">
        <v>-0.9983444551466666</v>
      </c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>
      <c r="A285" s="26">
        <v>48.0</v>
      </c>
      <c r="B285" s="28"/>
      <c r="C285" s="29"/>
      <c r="D285" s="29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>
      <c r="A286" s="13" t="s">
        <v>31</v>
      </c>
      <c r="B286" s="15">
        <v>-493.5878612086</v>
      </c>
      <c r="C286" s="44">
        <v>-1.9330932991199998</v>
      </c>
      <c r="D286" s="44">
        <v>-2.0685977340866666</v>
      </c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>
      <c r="A287" s="13" t="s">
        <v>32</v>
      </c>
      <c r="B287" s="15">
        <v>-246.7945960813</v>
      </c>
      <c r="C287" s="44">
        <v>-0.9633413261533332</v>
      </c>
      <c r="D287" s="44">
        <v>-1.0310301626266667</v>
      </c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>
      <c r="A288" s="13" t="s">
        <v>33</v>
      </c>
      <c r="B288" s="15">
        <v>-246.7945688487</v>
      </c>
      <c r="C288" s="44">
        <v>-0.9633535099066667</v>
      </c>
      <c r="D288" s="44">
        <v>-1.0310406947466666</v>
      </c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>
      <c r="A289" s="13" t="s">
        <v>40</v>
      </c>
      <c r="B289" s="28"/>
      <c r="C289" s="44">
        <v>-0.9640283135400001</v>
      </c>
      <c r="D289" s="44">
        <v>-1.03137730452</v>
      </c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>
      <c r="A290" s="13" t="s">
        <v>41</v>
      </c>
      <c r="B290" s="28"/>
      <c r="C290" s="44">
        <v>-0.9636489604733333</v>
      </c>
      <c r="D290" s="44">
        <v>-1.0312014963933334</v>
      </c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>
      <c r="A291" s="26">
        <v>49.0</v>
      </c>
      <c r="B291" s="28"/>
      <c r="C291" s="29"/>
      <c r="D291" s="29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>
      <c r="A292" s="13" t="s">
        <v>31</v>
      </c>
      <c r="B292" s="15">
        <v>-477.5892703093</v>
      </c>
      <c r="C292" s="44">
        <v>-1.90354451918</v>
      </c>
      <c r="D292" s="44">
        <v>-2.0355855361599997</v>
      </c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>
      <c r="A293" s="13" t="s">
        <v>32</v>
      </c>
      <c r="B293" s="15">
        <v>-230.7960946369</v>
      </c>
      <c r="C293" s="44">
        <v>-0.9339398852866667</v>
      </c>
      <c r="D293" s="44">
        <v>-0.9982013712666666</v>
      </c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>
      <c r="A294" s="13" t="s">
        <v>33</v>
      </c>
      <c r="B294" s="15">
        <v>-246.7945884773</v>
      </c>
      <c r="C294" s="44">
        <v>-0.9633350073266668</v>
      </c>
      <c r="D294" s="44">
        <v>-1.0310276446666666</v>
      </c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>
      <c r="A295" s="13" t="s">
        <v>40</v>
      </c>
      <c r="B295" s="28"/>
      <c r="C295" s="44">
        <v>-0.93460666618</v>
      </c>
      <c r="D295" s="44">
        <v>-0.9985150697933333</v>
      </c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>
      <c r="A296" s="13" t="s">
        <v>41</v>
      </c>
      <c r="B296" s="28"/>
      <c r="C296" s="44">
        <v>-0.9636198749933333</v>
      </c>
      <c r="D296" s="44">
        <v>-1.0311885868133333</v>
      </c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>
      <c r="A297" s="26">
        <v>50.0</v>
      </c>
      <c r="B297" s="28"/>
      <c r="C297" s="29"/>
      <c r="D297" s="29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>
      <c r="A298" s="13" t="s">
        <v>31</v>
      </c>
      <c r="B298" s="15">
        <v>-307.6506223865</v>
      </c>
      <c r="C298" s="44">
        <v>-1.2484300027933333</v>
      </c>
      <c r="D298" s="44">
        <v>-1.33389841282</v>
      </c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>
      <c r="A299" s="13" t="s">
        <v>32</v>
      </c>
      <c r="B299" s="15">
        <v>-230.7961006743</v>
      </c>
      <c r="C299" s="44">
        <v>-0.93393224458</v>
      </c>
      <c r="D299" s="44">
        <v>-0.9981934356333333</v>
      </c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>
      <c r="A300" s="13" t="s">
        <v>33</v>
      </c>
      <c r="B300" s="15">
        <v>-76.8540816216</v>
      </c>
      <c r="C300" s="44">
        <v>-0.31070108842666666</v>
      </c>
      <c r="D300" s="44">
        <v>-0.33181302867999996</v>
      </c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>
      <c r="A301" s="13" t="s">
        <v>40</v>
      </c>
      <c r="B301" s="28"/>
      <c r="C301" s="44">
        <v>-0.9344983619133332</v>
      </c>
      <c r="D301" s="44">
        <v>-0.9984464624333332</v>
      </c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>
      <c r="A302" s="13" t="s">
        <v>41</v>
      </c>
      <c r="B302" s="28"/>
      <c r="C302" s="44">
        <v>-0.3108859639066667</v>
      </c>
      <c r="D302" s="44">
        <v>-0.33194646554</v>
      </c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>
      <c r="A303" s="26">
        <v>51.0</v>
      </c>
      <c r="B303" s="28"/>
      <c r="C303" s="29"/>
      <c r="D303" s="29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>
      <c r="A304" s="13" t="s">
        <v>31</v>
      </c>
      <c r="B304" s="15">
        <v>-153.7091752511</v>
      </c>
      <c r="C304" s="44">
        <v>-0.6224129376333333</v>
      </c>
      <c r="D304" s="44">
        <v>-0.6647652408199999</v>
      </c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>
      <c r="A305" s="13" t="s">
        <v>32</v>
      </c>
      <c r="B305" s="15">
        <v>-76.8541984249</v>
      </c>
      <c r="C305" s="44">
        <v>-0.3105955645333333</v>
      </c>
      <c r="D305" s="44">
        <v>-0.3317133949933333</v>
      </c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>
      <c r="A306" s="13" t="s">
        <v>33</v>
      </c>
      <c r="B306" s="15">
        <v>-76.8541500655</v>
      </c>
      <c r="C306" s="44">
        <v>-0.31063926558</v>
      </c>
      <c r="D306" s="44">
        <v>-0.33175470667333334</v>
      </c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>
      <c r="A307" s="13" t="s">
        <v>40</v>
      </c>
      <c r="B307" s="28"/>
      <c r="C307" s="44">
        <v>-0.31079169178666666</v>
      </c>
      <c r="D307" s="44">
        <v>-0.3318327150866666</v>
      </c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>
      <c r="A308" s="13" t="s">
        <v>41</v>
      </c>
      <c r="B308" s="28"/>
      <c r="C308" s="44">
        <v>-0.31071665917333335</v>
      </c>
      <c r="D308" s="44">
        <v>-0.33180723741333334</v>
      </c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>
      <c r="A309" s="26">
        <v>52.0</v>
      </c>
      <c r="B309" s="28"/>
      <c r="C309" s="29"/>
      <c r="D309" s="29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>
      <c r="A310" s="13" t="s">
        <v>31</v>
      </c>
      <c r="B310" s="15">
        <v>-458.7195767051</v>
      </c>
      <c r="C310" s="44">
        <v>-1.7278291321133332</v>
      </c>
      <c r="D310" s="44">
        <v>-1.8555241788399996</v>
      </c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>
      <c r="A311" s="13" t="s">
        <v>32</v>
      </c>
      <c r="B311" s="15">
        <v>-230.7960257979</v>
      </c>
      <c r="C311" s="44">
        <v>-0.9339845888933332</v>
      </c>
      <c r="D311" s="44">
        <v>-0.9982377597533332</v>
      </c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>
      <c r="A312" s="13" t="s">
        <v>33</v>
      </c>
      <c r="B312" s="15">
        <v>-227.9223323912</v>
      </c>
      <c r="C312" s="44">
        <v>-0.7883446565666667</v>
      </c>
      <c r="D312" s="44">
        <v>-0.8516742579133333</v>
      </c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>
      <c r="A313" s="13" t="s">
        <v>40</v>
      </c>
      <c r="B313" s="28"/>
      <c r="C313" s="44">
        <v>-0.9345959445866667</v>
      </c>
      <c r="D313" s="44">
        <v>-0.9985362434799999</v>
      </c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>
      <c r="A314" s="13" t="s">
        <v>41</v>
      </c>
      <c r="B314" s="28"/>
      <c r="C314" s="44">
        <v>-0.7890254768466666</v>
      </c>
      <c r="D314" s="44">
        <v>-0.8520373225666666</v>
      </c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>
      <c r="A315" s="26">
        <v>53.0</v>
      </c>
      <c r="B315" s="28"/>
      <c r="C315" s="29"/>
      <c r="D315" s="29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>
      <c r="A316" s="13" t="s">
        <v>31</v>
      </c>
      <c r="B316" s="15">
        <v>-438.8755391201</v>
      </c>
      <c r="C316" s="44">
        <v>-1.70538910374</v>
      </c>
      <c r="D316" s="44">
        <v>-1.8289255087533334</v>
      </c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>
      <c r="A317" s="13" t="s">
        <v>32</v>
      </c>
      <c r="B317" s="15">
        <v>-230.7959934835</v>
      </c>
      <c r="C317" s="44">
        <v>-0.9339921297333333</v>
      </c>
      <c r="D317" s="44">
        <v>-0.9982475102799999</v>
      </c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>
      <c r="A318" s="13" t="s">
        <v>33</v>
      </c>
      <c r="B318" s="15">
        <v>-208.0780686384</v>
      </c>
      <c r="C318" s="44">
        <v>-0.7667432199133334</v>
      </c>
      <c r="D318" s="44">
        <v>-0.82596354094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>
      <c r="A319" s="13" t="s">
        <v>40</v>
      </c>
      <c r="B319" s="28"/>
      <c r="C319" s="44">
        <v>-0.9344538622133333</v>
      </c>
      <c r="D319" s="44">
        <v>-0.99848299876</v>
      </c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>
      <c r="A320" s="13" t="s">
        <v>41</v>
      </c>
      <c r="B320" s="28"/>
      <c r="C320" s="44">
        <v>-0.7674725908466666</v>
      </c>
      <c r="D320" s="44">
        <v>-0.8263265893066667</v>
      </c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>
      <c r="A321" s="26">
        <v>54.0</v>
      </c>
      <c r="B321" s="28"/>
      <c r="C321" s="29"/>
      <c r="D321" s="29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>
      <c r="A322" s="13" t="s">
        <v>31</v>
      </c>
      <c r="B322" s="15">
        <v>-306.8639033075</v>
      </c>
      <c r="C322" s="44">
        <v>-1.1965014960933333</v>
      </c>
      <c r="D322" s="44">
        <v>-1.2837925607466667</v>
      </c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>
      <c r="A323" s="13" t="s">
        <v>32</v>
      </c>
      <c r="B323" s="15">
        <v>-230.7960819067</v>
      </c>
      <c r="C323" s="44">
        <v>-0.9339531061999999</v>
      </c>
      <c r="D323" s="44">
        <v>-0.9982113414333333</v>
      </c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>
      <c r="A324" s="13" t="s">
        <v>33</v>
      </c>
      <c r="B324" s="15">
        <v>-76.0663525205</v>
      </c>
      <c r="C324" s="44">
        <v>-0.2590627533266667</v>
      </c>
      <c r="D324" s="44">
        <v>-0.2819701753066666</v>
      </c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>
      <c r="A325" s="13" t="s">
        <v>40</v>
      </c>
      <c r="B325" s="28"/>
      <c r="C325" s="44">
        <v>-0.93435611552</v>
      </c>
      <c r="D325" s="44">
        <v>-0.9984081964533332</v>
      </c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>
      <c r="A326" s="13" t="s">
        <v>41</v>
      </c>
      <c r="B326" s="28"/>
      <c r="C326" s="44">
        <v>-0.25974444979333333</v>
      </c>
      <c r="D326" s="44">
        <v>-0.28245256416</v>
      </c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>
      <c r="A327" s="26">
        <v>55.0</v>
      </c>
      <c r="B327" s="28"/>
      <c r="C327" s="29"/>
      <c r="D327" s="29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>
      <c r="A328" s="13" t="s">
        <v>31</v>
      </c>
      <c r="B328" s="15">
        <v>-345.8967502312</v>
      </c>
      <c r="C328" s="44">
        <v>-1.3687488692466667</v>
      </c>
      <c r="D328" s="44">
        <v>-1.4669762351266666</v>
      </c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>
      <c r="A329" s="13" t="s">
        <v>32</v>
      </c>
      <c r="B329" s="15">
        <v>-230.7960656139</v>
      </c>
      <c r="C329" s="44">
        <v>-0.9339674532200001</v>
      </c>
      <c r="D329" s="44">
        <v>-0.99822353644</v>
      </c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>
      <c r="A330" s="13" t="s">
        <v>33</v>
      </c>
      <c r="B330" s="15">
        <v>-115.100731853</v>
      </c>
      <c r="C330" s="44">
        <v>-0.4287051402266666</v>
      </c>
      <c r="D330" s="44">
        <v>-0.4625863095866667</v>
      </c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>
      <c r="A331" s="13" t="s">
        <v>40</v>
      </c>
      <c r="B331" s="28"/>
      <c r="C331" s="44">
        <v>-0.9345779625266666</v>
      </c>
      <c r="D331" s="44">
        <v>-0.9985209988466667</v>
      </c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>
      <c r="A332" s="13" t="s">
        <v>41</v>
      </c>
      <c r="B332" s="28"/>
      <c r="C332" s="44">
        <v>-0.42931862837333334</v>
      </c>
      <c r="D332" s="44">
        <v>-0.4629388132933333</v>
      </c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>
      <c r="A333" s="26">
        <v>56.0</v>
      </c>
      <c r="B333" s="28"/>
      <c r="C333" s="29"/>
      <c r="D333" s="29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>
      <c r="A334" s="13" t="s">
        <v>31</v>
      </c>
      <c r="B334" s="15">
        <v>-326.0566078314</v>
      </c>
      <c r="C334" s="44">
        <v>-1.3487068233533333</v>
      </c>
      <c r="D334" s="44">
        <v>-1.4422587135133333</v>
      </c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>
      <c r="A335" s="13" t="s">
        <v>32</v>
      </c>
      <c r="B335" s="15">
        <v>-230.796107657</v>
      </c>
      <c r="C335" s="44">
        <v>-0.9339265727933335</v>
      </c>
      <c r="D335" s="44">
        <v>-0.99818914714</v>
      </c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>
      <c r="A336" s="13" t="s">
        <v>33</v>
      </c>
      <c r="B336" s="15">
        <v>-95.2621219319</v>
      </c>
      <c r="C336" s="44">
        <v>-0.40868716600666666</v>
      </c>
      <c r="D336" s="44">
        <v>-0.4378758497533333</v>
      </c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>
      <c r="A337" s="13" t="s">
        <v>40</v>
      </c>
      <c r="B337" s="28"/>
      <c r="C337" s="44">
        <v>-0.9345197868</v>
      </c>
      <c r="D337" s="44">
        <v>-0.9984692573266666</v>
      </c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>
      <c r="A338" s="13" t="s">
        <v>41</v>
      </c>
      <c r="B338" s="28"/>
      <c r="C338" s="44">
        <v>-0.40911114254</v>
      </c>
      <c r="D338" s="44">
        <v>-0.4381247297133333</v>
      </c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>
      <c r="A339" s="26">
        <v>57.0</v>
      </c>
      <c r="B339" s="28"/>
      <c r="C339" s="29"/>
      <c r="D339" s="29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>
      <c r="A340" s="13" t="s">
        <v>31</v>
      </c>
      <c r="B340" s="15">
        <v>-477.9157273024</v>
      </c>
      <c r="C340" s="44">
        <v>-1.8840597628866664</v>
      </c>
      <c r="D340" s="44">
        <v>-2.0190415634466667</v>
      </c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>
      <c r="A341" s="13" t="s">
        <v>32</v>
      </c>
      <c r="B341" s="15">
        <v>-230.7960395122</v>
      </c>
      <c r="C341" s="44">
        <v>-0.9339962316666667</v>
      </c>
      <c r="D341" s="44">
        <v>-0.9982491549533332</v>
      </c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>
      <c r="A342" s="13" t="s">
        <v>33</v>
      </c>
      <c r="B342" s="15">
        <v>-247.1203740816</v>
      </c>
      <c r="C342" s="44">
        <v>-0.94178453854</v>
      </c>
      <c r="D342" s="44">
        <v>-1.01238984736</v>
      </c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>
      <c r="A343" s="13" t="s">
        <v>40</v>
      </c>
      <c r="B343" s="28"/>
      <c r="C343" s="44">
        <v>-0.9348040070599999</v>
      </c>
      <c r="D343" s="44">
        <v>-0.9986401878533333</v>
      </c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>
      <c r="A344" s="13" t="s">
        <v>41</v>
      </c>
      <c r="B344" s="28"/>
      <c r="C344" s="44">
        <v>-0.94226798008</v>
      </c>
      <c r="D344" s="44">
        <v>-1.01266941984</v>
      </c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>
      <c r="A345" s="26">
        <v>58.0</v>
      </c>
      <c r="B345" s="28"/>
      <c r="C345" s="29"/>
      <c r="D345" s="29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>
      <c r="A346" s="13" t="s">
        <v>31</v>
      </c>
      <c r="B346" s="15">
        <v>-493.5908828623</v>
      </c>
      <c r="C346" s="44">
        <v>-1.93091286024</v>
      </c>
      <c r="D346" s="44">
        <v>-2.06622038168</v>
      </c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>
      <c r="A347" s="13" t="s">
        <v>32</v>
      </c>
      <c r="B347" s="15">
        <v>-246.7944828397</v>
      </c>
      <c r="C347" s="44">
        <v>-0.9634229252999998</v>
      </c>
      <c r="D347" s="44">
        <v>-1.03111267562</v>
      </c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>
      <c r="A348" s="13" t="s">
        <v>33</v>
      </c>
      <c r="B348" s="15">
        <v>-246.7944828255</v>
      </c>
      <c r="C348" s="44">
        <v>-0.9634229487333332</v>
      </c>
      <c r="D348" s="44">
        <v>-1.031112691513333</v>
      </c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>
      <c r="A349" s="13" t="s">
        <v>40</v>
      </c>
      <c r="B349" s="28"/>
      <c r="C349" s="44">
        <v>-0.9639553835333333</v>
      </c>
      <c r="D349" s="44">
        <v>-1.0313755851733333</v>
      </c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>
      <c r="A350" s="13" t="s">
        <v>41</v>
      </c>
      <c r="B350" s="28"/>
      <c r="C350" s="44">
        <v>-0.9639555582600001</v>
      </c>
      <c r="D350" s="44">
        <v>-1.0313756581866667</v>
      </c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>
      <c r="A351" s="26">
        <v>59.0</v>
      </c>
      <c r="B351" s="28"/>
      <c r="C351" s="29"/>
      <c r="D351" s="29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>
      <c r="A352" s="13" t="s">
        <v>31</v>
      </c>
      <c r="B352" s="15">
        <v>-152.9242607743</v>
      </c>
      <c r="C352" s="44">
        <v>-0.5706708353533333</v>
      </c>
      <c r="D352" s="44">
        <v>-0.6144732514933333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>
      <c r="A353" s="13" t="s">
        <v>32</v>
      </c>
      <c r="B353" s="15">
        <v>-76.8540264302</v>
      </c>
      <c r="C353" s="44">
        <v>-0.31074255137333334</v>
      </c>
      <c r="D353" s="44">
        <v>-0.33185238662</v>
      </c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>
      <c r="A354" s="13" t="s">
        <v>33</v>
      </c>
      <c r="B354" s="15">
        <v>-76.0665852178</v>
      </c>
      <c r="C354" s="44">
        <v>-0.25886943918666666</v>
      </c>
      <c r="D354" s="44">
        <v>-0.28179103738666667</v>
      </c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>
      <c r="A355" s="13" t="s">
        <v>40</v>
      </c>
      <c r="B355" s="28"/>
      <c r="C355" s="44">
        <v>-0.3108155542533333</v>
      </c>
      <c r="D355" s="44">
        <v>-0.3319007858866666</v>
      </c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>
      <c r="A356" s="13" t="s">
        <v>41</v>
      </c>
      <c r="B356" s="28"/>
      <c r="C356" s="44">
        <v>-0.25963945388</v>
      </c>
      <c r="D356" s="44">
        <v>-0.28217363035333337</v>
      </c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>
      <c r="A357" s="26">
        <v>60.0</v>
      </c>
      <c r="B357" s="28"/>
      <c r="C357" s="29"/>
      <c r="D357" s="29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>
      <c r="A358" s="13" t="s">
        <v>31</v>
      </c>
      <c r="B358" s="15">
        <v>-304.7804014422</v>
      </c>
      <c r="C358" s="44">
        <v>-1.1015188839599999</v>
      </c>
      <c r="D358" s="44">
        <v>-1.1861780690200001</v>
      </c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>
      <c r="A359" s="13" t="s">
        <v>32</v>
      </c>
      <c r="B359" s="15">
        <v>-76.8539215807</v>
      </c>
      <c r="C359" s="44">
        <v>-0.31080414230666664</v>
      </c>
      <c r="D359" s="44">
        <v>-0.33191139833999994</v>
      </c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>
      <c r="A360" s="13" t="s">
        <v>33</v>
      </c>
      <c r="B360" s="15">
        <v>-227.9222937543</v>
      </c>
      <c r="C360" s="44">
        <v>-0.78834166966</v>
      </c>
      <c r="D360" s="44">
        <v>-0.8516764015333333</v>
      </c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>
      <c r="A361" s="13" t="s">
        <v>40</v>
      </c>
      <c r="B361" s="28"/>
      <c r="C361" s="44">
        <v>-0.31115281942666667</v>
      </c>
      <c r="D361" s="44">
        <v>-0.3321211829</v>
      </c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>
      <c r="A362" s="13" t="s">
        <v>41</v>
      </c>
      <c r="B362" s="28"/>
      <c r="C362" s="44">
        <v>-0.7888974493133334</v>
      </c>
      <c r="D362" s="44">
        <v>-0.8519481913333332</v>
      </c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>
      <c r="A363" s="26">
        <v>61.0</v>
      </c>
      <c r="B363" s="28"/>
      <c r="C363" s="29"/>
      <c r="D363" s="29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>
      <c r="A364" s="13" t="s">
        <v>31</v>
      </c>
      <c r="B364" s="15">
        <v>-424.3370542516</v>
      </c>
      <c r="C364" s="44">
        <v>-1.6989142176066665</v>
      </c>
      <c r="D364" s="44">
        <v>-1.82181153944</v>
      </c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>
      <c r="A365" s="13" t="s">
        <v>32</v>
      </c>
      <c r="B365" s="15">
        <v>-196.4178754322</v>
      </c>
      <c r="C365" s="44">
        <v>-0.9041160845333333</v>
      </c>
      <c r="D365" s="44">
        <v>-0.9636599537266667</v>
      </c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>
      <c r="A366" s="13" t="s">
        <v>33</v>
      </c>
      <c r="B366" s="15">
        <v>-227.9224363056</v>
      </c>
      <c r="C366" s="44">
        <v>-0.7883272118866667</v>
      </c>
      <c r="D366" s="44">
        <v>-0.8516596149600001</v>
      </c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>
      <c r="A367" s="13" t="s">
        <v>40</v>
      </c>
      <c r="B367" s="28"/>
      <c r="C367" s="44">
        <v>-0.9043896839066666</v>
      </c>
      <c r="D367" s="44">
        <v>-0.96378142412</v>
      </c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>
      <c r="A368" s="13" t="s">
        <v>41</v>
      </c>
      <c r="B368" s="28"/>
      <c r="C368" s="44">
        <v>-0.7892245812133334</v>
      </c>
      <c r="D368" s="44">
        <v>-0.8521366194333333</v>
      </c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>
      <c r="A369" s="26">
        <v>62.0</v>
      </c>
      <c r="B369" s="28"/>
      <c r="C369" s="29"/>
      <c r="D369" s="29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>
      <c r="A370" s="13" t="s">
        <v>31</v>
      </c>
      <c r="B370" s="15">
        <v>-404.492745141</v>
      </c>
      <c r="C370" s="44">
        <v>-1.6781671304133334</v>
      </c>
      <c r="D370" s="44">
        <v>-1.7969409837266666</v>
      </c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>
      <c r="A371" s="13" t="s">
        <v>32</v>
      </c>
      <c r="B371" s="15">
        <v>-196.4178389076</v>
      </c>
      <c r="C371" s="44">
        <v>-0.9041462288066666</v>
      </c>
      <c r="D371" s="44">
        <v>-0.9636904666799999</v>
      </c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>
      <c r="A372" s="13" t="s">
        <v>33</v>
      </c>
      <c r="B372" s="15">
        <v>-208.0782408571</v>
      </c>
      <c r="C372" s="44">
        <v>-0.7666332213333333</v>
      </c>
      <c r="D372" s="44">
        <v>-0.82585003298</v>
      </c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>
      <c r="A373" s="13" t="s">
        <v>40</v>
      </c>
      <c r="B373" s="28"/>
      <c r="C373" s="44">
        <v>-0.9044417736266666</v>
      </c>
      <c r="D373" s="44">
        <v>-0.9638255151133334</v>
      </c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>
      <c r="A374" s="13" t="s">
        <v>41</v>
      </c>
      <c r="B374" s="28"/>
      <c r="C374" s="44">
        <v>-0.7677568884799999</v>
      </c>
      <c r="D374" s="44">
        <v>-0.8264497392066666</v>
      </c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>
      <c r="A375" s="26">
        <v>63.0</v>
      </c>
      <c r="B375" s="28"/>
      <c r="C375" s="29"/>
      <c r="D375" s="29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>
      <c r="A376" s="13" t="s">
        <v>31</v>
      </c>
      <c r="B376" s="15">
        <v>-458.7164629218</v>
      </c>
      <c r="C376" s="44">
        <v>-1.7294265554266666</v>
      </c>
      <c r="D376" s="44">
        <v>-1.8571488617466667</v>
      </c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>
      <c r="A377" s="13" t="s">
        <v>32</v>
      </c>
      <c r="B377" s="15">
        <v>-230.7961009545</v>
      </c>
      <c r="C377" s="44">
        <v>-0.9339259245333333</v>
      </c>
      <c r="D377" s="44">
        <v>-0.9981889747666667</v>
      </c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>
      <c r="A378" s="13" t="s">
        <v>33</v>
      </c>
      <c r="B378" s="15">
        <v>-227.9222606115</v>
      </c>
      <c r="C378" s="44">
        <v>-0.788452548</v>
      </c>
      <c r="D378" s="44">
        <v>-0.85178561872</v>
      </c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>
      <c r="A379" s="13" t="s">
        <v>40</v>
      </c>
      <c r="B379" s="28"/>
      <c r="C379" s="44">
        <v>-0.9345715881533333</v>
      </c>
      <c r="D379" s="44">
        <v>-0.9984925992599999</v>
      </c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>
      <c r="A380" s="13" t="s">
        <v>41</v>
      </c>
      <c r="B380" s="28"/>
      <c r="C380" s="44">
        <v>-0.7890437016333333</v>
      </c>
      <c r="D380" s="44">
        <v>-0.8520968319866666</v>
      </c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>
      <c r="A381" s="26">
        <v>64.0</v>
      </c>
      <c r="B381" s="28"/>
      <c r="C381" s="29"/>
      <c r="D381" s="29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>
      <c r="A382" s="13" t="s">
        <v>31</v>
      </c>
      <c r="B382" s="15">
        <v>-325.1897772617</v>
      </c>
      <c r="C382" s="44">
        <v>-1.2870680997066666</v>
      </c>
      <c r="D382" s="44">
        <v>-1.38061180724</v>
      </c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>
      <c r="A383" s="13" t="s">
        <v>32</v>
      </c>
      <c r="B383" s="15">
        <v>-247.1205357101</v>
      </c>
      <c r="C383" s="44">
        <v>-0.9416711344533334</v>
      </c>
      <c r="D383" s="44">
        <v>-1.01227319052</v>
      </c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>
      <c r="A384" s="13" t="s">
        <v>33</v>
      </c>
      <c r="B384" s="15">
        <v>-78.070055445</v>
      </c>
      <c r="C384" s="44">
        <v>-0.34102990716666665</v>
      </c>
      <c r="D384" s="44">
        <v>-0.3638131882733333</v>
      </c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>
      <c r="A385" s="13" t="s">
        <v>40</v>
      </c>
      <c r="B385" s="28"/>
      <c r="C385" s="44">
        <v>-0.9422684725333332</v>
      </c>
      <c r="D385" s="44">
        <v>-1.0126066390733333</v>
      </c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>
      <c r="A386" s="13" t="s">
        <v>41</v>
      </c>
      <c r="B386" s="28"/>
      <c r="C386" s="44">
        <v>-0.34128210325999997</v>
      </c>
      <c r="D386" s="44">
        <v>-0.3639321554533333</v>
      </c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>
      <c r="A387" s="26">
        <v>65.0</v>
      </c>
      <c r="B387" s="28"/>
      <c r="C387" s="29"/>
      <c r="D387" s="29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>
      <c r="A388" s="13" t="s">
        <v>31</v>
      </c>
      <c r="B388" s="15">
        <v>-323.6525833397</v>
      </c>
      <c r="C388" s="44">
        <v>-1.2761438296066667</v>
      </c>
      <c r="D388" s="44">
        <v>-1.36486818996</v>
      </c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>
      <c r="A389" s="13" t="s">
        <v>32</v>
      </c>
      <c r="B389" s="15">
        <v>-246.7947035408</v>
      </c>
      <c r="C389" s="44">
        <v>-0.96322406554</v>
      </c>
      <c r="D389" s="44">
        <v>-1.0309275618733333</v>
      </c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>
      <c r="A390" s="13" t="s">
        <v>33</v>
      </c>
      <c r="B390" s="15">
        <v>-76.8538152911</v>
      </c>
      <c r="C390" s="44">
        <v>-0.31089757894666664</v>
      </c>
      <c r="D390" s="44">
        <v>-0.3319992086666666</v>
      </c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>
      <c r="A391" s="13" t="s">
        <v>40</v>
      </c>
      <c r="B391" s="28"/>
      <c r="C391" s="44">
        <v>-0.9638519418866666</v>
      </c>
      <c r="D391" s="44">
        <v>-1.0312255581933334</v>
      </c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>
      <c r="A392" s="13" t="s">
        <v>41</v>
      </c>
      <c r="B392" s="28"/>
      <c r="C392" s="44">
        <v>-0.31102889541333334</v>
      </c>
      <c r="D392" s="44">
        <v>-0.33208392481999993</v>
      </c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>
      <c r="A393" s="26">
        <v>66.0</v>
      </c>
      <c r="B393" s="28"/>
      <c r="C393" s="29"/>
      <c r="D393" s="29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>
      <c r="A394" s="13" t="s">
        <v>31</v>
      </c>
      <c r="B394" s="15">
        <v>-342.0560760166</v>
      </c>
      <c r="C394" s="44">
        <v>-1.3781031234666665</v>
      </c>
      <c r="D394" s="44">
        <v>-1.4751219497066665</v>
      </c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>
      <c r="A395" s="13" t="s">
        <v>32</v>
      </c>
      <c r="B395" s="15">
        <v>-95.2621095332</v>
      </c>
      <c r="C395" s="44">
        <v>-0.40869180679333333</v>
      </c>
      <c r="D395" s="44">
        <v>-0.43788093320666666</v>
      </c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>
      <c r="A396" s="13" t="s">
        <v>33</v>
      </c>
      <c r="B396" s="15">
        <v>-246.7946288199</v>
      </c>
      <c r="C396" s="44">
        <v>-0.9632919043066667</v>
      </c>
      <c r="D396" s="44">
        <v>-1.0309887430933333</v>
      </c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>
      <c r="A397" s="13" t="s">
        <v>40</v>
      </c>
      <c r="B397" s="20"/>
      <c r="C397" s="44">
        <v>-0.40907714463333333</v>
      </c>
      <c r="D397" s="44">
        <v>-0.4380826516733333</v>
      </c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>
      <c r="A398" s="13" t="s">
        <v>41</v>
      </c>
      <c r="B398" s="20"/>
      <c r="C398" s="44">
        <v>-0.9639357914466667</v>
      </c>
      <c r="D398" s="44">
        <v>-1.0313186175733333</v>
      </c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5</v>
      </c>
      <c r="B1" s="43" t="s">
        <v>51</v>
      </c>
      <c r="C1" s="6" t="s">
        <v>52</v>
      </c>
      <c r="E1" s="10" t="s">
        <v>53</v>
      </c>
      <c r="I1" s="21" t="s">
        <v>54</v>
      </c>
      <c r="K1" s="8" t="s">
        <v>22</v>
      </c>
    </row>
    <row r="2">
      <c r="A2" s="11">
        <v>1.0</v>
      </c>
      <c r="B2" s="15">
        <v>-4.955</v>
      </c>
      <c r="C2" s="13">
        <v>-2.9256884862149604</v>
      </c>
      <c r="E2">
        <f t="shared" ref="E2:E67" si="1">B2-C2</f>
        <v>-2.029311514</v>
      </c>
      <c r="I2">
        <f t="shared" ref="I2:I67" si="2">B2-K2</f>
        <v>0.056</v>
      </c>
      <c r="J2" s="14">
        <f t="shared" ref="J2:J67" si="3">ABS(I2/K2)*100</f>
        <v>1.117541409</v>
      </c>
      <c r="K2" s="15">
        <v>-5.011</v>
      </c>
      <c r="M2">
        <f>AVERAGE(I2:I24)</f>
        <v>0.07256521739</v>
      </c>
    </row>
    <row r="3">
      <c r="A3" s="11">
        <v>2.0</v>
      </c>
      <c r="B3" s="15">
        <v>-5.694</v>
      </c>
      <c r="C3" s="13">
        <v>-2.904288484024266</v>
      </c>
      <c r="E3">
        <f t="shared" si="1"/>
        <v>-2.789711516</v>
      </c>
      <c r="I3">
        <f t="shared" si="2"/>
        <v>0.007</v>
      </c>
      <c r="J3" s="14">
        <f t="shared" si="3"/>
        <v>0.1227854762</v>
      </c>
      <c r="K3" s="15">
        <v>-5.701</v>
      </c>
      <c r="M3">
        <f>(SUMIF(I2:I24,"&gt;0")-SUMIF(I2:I24,"&lt;0"))/23</f>
        <v>0.139173913</v>
      </c>
    </row>
    <row r="4">
      <c r="A4" s="11">
        <v>3.0</v>
      </c>
      <c r="B4" s="15">
        <v>-7.084</v>
      </c>
      <c r="C4" s="13">
        <v>-3.6156675759427133</v>
      </c>
      <c r="E4">
        <f t="shared" si="1"/>
        <v>-3.468332424</v>
      </c>
      <c r="I4">
        <f t="shared" si="2"/>
        <v>-0.048</v>
      </c>
      <c r="J4" s="14">
        <f t="shared" si="3"/>
        <v>0.6822057987</v>
      </c>
      <c r="K4" s="15">
        <v>-7.036</v>
      </c>
    </row>
    <row r="5">
      <c r="A5" s="11">
        <v>4.0</v>
      </c>
      <c r="B5" s="15">
        <v>-8.071</v>
      </c>
      <c r="C5" s="13">
        <v>-4.7435346822987725</v>
      </c>
      <c r="E5">
        <f t="shared" si="1"/>
        <v>-3.327465318</v>
      </c>
      <c r="I5">
        <f t="shared" si="2"/>
        <v>0.149</v>
      </c>
      <c r="J5" s="14">
        <f t="shared" si="3"/>
        <v>1.812652068</v>
      </c>
      <c r="K5" s="15">
        <v>-8.22</v>
      </c>
    </row>
    <row r="6">
      <c r="A6" s="11">
        <v>5.0</v>
      </c>
      <c r="B6" s="15">
        <v>-5.838</v>
      </c>
      <c r="C6" s="13">
        <v>-2.706952026501338</v>
      </c>
      <c r="E6">
        <f t="shared" si="1"/>
        <v>-3.131047973</v>
      </c>
      <c r="I6">
        <f t="shared" si="2"/>
        <v>0.013</v>
      </c>
      <c r="J6" s="14">
        <f t="shared" si="3"/>
        <v>0.222184242</v>
      </c>
      <c r="K6" s="15">
        <v>-5.851</v>
      </c>
    </row>
    <row r="7">
      <c r="A7" s="11">
        <v>6.0</v>
      </c>
      <c r="B7" s="15">
        <v>-7.727</v>
      </c>
      <c r="C7" s="13">
        <v>-3.1704324329417486</v>
      </c>
      <c r="E7">
        <f t="shared" si="1"/>
        <v>-4.556567567</v>
      </c>
      <c r="I7">
        <f t="shared" si="2"/>
        <v>-0.061</v>
      </c>
      <c r="J7" s="14">
        <f t="shared" si="3"/>
        <v>0.7957213671</v>
      </c>
      <c r="K7" s="15">
        <v>-7.666</v>
      </c>
    </row>
    <row r="8">
      <c r="A8" s="11">
        <v>7.0</v>
      </c>
      <c r="B8" s="15">
        <v>-8.181</v>
      </c>
      <c r="C8" s="13">
        <v>-4.012362325015637</v>
      </c>
      <c r="E8">
        <f t="shared" si="1"/>
        <v>-4.168637675</v>
      </c>
      <c r="I8">
        <f t="shared" si="2"/>
        <v>0.156</v>
      </c>
      <c r="J8" s="14">
        <f t="shared" si="3"/>
        <v>1.871176682</v>
      </c>
      <c r="K8" s="15">
        <v>-8.337</v>
      </c>
    </row>
    <row r="9">
      <c r="A9" s="11">
        <v>8.0</v>
      </c>
      <c r="B9" s="15">
        <v>-5.031</v>
      </c>
      <c r="C9" s="13">
        <v>-2.7429189598540598</v>
      </c>
      <c r="E9">
        <f t="shared" si="1"/>
        <v>-2.28808104</v>
      </c>
      <c r="I9">
        <f t="shared" si="2"/>
        <v>0.056</v>
      </c>
      <c r="J9" s="14">
        <f t="shared" si="3"/>
        <v>1.100845292</v>
      </c>
      <c r="K9" s="15">
        <v>-5.087</v>
      </c>
    </row>
    <row r="10">
      <c r="A10" s="11">
        <v>9.0</v>
      </c>
      <c r="B10" s="15">
        <v>-3.059</v>
      </c>
      <c r="C10" s="13">
        <v>-0.43402400446812617</v>
      </c>
      <c r="E10">
        <f t="shared" si="1"/>
        <v>-2.624975996</v>
      </c>
      <c r="I10">
        <f t="shared" si="2"/>
        <v>0.054</v>
      </c>
      <c r="J10" s="14">
        <f t="shared" si="3"/>
        <v>1.734661099</v>
      </c>
      <c r="K10" s="15">
        <v>-3.113</v>
      </c>
    </row>
    <row r="11">
      <c r="A11" s="11">
        <v>10.0</v>
      </c>
      <c r="B11" s="15">
        <v>-4.29</v>
      </c>
      <c r="C11" s="13">
        <v>-0.2674327896377215</v>
      </c>
      <c r="E11">
        <f t="shared" si="1"/>
        <v>-4.02256721</v>
      </c>
      <c r="I11">
        <f t="shared" si="2"/>
        <v>-0.067</v>
      </c>
      <c r="J11" s="14">
        <f t="shared" si="3"/>
        <v>1.586549846</v>
      </c>
      <c r="K11" s="15">
        <v>-4.223</v>
      </c>
    </row>
    <row r="12">
      <c r="A12" s="11">
        <v>11.0</v>
      </c>
      <c r="B12" s="15">
        <v>-5.53</v>
      </c>
      <c r="C12" s="13">
        <v>-0.8068476836654734</v>
      </c>
      <c r="E12">
        <f t="shared" si="1"/>
        <v>-4.723152316</v>
      </c>
      <c r="I12">
        <f t="shared" si="2"/>
        <v>-0.05</v>
      </c>
      <c r="J12" s="14">
        <f t="shared" si="3"/>
        <v>0.9124087591</v>
      </c>
      <c r="K12" s="15">
        <v>-5.48</v>
      </c>
    </row>
    <row r="13">
      <c r="A13" s="11">
        <v>12.0</v>
      </c>
      <c r="B13" s="15">
        <v>-7.52</v>
      </c>
      <c r="C13" s="13">
        <v>-3.5248132461292965</v>
      </c>
      <c r="E13">
        <f t="shared" si="1"/>
        <v>-3.995186754</v>
      </c>
      <c r="I13">
        <f t="shared" si="2"/>
        <v>-0.118</v>
      </c>
      <c r="J13" s="14">
        <f t="shared" si="3"/>
        <v>1.59416374</v>
      </c>
      <c r="K13" s="15">
        <v>-7.402</v>
      </c>
    </row>
    <row r="14">
      <c r="A14" s="11">
        <v>13.0</v>
      </c>
      <c r="B14" s="15">
        <v>-6.324</v>
      </c>
      <c r="C14" s="13">
        <v>-2.693907557647253</v>
      </c>
      <c r="E14">
        <f t="shared" si="1"/>
        <v>-3.630092442</v>
      </c>
      <c r="I14">
        <f t="shared" si="2"/>
        <v>-0.042</v>
      </c>
      <c r="J14" s="14">
        <f t="shared" si="3"/>
        <v>0.6685768863</v>
      </c>
      <c r="K14" s="15">
        <v>-6.282</v>
      </c>
    </row>
    <row r="15">
      <c r="A15" s="11">
        <v>14.0</v>
      </c>
      <c r="B15" s="15">
        <v>-7.682</v>
      </c>
      <c r="C15" s="13">
        <v>-2.720359634802526</v>
      </c>
      <c r="E15">
        <f t="shared" si="1"/>
        <v>-4.961640365</v>
      </c>
      <c r="I15">
        <f t="shared" si="2"/>
        <v>-0.121</v>
      </c>
      <c r="J15" s="14">
        <f t="shared" si="3"/>
        <v>1.600317418</v>
      </c>
      <c r="K15" s="15">
        <v>-7.561</v>
      </c>
    </row>
    <row r="16">
      <c r="A16" s="11">
        <v>15.0</v>
      </c>
      <c r="B16" s="15">
        <v>-8.674</v>
      </c>
      <c r="C16" s="13">
        <v>-3.835518366139332</v>
      </c>
      <c r="E16">
        <f t="shared" si="1"/>
        <v>-4.838481634</v>
      </c>
      <c r="I16">
        <f t="shared" si="2"/>
        <v>0.047</v>
      </c>
      <c r="J16" s="14">
        <f t="shared" si="3"/>
        <v>0.5389290219</v>
      </c>
      <c r="K16" s="15">
        <v>-8.721</v>
      </c>
    </row>
    <row r="17">
      <c r="A17" s="11">
        <v>16.0</v>
      </c>
      <c r="B17" s="15">
        <v>-5.148</v>
      </c>
      <c r="C17" s="13">
        <v>-3.03352490384217</v>
      </c>
      <c r="E17">
        <f t="shared" si="1"/>
        <v>-2.114475096</v>
      </c>
      <c r="I17">
        <f t="shared" si="2"/>
        <v>0.051</v>
      </c>
      <c r="J17" s="14">
        <f t="shared" si="3"/>
        <v>0.9809578765</v>
      </c>
      <c r="K17" s="15">
        <v>-5.199</v>
      </c>
    </row>
    <row r="18">
      <c r="A18" s="11">
        <v>17.0</v>
      </c>
      <c r="B18" s="15">
        <v>-17.168</v>
      </c>
      <c r="C18" s="13">
        <v>-11.19818255481053</v>
      </c>
      <c r="E18">
        <f t="shared" si="1"/>
        <v>-5.969817445</v>
      </c>
      <c r="I18">
        <f t="shared" si="2"/>
        <v>0.28</v>
      </c>
      <c r="J18" s="14">
        <f t="shared" si="3"/>
        <v>1.604768455</v>
      </c>
      <c r="K18" s="15">
        <v>-17.448</v>
      </c>
    </row>
    <row r="19">
      <c r="A19" s="11">
        <v>18.0</v>
      </c>
      <c r="B19" s="15">
        <v>-7.069</v>
      </c>
      <c r="C19" s="13">
        <v>-3.4606394694467317</v>
      </c>
      <c r="E19">
        <f t="shared" si="1"/>
        <v>-3.608360531</v>
      </c>
      <c r="I19">
        <f t="shared" si="2"/>
        <v>-0.094</v>
      </c>
      <c r="J19" s="14">
        <f t="shared" si="3"/>
        <v>1.347670251</v>
      </c>
      <c r="K19" s="15">
        <v>-6.975</v>
      </c>
    </row>
    <row r="20">
      <c r="A20" s="11">
        <v>19.0</v>
      </c>
      <c r="B20" s="15">
        <v>-7.675</v>
      </c>
      <c r="C20" s="13">
        <v>-3.2097013186447763</v>
      </c>
      <c r="E20">
        <f t="shared" si="1"/>
        <v>-4.465298681</v>
      </c>
      <c r="I20">
        <f t="shared" si="2"/>
        <v>-0.165</v>
      </c>
      <c r="J20" s="14">
        <f t="shared" si="3"/>
        <v>2.197070573</v>
      </c>
      <c r="K20" s="15">
        <v>-7.51</v>
      </c>
    </row>
    <row r="21">
      <c r="A21" s="11">
        <v>20.0</v>
      </c>
      <c r="B21" s="15">
        <v>-19.0</v>
      </c>
      <c r="C21" s="13">
        <v>-12.945266192507184</v>
      </c>
      <c r="E21">
        <f t="shared" si="1"/>
        <v>-6.054733807</v>
      </c>
      <c r="I21">
        <f t="shared" si="2"/>
        <v>0.415</v>
      </c>
      <c r="J21" s="14">
        <f t="shared" si="3"/>
        <v>2.137522534</v>
      </c>
      <c r="K21" s="15">
        <v>-19.415</v>
      </c>
    </row>
    <row r="22">
      <c r="A22" s="11">
        <v>21.0</v>
      </c>
      <c r="B22" s="15">
        <v>-16.122</v>
      </c>
      <c r="C22" s="13">
        <v>-10.623739669165365</v>
      </c>
      <c r="E22">
        <f t="shared" si="1"/>
        <v>-5.498260331</v>
      </c>
      <c r="I22">
        <f t="shared" si="2"/>
        <v>0.403</v>
      </c>
      <c r="J22" s="14">
        <f t="shared" si="3"/>
        <v>2.438729198</v>
      </c>
      <c r="K22" s="15">
        <v>-16.525</v>
      </c>
    </row>
    <row r="23">
      <c r="A23" s="11">
        <v>22.0</v>
      </c>
      <c r="B23" s="15">
        <v>-19.401</v>
      </c>
      <c r="C23" s="13">
        <v>-13.627998933813787</v>
      </c>
      <c r="E23">
        <f t="shared" si="1"/>
        <v>-5.773001066</v>
      </c>
      <c r="I23">
        <f t="shared" si="2"/>
        <v>0.382</v>
      </c>
      <c r="J23" s="14">
        <f t="shared" si="3"/>
        <v>1.930950816</v>
      </c>
      <c r="K23" s="15">
        <v>-19.783</v>
      </c>
    </row>
    <row r="24">
      <c r="A24" s="11">
        <v>23.0</v>
      </c>
      <c r="B24" s="15">
        <v>-19.101</v>
      </c>
      <c r="C24" s="13">
        <v>-13.65891021532788</v>
      </c>
      <c r="E24">
        <f t="shared" si="1"/>
        <v>-5.442089785</v>
      </c>
      <c r="I24">
        <f t="shared" si="2"/>
        <v>0.366</v>
      </c>
      <c r="J24" s="14">
        <f t="shared" si="3"/>
        <v>1.880104793</v>
      </c>
      <c r="K24" s="15">
        <v>-19.467</v>
      </c>
    </row>
    <row r="25">
      <c r="A25" s="11">
        <v>24.0</v>
      </c>
      <c r="B25" s="15">
        <v>-4.703</v>
      </c>
      <c r="C25" s="13">
        <v>3.926941846598189</v>
      </c>
      <c r="E25">
        <f t="shared" si="1"/>
        <v>-8.629941847</v>
      </c>
      <c r="I25">
        <f t="shared" si="2"/>
        <v>-1.979</v>
      </c>
      <c r="J25" s="14">
        <f t="shared" si="3"/>
        <v>72.65051395</v>
      </c>
      <c r="K25" s="15">
        <v>-2.724</v>
      </c>
    </row>
    <row r="26">
      <c r="A26" s="11">
        <v>25.0</v>
      </c>
      <c r="B26" s="15">
        <v>-6.006</v>
      </c>
      <c r="C26" s="13">
        <v>3.274205604303744</v>
      </c>
      <c r="E26">
        <f t="shared" si="1"/>
        <v>-9.280205604</v>
      </c>
      <c r="I26">
        <f t="shared" si="2"/>
        <v>-2.205</v>
      </c>
      <c r="J26" s="14">
        <f t="shared" si="3"/>
        <v>58.01104972</v>
      </c>
      <c r="K26" s="15">
        <v>-3.801</v>
      </c>
    </row>
    <row r="27">
      <c r="A27" s="11">
        <v>26.0</v>
      </c>
      <c r="B27" s="15">
        <v>-11.139</v>
      </c>
      <c r="C27" s="13">
        <v>0.813815982898172</v>
      </c>
      <c r="E27">
        <f t="shared" si="1"/>
        <v>-11.95281598</v>
      </c>
      <c r="I27">
        <f t="shared" si="2"/>
        <v>-1.387</v>
      </c>
      <c r="J27" s="14">
        <f t="shared" si="3"/>
        <v>14.22272354</v>
      </c>
      <c r="K27" s="15">
        <v>-9.752</v>
      </c>
    </row>
    <row r="28">
      <c r="A28" s="11">
        <v>27.0</v>
      </c>
      <c r="B28" s="15">
        <v>-5.432</v>
      </c>
      <c r="C28" s="13">
        <v>3.5961198548087348</v>
      </c>
      <c r="E28">
        <f t="shared" si="1"/>
        <v>-9.028119855</v>
      </c>
      <c r="I28">
        <f t="shared" si="2"/>
        <v>-2.09</v>
      </c>
      <c r="J28" s="14">
        <f t="shared" si="3"/>
        <v>62.53740275</v>
      </c>
      <c r="K28" s="15">
        <v>-3.342</v>
      </c>
    </row>
    <row r="29">
      <c r="A29" s="11">
        <v>28.0</v>
      </c>
      <c r="B29" s="15">
        <v>-7.535</v>
      </c>
      <c r="C29" s="13">
        <v>3.6293331531961965</v>
      </c>
      <c r="E29">
        <f t="shared" si="1"/>
        <v>-11.16433315</v>
      </c>
      <c r="I29">
        <f t="shared" si="2"/>
        <v>-1.942</v>
      </c>
      <c r="J29" s="14">
        <f t="shared" si="3"/>
        <v>34.7219739</v>
      </c>
      <c r="K29" s="15">
        <v>-5.593</v>
      </c>
    </row>
    <row r="30">
      <c r="A30" s="11">
        <v>29.0</v>
      </c>
      <c r="B30" s="15">
        <v>-8.626</v>
      </c>
      <c r="C30" s="13">
        <v>2.3019045051450098</v>
      </c>
      <c r="E30">
        <f t="shared" si="1"/>
        <v>-10.92790451</v>
      </c>
      <c r="I30">
        <f t="shared" si="2"/>
        <v>-1.925</v>
      </c>
      <c r="J30" s="14">
        <f t="shared" si="3"/>
        <v>28.72705566</v>
      </c>
      <c r="K30" s="15">
        <v>-6.701</v>
      </c>
    </row>
    <row r="31">
      <c r="A31" s="11">
        <v>30.0</v>
      </c>
      <c r="B31" s="15">
        <v>-2.325</v>
      </c>
      <c r="C31" s="13">
        <v>2.9184083150347324</v>
      </c>
      <c r="E31">
        <f t="shared" si="1"/>
        <v>-5.243408315</v>
      </c>
      <c r="I31">
        <f t="shared" si="2"/>
        <v>-0.961</v>
      </c>
      <c r="J31" s="14">
        <f t="shared" si="3"/>
        <v>70.45454545</v>
      </c>
      <c r="K31" s="15">
        <v>-1.364</v>
      </c>
    </row>
    <row r="32">
      <c r="A32" s="11">
        <v>31.0</v>
      </c>
      <c r="B32" s="15">
        <v>-4.011</v>
      </c>
      <c r="C32" s="13">
        <v>1.6036611218767323</v>
      </c>
      <c r="E32">
        <f t="shared" si="1"/>
        <v>-5.614661122</v>
      </c>
      <c r="I32">
        <f t="shared" si="2"/>
        <v>-0.682</v>
      </c>
      <c r="J32" s="14">
        <f t="shared" si="3"/>
        <v>20.48663262</v>
      </c>
      <c r="K32" s="15">
        <v>-3.329</v>
      </c>
    </row>
    <row r="33">
      <c r="A33" s="11">
        <v>32.0</v>
      </c>
      <c r="B33" s="15">
        <v>-4.409</v>
      </c>
      <c r="C33" s="13">
        <v>0.624412870586051</v>
      </c>
      <c r="E33">
        <f t="shared" si="1"/>
        <v>-5.033412871</v>
      </c>
      <c r="I33">
        <f t="shared" si="2"/>
        <v>-0.716</v>
      </c>
      <c r="J33" s="14">
        <f t="shared" si="3"/>
        <v>19.38803141</v>
      </c>
      <c r="K33" s="15">
        <v>-3.693</v>
      </c>
    </row>
    <row r="34">
      <c r="A34" s="11">
        <v>33.0</v>
      </c>
      <c r="B34" s="15">
        <v>-2.826</v>
      </c>
      <c r="C34" s="13">
        <v>2.6953565386864597</v>
      </c>
      <c r="E34">
        <f t="shared" si="1"/>
        <v>-5.521356539</v>
      </c>
      <c r="I34">
        <f t="shared" si="2"/>
        <v>-1.021</v>
      </c>
      <c r="J34" s="14">
        <f t="shared" si="3"/>
        <v>56.56509695</v>
      </c>
      <c r="K34" s="15">
        <v>-1.805</v>
      </c>
    </row>
    <row r="35">
      <c r="A35" s="11">
        <v>34.0</v>
      </c>
      <c r="B35" s="15">
        <v>-3.968</v>
      </c>
      <c r="C35" s="13">
        <v>4.065916578588046</v>
      </c>
      <c r="E35">
        <f t="shared" si="1"/>
        <v>-8.033916579</v>
      </c>
      <c r="I35">
        <f t="shared" si="2"/>
        <v>-0.204</v>
      </c>
      <c r="J35" s="14">
        <f t="shared" si="3"/>
        <v>5.419766206</v>
      </c>
      <c r="K35" s="15">
        <v>-3.764</v>
      </c>
    </row>
    <row r="36">
      <c r="A36" s="11">
        <v>35.0</v>
      </c>
      <c r="B36" s="15">
        <v>-2.675</v>
      </c>
      <c r="C36" s="13">
        <v>2.8458397230091013</v>
      </c>
      <c r="E36">
        <f t="shared" si="1"/>
        <v>-5.520839723</v>
      </c>
      <c r="I36">
        <f t="shared" si="2"/>
        <v>-0.071</v>
      </c>
      <c r="J36" s="14">
        <f t="shared" si="3"/>
        <v>2.726574501</v>
      </c>
      <c r="K36" s="15">
        <v>-2.604</v>
      </c>
    </row>
    <row r="37">
      <c r="A37" s="11">
        <v>36.0</v>
      </c>
      <c r="B37" s="15">
        <v>-1.737</v>
      </c>
      <c r="C37" s="13">
        <v>2.109535346097026</v>
      </c>
      <c r="E37">
        <f t="shared" si="1"/>
        <v>-3.846535346</v>
      </c>
      <c r="I37">
        <f t="shared" si="2"/>
        <v>0.027</v>
      </c>
      <c r="J37" s="14">
        <f t="shared" si="3"/>
        <v>1.530612245</v>
      </c>
      <c r="K37" s="15">
        <v>-1.764</v>
      </c>
    </row>
    <row r="38">
      <c r="A38" s="11">
        <v>37.0</v>
      </c>
      <c r="B38" s="15">
        <v>-2.485</v>
      </c>
      <c r="C38" s="13">
        <v>2.834686064283125</v>
      </c>
      <c r="E38">
        <f t="shared" si="1"/>
        <v>-5.319686064</v>
      </c>
      <c r="I38">
        <f t="shared" si="2"/>
        <v>-0.088</v>
      </c>
      <c r="J38" s="14">
        <f t="shared" si="3"/>
        <v>3.671255736</v>
      </c>
      <c r="K38" s="15">
        <v>-2.397</v>
      </c>
    </row>
    <row r="39">
      <c r="A39" s="11">
        <v>38.0</v>
      </c>
      <c r="B39" s="15">
        <v>-3.137</v>
      </c>
      <c r="C39" s="13">
        <v>3.151809534597215</v>
      </c>
      <c r="E39">
        <f t="shared" si="1"/>
        <v>-6.288809535</v>
      </c>
      <c r="I39">
        <f t="shared" si="2"/>
        <v>-0.151</v>
      </c>
      <c r="J39" s="14">
        <f t="shared" si="3"/>
        <v>5.056932351</v>
      </c>
      <c r="K39" s="15">
        <v>-2.986</v>
      </c>
    </row>
    <row r="40">
      <c r="A40" s="11">
        <v>39.0</v>
      </c>
      <c r="B40" s="15">
        <v>-4.58</v>
      </c>
      <c r="C40" s="13">
        <v>3.0945962132429568</v>
      </c>
      <c r="E40">
        <f t="shared" si="1"/>
        <v>-7.674596213</v>
      </c>
      <c r="I40">
        <f t="shared" si="2"/>
        <v>-1.066</v>
      </c>
      <c r="J40" s="14">
        <f t="shared" si="3"/>
        <v>30.33579966</v>
      </c>
      <c r="K40" s="15">
        <v>-3.514</v>
      </c>
    </row>
    <row r="41">
      <c r="A41" s="11">
        <v>40.0</v>
      </c>
      <c r="B41" s="15">
        <v>-3.599</v>
      </c>
      <c r="C41" s="13">
        <v>2.3115662612170866</v>
      </c>
      <c r="E41">
        <f t="shared" si="1"/>
        <v>-5.910566261</v>
      </c>
      <c r="I41">
        <f t="shared" si="2"/>
        <v>-0.75</v>
      </c>
      <c r="J41" s="14">
        <f t="shared" si="3"/>
        <v>26.32502633</v>
      </c>
      <c r="K41" s="15">
        <v>-2.849</v>
      </c>
    </row>
    <row r="42">
      <c r="A42" s="33">
        <v>41.0</v>
      </c>
      <c r="B42" s="15">
        <v>-5.441</v>
      </c>
      <c r="C42" s="13">
        <v>4.028342092668729</v>
      </c>
      <c r="E42">
        <f t="shared" si="1"/>
        <v>-9.469342093</v>
      </c>
      <c r="I42">
        <f t="shared" si="2"/>
        <v>-0.63</v>
      </c>
      <c r="J42" s="14">
        <f t="shared" si="3"/>
        <v>13.09499065</v>
      </c>
      <c r="K42" s="15">
        <v>-4.811</v>
      </c>
    </row>
    <row r="43">
      <c r="A43" s="11">
        <v>42.0</v>
      </c>
      <c r="B43" s="15">
        <v>-4.698</v>
      </c>
      <c r="C43" s="13">
        <v>3.6533869536720225</v>
      </c>
      <c r="E43">
        <f t="shared" si="1"/>
        <v>-8.351386954</v>
      </c>
      <c r="I43">
        <f t="shared" si="2"/>
        <v>-0.607</v>
      </c>
      <c r="J43" s="14">
        <f t="shared" si="3"/>
        <v>14.83744806</v>
      </c>
      <c r="K43" s="15">
        <v>-4.091</v>
      </c>
    </row>
    <row r="44">
      <c r="A44" s="11">
        <v>43.0</v>
      </c>
      <c r="B44" s="15">
        <v>-4.05</v>
      </c>
      <c r="C44" s="13">
        <v>2.4251528575722885</v>
      </c>
      <c r="E44">
        <f t="shared" si="1"/>
        <v>-6.475152858</v>
      </c>
      <c r="I44">
        <f t="shared" si="2"/>
        <v>-0.361</v>
      </c>
      <c r="J44" s="14">
        <f t="shared" si="3"/>
        <v>9.785849824</v>
      </c>
      <c r="K44" s="15">
        <v>-3.689</v>
      </c>
    </row>
    <row r="45">
      <c r="A45" s="11">
        <v>44.0</v>
      </c>
      <c r="B45" s="15">
        <v>-2.151</v>
      </c>
      <c r="C45" s="13">
        <v>2.1701920603129103</v>
      </c>
      <c r="E45">
        <f t="shared" si="1"/>
        <v>-4.32119206</v>
      </c>
      <c r="I45">
        <f t="shared" si="2"/>
        <v>-0.158</v>
      </c>
      <c r="J45" s="14">
        <f t="shared" si="3"/>
        <v>7.927747115</v>
      </c>
      <c r="K45" s="15">
        <v>-1.993</v>
      </c>
    </row>
    <row r="46">
      <c r="A46" s="11">
        <v>45.0</v>
      </c>
      <c r="B46" s="15">
        <v>-2.104</v>
      </c>
      <c r="C46" s="13">
        <v>1.704632277295468</v>
      </c>
      <c r="E46">
        <f t="shared" si="1"/>
        <v>-3.808632277</v>
      </c>
      <c r="I46">
        <f t="shared" si="2"/>
        <v>-0.389</v>
      </c>
      <c r="J46" s="14">
        <f t="shared" si="3"/>
        <v>22.68221574</v>
      </c>
      <c r="K46" s="15">
        <v>-1.715</v>
      </c>
    </row>
    <row r="47">
      <c r="A47" s="11">
        <v>46.0</v>
      </c>
      <c r="B47" s="15">
        <v>-4.513</v>
      </c>
      <c r="C47" s="13">
        <v>3.4434290938599146</v>
      </c>
      <c r="E47">
        <f t="shared" si="1"/>
        <v>-7.956429094</v>
      </c>
      <c r="I47">
        <f t="shared" si="2"/>
        <v>-0.257</v>
      </c>
      <c r="J47" s="14">
        <f t="shared" si="3"/>
        <v>6.038533835</v>
      </c>
      <c r="K47" s="15">
        <v>-4.256</v>
      </c>
    </row>
    <row r="48">
      <c r="A48" s="11">
        <v>47.0</v>
      </c>
      <c r="B48" s="15">
        <v>-3.745</v>
      </c>
      <c r="C48" s="13">
        <v>1.5707120675900481</v>
      </c>
      <c r="E48">
        <f t="shared" si="1"/>
        <v>-5.315712068</v>
      </c>
      <c r="I48">
        <f t="shared" si="2"/>
        <v>-0.917</v>
      </c>
      <c r="J48" s="14">
        <f t="shared" si="3"/>
        <v>32.42574257</v>
      </c>
      <c r="K48" s="15">
        <v>-2.828</v>
      </c>
    </row>
    <row r="49">
      <c r="A49" s="11">
        <v>48.0</v>
      </c>
      <c r="B49" s="15">
        <v>-4.39</v>
      </c>
      <c r="C49" s="13">
        <v>1.07787835887334</v>
      </c>
      <c r="E49">
        <f t="shared" si="1"/>
        <v>-5.467878359</v>
      </c>
      <c r="I49">
        <f t="shared" si="2"/>
        <v>-0.884</v>
      </c>
      <c r="J49" s="14">
        <f t="shared" si="3"/>
        <v>25.213919</v>
      </c>
      <c r="K49" s="15">
        <v>-3.506</v>
      </c>
    </row>
    <row r="50">
      <c r="A50" s="11">
        <v>49.0</v>
      </c>
      <c r="B50" s="15">
        <v>-4.175</v>
      </c>
      <c r="C50" s="13">
        <v>1.1043532146016242</v>
      </c>
      <c r="E50">
        <f t="shared" si="1"/>
        <v>-5.279353215</v>
      </c>
      <c r="I50">
        <f t="shared" si="2"/>
        <v>-0.882</v>
      </c>
      <c r="J50" s="14">
        <f t="shared" si="3"/>
        <v>26.78408746</v>
      </c>
      <c r="K50" s="15">
        <v>-3.293</v>
      </c>
    </row>
    <row r="51">
      <c r="A51" s="11">
        <v>50.0</v>
      </c>
      <c r="B51" s="15">
        <v>-3.463</v>
      </c>
      <c r="C51" s="13">
        <v>-0.09851050439972046</v>
      </c>
      <c r="E51">
        <f t="shared" si="1"/>
        <v>-3.364489496</v>
      </c>
      <c r="I51">
        <f t="shared" si="2"/>
        <v>-0.606</v>
      </c>
      <c r="J51" s="14">
        <f t="shared" si="3"/>
        <v>21.21106055</v>
      </c>
      <c r="K51" s="15">
        <v>-2.857</v>
      </c>
    </row>
    <row r="52">
      <c r="A52" s="11">
        <v>51.0</v>
      </c>
      <c r="B52" s="15">
        <v>-1.661</v>
      </c>
      <c r="C52" s="13">
        <v>-0.37424183071404626</v>
      </c>
      <c r="E52">
        <f t="shared" si="1"/>
        <v>-1.286758169</v>
      </c>
      <c r="I52">
        <f t="shared" si="2"/>
        <v>-0.122</v>
      </c>
      <c r="J52" s="14">
        <f t="shared" si="3"/>
        <v>7.927225471</v>
      </c>
      <c r="K52" s="15">
        <v>-1.539</v>
      </c>
    </row>
    <row r="53">
      <c r="A53" s="11">
        <v>52.0</v>
      </c>
      <c r="B53" s="15">
        <v>-5.25</v>
      </c>
      <c r="C53" s="13">
        <v>-0.28308907645146125</v>
      </c>
      <c r="E53">
        <f t="shared" si="1"/>
        <v>-4.966910924</v>
      </c>
      <c r="I53">
        <f t="shared" si="2"/>
        <v>-0.524</v>
      </c>
      <c r="J53" s="14">
        <f t="shared" si="3"/>
        <v>11.08760051</v>
      </c>
      <c r="K53" s="15">
        <v>-4.726</v>
      </c>
    </row>
    <row r="54">
      <c r="A54" s="11">
        <v>53.0</v>
      </c>
      <c r="B54" s="15">
        <v>-4.722</v>
      </c>
      <c r="C54" s="13">
        <v>-0.5023335046701588</v>
      </c>
      <c r="E54">
        <f t="shared" si="1"/>
        <v>-4.219666495</v>
      </c>
      <c r="I54">
        <f t="shared" si="2"/>
        <v>-0.317</v>
      </c>
      <c r="J54" s="14">
        <f t="shared" si="3"/>
        <v>7.196367764</v>
      </c>
      <c r="K54" s="15">
        <v>-4.405</v>
      </c>
    </row>
    <row r="55">
      <c r="A55" s="11">
        <v>54.0</v>
      </c>
      <c r="B55" s="15">
        <v>-3.567</v>
      </c>
      <c r="C55" s="13">
        <v>-0.5197923110984342</v>
      </c>
      <c r="E55">
        <f t="shared" si="1"/>
        <v>-3.047207689</v>
      </c>
      <c r="I55">
        <f t="shared" si="2"/>
        <v>-0.279</v>
      </c>
      <c r="J55" s="14">
        <f t="shared" si="3"/>
        <v>8.48540146</v>
      </c>
      <c r="K55" s="15">
        <v>-3.288</v>
      </c>
    </row>
    <row r="56">
      <c r="A56" s="11">
        <v>55.0</v>
      </c>
      <c r="B56" s="15">
        <v>-4.762</v>
      </c>
      <c r="C56" s="13">
        <v>0.5166419021563005</v>
      </c>
      <c r="E56">
        <f t="shared" si="1"/>
        <v>-5.278641902</v>
      </c>
      <c r="I56">
        <f t="shared" si="2"/>
        <v>-0.594</v>
      </c>
      <c r="J56" s="14">
        <f t="shared" si="3"/>
        <v>14.25143954</v>
      </c>
      <c r="K56" s="15">
        <v>-4.168</v>
      </c>
    </row>
    <row r="57">
      <c r="A57" s="11">
        <v>56.0</v>
      </c>
      <c r="B57" s="15">
        <v>-3.843</v>
      </c>
      <c r="C57" s="13">
        <v>1.3272457291770428</v>
      </c>
      <c r="E57">
        <f t="shared" si="1"/>
        <v>-5.170245729</v>
      </c>
      <c r="I57">
        <f t="shared" si="2"/>
        <v>-0.644</v>
      </c>
      <c r="J57" s="14">
        <f t="shared" si="3"/>
        <v>20.13129103</v>
      </c>
      <c r="K57" s="15">
        <v>-3.199</v>
      </c>
    </row>
    <row r="58">
      <c r="A58" s="11">
        <v>57.0</v>
      </c>
      <c r="B58" s="15">
        <v>-6.199</v>
      </c>
      <c r="C58" s="13">
        <v>0.7158857360284733</v>
      </c>
      <c r="E58">
        <f t="shared" si="1"/>
        <v>-6.914885736</v>
      </c>
      <c r="I58">
        <f t="shared" si="2"/>
        <v>-0.944</v>
      </c>
      <c r="J58" s="14">
        <f t="shared" si="3"/>
        <v>17.96384396</v>
      </c>
      <c r="K58" s="15">
        <v>-5.255</v>
      </c>
    </row>
    <row r="59">
      <c r="A59" s="11">
        <v>58.0</v>
      </c>
      <c r="B59" s="15">
        <v>-4.367</v>
      </c>
      <c r="C59" s="13">
        <v>-0.6312256730689957</v>
      </c>
      <c r="E59">
        <f t="shared" si="1"/>
        <v>-3.735774327</v>
      </c>
      <c r="I59">
        <f t="shared" si="2"/>
        <v>-0.13</v>
      </c>
      <c r="J59" s="14">
        <f t="shared" si="3"/>
        <v>3.068208638</v>
      </c>
      <c r="K59" s="15">
        <v>-4.237</v>
      </c>
    </row>
    <row r="60">
      <c r="A60" s="11">
        <v>59.0</v>
      </c>
      <c r="B60" s="15">
        <v>-2.873</v>
      </c>
      <c r="C60" s="13">
        <v>-1.9759851784271334</v>
      </c>
      <c r="E60">
        <f t="shared" si="1"/>
        <v>-0.8970148216</v>
      </c>
      <c r="I60">
        <f t="shared" si="2"/>
        <v>0.054</v>
      </c>
      <c r="J60" s="14">
        <f t="shared" si="3"/>
        <v>1.844892381</v>
      </c>
      <c r="K60" s="15">
        <v>-2.927</v>
      </c>
    </row>
    <row r="61">
      <c r="A61" s="11">
        <v>60.0</v>
      </c>
      <c r="B61" s="15">
        <v>-5.029</v>
      </c>
      <c r="C61" s="13">
        <v>-1.820630516242826</v>
      </c>
      <c r="E61">
        <f t="shared" si="1"/>
        <v>-3.208369484</v>
      </c>
      <c r="I61">
        <f t="shared" si="2"/>
        <v>-0.063</v>
      </c>
      <c r="J61" s="14">
        <f t="shared" si="3"/>
        <v>1.268626661</v>
      </c>
      <c r="K61" s="15">
        <v>-4.966</v>
      </c>
    </row>
    <row r="62">
      <c r="A62" s="11">
        <v>61.0</v>
      </c>
      <c r="B62" s="15">
        <v>-3.029</v>
      </c>
      <c r="C62" s="13">
        <v>2.577545300769101</v>
      </c>
      <c r="E62">
        <f t="shared" si="1"/>
        <v>-5.606545301</v>
      </c>
      <c r="I62">
        <f t="shared" si="2"/>
        <v>-0.123</v>
      </c>
      <c r="J62" s="14">
        <f t="shared" si="3"/>
        <v>4.232622161</v>
      </c>
      <c r="K62" s="15">
        <v>-2.906</v>
      </c>
    </row>
    <row r="63">
      <c r="A63" s="11">
        <v>62.0</v>
      </c>
      <c r="B63" s="15">
        <v>-3.657</v>
      </c>
      <c r="C63" s="13">
        <v>2.7423336194728507</v>
      </c>
      <c r="E63">
        <f t="shared" si="1"/>
        <v>-6.399333619</v>
      </c>
      <c r="I63">
        <f t="shared" si="2"/>
        <v>-0.129</v>
      </c>
      <c r="J63" s="14">
        <f t="shared" si="3"/>
        <v>3.656462585</v>
      </c>
      <c r="K63" s="15">
        <v>-3.528</v>
      </c>
    </row>
    <row r="64">
      <c r="A64" s="11">
        <v>63.0</v>
      </c>
      <c r="B64" s="15">
        <v>-4.556</v>
      </c>
      <c r="C64" s="13">
        <v>1.480217488650331</v>
      </c>
      <c r="E64">
        <f t="shared" si="1"/>
        <v>-6.036217489</v>
      </c>
      <c r="I64">
        <f t="shared" si="2"/>
        <v>-0.809</v>
      </c>
      <c r="J64" s="14">
        <f t="shared" si="3"/>
        <v>21.59060582</v>
      </c>
      <c r="K64" s="15">
        <v>-3.747</v>
      </c>
    </row>
    <row r="65">
      <c r="A65" s="11">
        <v>64.0</v>
      </c>
      <c r="B65" s="15">
        <v>-3.168</v>
      </c>
      <c r="C65" s="13">
        <v>0.857095278584178</v>
      </c>
      <c r="E65">
        <f t="shared" si="1"/>
        <v>-4.025095279</v>
      </c>
      <c r="I65">
        <f t="shared" si="2"/>
        <v>-0.167</v>
      </c>
      <c r="J65" s="14">
        <f t="shared" si="3"/>
        <v>5.564811729</v>
      </c>
      <c r="K65" s="15">
        <v>-3.001</v>
      </c>
    </row>
    <row r="66">
      <c r="A66" s="11">
        <v>65.0</v>
      </c>
      <c r="B66" s="15">
        <v>-4.207</v>
      </c>
      <c r="C66" s="13">
        <v>-2.0898694022710416</v>
      </c>
      <c r="E66">
        <f t="shared" si="1"/>
        <v>-2.117130598</v>
      </c>
      <c r="I66">
        <f t="shared" si="2"/>
        <v>-0.103</v>
      </c>
      <c r="J66" s="14">
        <f t="shared" si="3"/>
        <v>2.509746589</v>
      </c>
      <c r="K66" s="15">
        <v>-4.104</v>
      </c>
    </row>
    <row r="67">
      <c r="A67" s="11">
        <v>66.0</v>
      </c>
      <c r="B67" s="15">
        <v>-4.552</v>
      </c>
      <c r="C67" s="13">
        <v>0.9919784008952145</v>
      </c>
      <c r="E67">
        <f t="shared" si="1"/>
        <v>-5.543978401</v>
      </c>
      <c r="I67">
        <f t="shared" si="2"/>
        <v>-0.586</v>
      </c>
      <c r="J67" s="14">
        <f t="shared" si="3"/>
        <v>14.77559254</v>
      </c>
      <c r="K67" s="15">
        <v>-3.966</v>
      </c>
    </row>
    <row r="68">
      <c r="J68" s="34" t="s">
        <v>43</v>
      </c>
    </row>
    <row r="69">
      <c r="H69" s="35" t="s">
        <v>44</v>
      </c>
      <c r="I69" s="36">
        <f>AVERAGE(I1:I66)</f>
        <v>-0.4019538462</v>
      </c>
      <c r="J69" s="14">
        <f>(MAX(J2:J67)-MIN(J2:J67))</f>
        <v>72.52772847</v>
      </c>
    </row>
    <row r="70">
      <c r="H70" s="35" t="s">
        <v>45</v>
      </c>
      <c r="I70" s="37">
        <f>(SUMIF(I29:I66,"&gt;0")-SUMIF(I29:I66,"&lt;0"))/30</f>
        <v>0.6765666667</v>
      </c>
    </row>
    <row r="71">
      <c r="H71" s="35" t="s">
        <v>46</v>
      </c>
      <c r="I71" s="36">
        <f>STDEV(I1:I66)</f>
        <v>0.617196495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2.43"/>
    <col customWidth="1" min="11" max="11" width="17.0"/>
    <col customWidth="1" min="12" max="14" width="16.71"/>
    <col customWidth="1" min="15" max="17" width="16.14"/>
  </cols>
  <sheetData>
    <row r="1">
      <c r="A1" s="1"/>
      <c r="B1" s="2"/>
      <c r="C1" s="2"/>
      <c r="G1" s="21"/>
      <c r="H1" s="21"/>
      <c r="I1" s="21"/>
    </row>
    <row r="2">
      <c r="A2" s="5" t="s">
        <v>5</v>
      </c>
      <c r="B2" s="6" t="s">
        <v>55</v>
      </c>
      <c r="C2" s="6" t="s">
        <v>56</v>
      </c>
      <c r="D2" s="6" t="s">
        <v>57</v>
      </c>
      <c r="F2" s="21" t="s">
        <v>5</v>
      </c>
      <c r="G2" s="10" t="s">
        <v>58</v>
      </c>
      <c r="H2" s="10" t="s">
        <v>59</v>
      </c>
      <c r="I2" s="10" t="s">
        <v>60</v>
      </c>
      <c r="K2" s="10" t="s">
        <v>61</v>
      </c>
      <c r="L2" s="10"/>
      <c r="M2" s="10"/>
      <c r="N2" s="10" t="s">
        <v>62</v>
      </c>
      <c r="O2" s="10"/>
      <c r="P2" s="10"/>
      <c r="Q2" s="10" t="s">
        <v>63</v>
      </c>
      <c r="R2" s="8"/>
      <c r="S2" s="8" t="s">
        <v>22</v>
      </c>
    </row>
    <row r="3">
      <c r="A3" s="5">
        <v>1.0</v>
      </c>
      <c r="B3" s="3"/>
      <c r="C3" s="3"/>
      <c r="F3" s="45">
        <v>1.0</v>
      </c>
      <c r="G3">
        <f t="shared" ref="G3:I3" si="1">627.509*(B4-B5-B6)</f>
        <v>-5.62090873</v>
      </c>
      <c r="H3">
        <f t="shared" si="1"/>
        <v>-5.61906994</v>
      </c>
      <c r="I3">
        <f t="shared" si="1"/>
        <v>-5.617931639</v>
      </c>
      <c r="K3">
        <f t="shared" ref="K3:K68" si="2">G3-$S3</f>
        <v>-0.6099087299</v>
      </c>
      <c r="L3" s="14">
        <f t="shared" ref="L3:L68" si="3">ABS(K3/$S3)*100</f>
        <v>12.17139752</v>
      </c>
      <c r="N3">
        <f t="shared" ref="N3:N68" si="4">H3-$S3</f>
        <v>-0.6080699403</v>
      </c>
      <c r="O3" s="14">
        <f t="shared" ref="O3:O68" si="5">ABS(N3/$S3)*100</f>
        <v>12.13470246</v>
      </c>
      <c r="Q3">
        <f t="shared" ref="Q3:Q68" si="6">I3-$S3</f>
        <v>-0.606931639</v>
      </c>
      <c r="R3" s="15"/>
      <c r="S3" s="15">
        <v>-5.011</v>
      </c>
    </row>
    <row r="4">
      <c r="A4" s="13" t="s">
        <v>31</v>
      </c>
      <c r="B4" s="24">
        <v>-152.7831467962</v>
      </c>
      <c r="C4" s="24">
        <v>-152.7834211489</v>
      </c>
      <c r="D4" s="15">
        <v>-152.7832172889</v>
      </c>
      <c r="F4" s="45">
        <v>2.0</v>
      </c>
      <c r="G4">
        <f t="shared" ref="G4:G68" si="7">627.509*(OFFSET($B$4,4*F3,0)-OFFSET($B$5,4*F3,0)-OFFSET($B$6,4*F3,0))</f>
        <v>-6.101756326</v>
      </c>
      <c r="H4">
        <f t="shared" ref="H4:H68" si="8">627.509*(OFFSET($C$4,4*F3,0)-OFFSET($C$5,4*F3,0)-OFFSET($C$6,4*F3,0))</f>
        <v>-6.110732968</v>
      </c>
      <c r="I4">
        <f t="shared" ref="I4:I68" si="9">627.509*(OFFSET($D$4,4*F3,0)-OFFSET($D$5,4*F3,0)-OFFSET($D$6,4*F3,0))</f>
        <v>-6.108872467</v>
      </c>
      <c r="K4">
        <f t="shared" si="2"/>
        <v>-0.4007563265</v>
      </c>
      <c r="L4" s="14">
        <f t="shared" si="3"/>
        <v>7.029579486</v>
      </c>
      <c r="N4">
        <f t="shared" si="4"/>
        <v>-0.4097329682</v>
      </c>
      <c r="O4" s="14">
        <f t="shared" si="5"/>
        <v>7.187036805</v>
      </c>
      <c r="Q4">
        <f t="shared" si="6"/>
        <v>-0.4078724668</v>
      </c>
      <c r="R4" s="15"/>
      <c r="S4" s="15">
        <v>-5.701</v>
      </c>
    </row>
    <row r="5">
      <c r="A5" s="13" t="s">
        <v>32</v>
      </c>
      <c r="B5" s="24">
        <v>-76.3871055687</v>
      </c>
      <c r="C5" s="24">
        <v>-76.3872441789</v>
      </c>
      <c r="D5" s="15">
        <v>-76.3871431911</v>
      </c>
      <c r="F5" s="45">
        <v>3.0</v>
      </c>
      <c r="G5">
        <f t="shared" si="7"/>
        <v>-8.057593509</v>
      </c>
      <c r="H5">
        <f t="shared" si="8"/>
        <v>-8.115303252</v>
      </c>
      <c r="I5">
        <f t="shared" si="9"/>
        <v>-8.112017992</v>
      </c>
      <c r="K5">
        <f t="shared" si="2"/>
        <v>-1.021593509</v>
      </c>
      <c r="L5" s="14">
        <f t="shared" si="3"/>
        <v>14.51952116</v>
      </c>
      <c r="N5">
        <f t="shared" si="4"/>
        <v>-1.079303252</v>
      </c>
      <c r="O5" s="14">
        <f t="shared" si="5"/>
        <v>15.33972786</v>
      </c>
      <c r="Q5">
        <f t="shared" si="6"/>
        <v>-1.076017992</v>
      </c>
      <c r="R5" s="15"/>
      <c r="S5" s="15">
        <v>-7.036</v>
      </c>
    </row>
    <row r="6">
      <c r="A6" s="13" t="s">
        <v>33</v>
      </c>
      <c r="B6" s="24">
        <v>-76.3870837325</v>
      </c>
      <c r="C6" s="24">
        <v>-76.3872224053</v>
      </c>
      <c r="D6" s="15">
        <v>-76.3871213471</v>
      </c>
      <c r="F6" s="45">
        <v>4.0</v>
      </c>
      <c r="G6">
        <f t="shared" si="7"/>
        <v>-8.501181566</v>
      </c>
      <c r="H6">
        <f t="shared" si="8"/>
        <v>-8.500384379</v>
      </c>
      <c r="I6">
        <f t="shared" si="9"/>
        <v>-8.494647378</v>
      </c>
      <c r="K6">
        <f t="shared" si="2"/>
        <v>-0.281181566</v>
      </c>
      <c r="L6" s="14">
        <f t="shared" si="3"/>
        <v>3.420700317</v>
      </c>
      <c r="N6">
        <f t="shared" si="4"/>
        <v>-0.2803843786</v>
      </c>
      <c r="O6" s="14">
        <f t="shared" si="5"/>
        <v>3.411002173</v>
      </c>
      <c r="Q6">
        <f t="shared" si="6"/>
        <v>-0.2746473776</v>
      </c>
      <c r="R6" s="15"/>
      <c r="S6" s="15">
        <v>-8.22</v>
      </c>
    </row>
    <row r="7">
      <c r="A7" s="26">
        <v>2.0</v>
      </c>
      <c r="B7" s="28"/>
      <c r="C7" s="28"/>
      <c r="D7" s="28"/>
      <c r="F7" s="45">
        <v>5.0</v>
      </c>
      <c r="G7">
        <f t="shared" si="7"/>
        <v>-6.376923165</v>
      </c>
      <c r="H7">
        <f t="shared" si="8"/>
        <v>-6.316261618</v>
      </c>
      <c r="I7">
        <f t="shared" si="9"/>
        <v>-6.315317092</v>
      </c>
      <c r="K7">
        <f t="shared" si="2"/>
        <v>-0.5259231645</v>
      </c>
      <c r="L7" s="14">
        <f t="shared" si="3"/>
        <v>8.988603051</v>
      </c>
      <c r="N7">
        <f t="shared" si="4"/>
        <v>-0.4652616185</v>
      </c>
      <c r="O7" s="14">
        <f t="shared" si="5"/>
        <v>7.951830772</v>
      </c>
      <c r="Q7">
        <f t="shared" si="6"/>
        <v>-0.464317092</v>
      </c>
      <c r="R7" s="15"/>
      <c r="S7" s="15">
        <v>-5.851</v>
      </c>
    </row>
    <row r="8">
      <c r="A8" s="13" t="s">
        <v>31</v>
      </c>
      <c r="B8" s="15">
        <v>-192.0392426294</v>
      </c>
      <c r="C8" s="15">
        <v>-192.0395380964</v>
      </c>
      <c r="D8" s="15">
        <v>-192.0392159195</v>
      </c>
      <c r="F8" s="45">
        <v>6.0</v>
      </c>
      <c r="G8">
        <f t="shared" si="7"/>
        <v>-8.733205027</v>
      </c>
      <c r="H8">
        <f t="shared" si="8"/>
        <v>-8.723791764</v>
      </c>
      <c r="I8">
        <f t="shared" si="9"/>
        <v>-8.72206053</v>
      </c>
      <c r="K8">
        <f t="shared" si="2"/>
        <v>-1.067205027</v>
      </c>
      <c r="L8" s="14">
        <f t="shared" si="3"/>
        <v>13.92127611</v>
      </c>
      <c r="N8">
        <f t="shared" si="4"/>
        <v>-1.057791764</v>
      </c>
      <c r="O8" s="14">
        <f t="shared" si="5"/>
        <v>13.79848375</v>
      </c>
      <c r="Q8">
        <f t="shared" si="6"/>
        <v>-1.05606053</v>
      </c>
      <c r="R8" s="15"/>
      <c r="S8" s="15">
        <v>-7.666</v>
      </c>
    </row>
    <row r="9">
      <c r="A9" s="13" t="s">
        <v>32</v>
      </c>
      <c r="B9" s="15">
        <v>-76.3871167976</v>
      </c>
      <c r="C9" s="15">
        <v>-76.3872553826</v>
      </c>
      <c r="D9" s="15">
        <v>-76.3871542799</v>
      </c>
      <c r="F9" s="45">
        <v>7.0</v>
      </c>
      <c r="G9">
        <f t="shared" si="7"/>
        <v>-8.982105342</v>
      </c>
      <c r="H9">
        <f t="shared" si="8"/>
        <v>-8.915191987</v>
      </c>
      <c r="I9">
        <f t="shared" si="9"/>
        <v>-8.913132816</v>
      </c>
      <c r="K9">
        <f t="shared" si="2"/>
        <v>-0.6451053422</v>
      </c>
      <c r="L9" s="14">
        <f t="shared" si="3"/>
        <v>7.737859448</v>
      </c>
      <c r="N9">
        <f t="shared" si="4"/>
        <v>-0.5781919867</v>
      </c>
      <c r="O9" s="14">
        <f t="shared" si="5"/>
        <v>6.93525233</v>
      </c>
      <c r="Q9">
        <f t="shared" si="6"/>
        <v>-0.5761328159</v>
      </c>
      <c r="R9" s="15"/>
      <c r="S9" s="15">
        <v>-8.337</v>
      </c>
    </row>
    <row r="10">
      <c r="A10" s="13" t="s">
        <v>33</v>
      </c>
      <c r="B10" s="15">
        <v>-115.6424020568</v>
      </c>
      <c r="C10" s="15">
        <v>-115.6425446336</v>
      </c>
      <c r="D10" s="15">
        <v>-115.6423265243</v>
      </c>
      <c r="F10" s="45">
        <v>8.0</v>
      </c>
      <c r="G10">
        <f t="shared" si="7"/>
        <v>-5.746863215</v>
      </c>
      <c r="H10">
        <f t="shared" si="8"/>
        <v>-5.680925636</v>
      </c>
      <c r="I10">
        <f t="shared" si="9"/>
        <v>-5.679292607</v>
      </c>
      <c r="K10">
        <f t="shared" si="2"/>
        <v>-0.659863215</v>
      </c>
      <c r="L10" s="14">
        <f t="shared" si="3"/>
        <v>12.97155917</v>
      </c>
      <c r="N10">
        <f t="shared" si="4"/>
        <v>-0.593925636</v>
      </c>
      <c r="O10" s="14">
        <f t="shared" si="5"/>
        <v>11.67536143</v>
      </c>
      <c r="Q10">
        <f t="shared" si="6"/>
        <v>-0.5922926066</v>
      </c>
      <c r="R10" s="15"/>
      <c r="S10" s="15">
        <v>-5.087</v>
      </c>
    </row>
    <row r="11">
      <c r="A11" s="26">
        <v>3.0</v>
      </c>
      <c r="B11" s="28"/>
      <c r="C11" s="28"/>
      <c r="D11" s="28"/>
      <c r="F11" s="45">
        <v>9.0</v>
      </c>
      <c r="G11">
        <f t="shared" si="7"/>
        <v>-3.547800219</v>
      </c>
      <c r="H11">
        <f t="shared" si="8"/>
        <v>-3.486653483</v>
      </c>
      <c r="I11">
        <f t="shared" si="9"/>
        <v>-3.486086716</v>
      </c>
      <c r="K11">
        <f t="shared" si="2"/>
        <v>-0.4348002185</v>
      </c>
      <c r="L11" s="14">
        <f t="shared" si="3"/>
        <v>13.9672412</v>
      </c>
      <c r="N11">
        <f t="shared" si="4"/>
        <v>-0.3736534826</v>
      </c>
      <c r="O11" s="14">
        <f t="shared" si="5"/>
        <v>12.00300297</v>
      </c>
      <c r="Q11">
        <f t="shared" si="6"/>
        <v>-0.3730867164</v>
      </c>
      <c r="R11" s="15"/>
      <c r="S11" s="15">
        <v>-3.113</v>
      </c>
    </row>
    <row r="12">
      <c r="A12" s="13" t="s">
        <v>31</v>
      </c>
      <c r="B12" s="15">
        <v>-172.1770933501</v>
      </c>
      <c r="C12" s="15">
        <v>-172.1775418315</v>
      </c>
      <c r="D12" s="15">
        <v>-172.1772376097</v>
      </c>
      <c r="F12" s="45">
        <v>10.0</v>
      </c>
      <c r="G12">
        <f t="shared" si="7"/>
        <v>-4.659286265</v>
      </c>
      <c r="H12">
        <f t="shared" si="8"/>
        <v>-4.620888299</v>
      </c>
      <c r="I12">
        <f t="shared" si="9"/>
        <v>-4.621443331</v>
      </c>
      <c r="K12">
        <f t="shared" si="2"/>
        <v>-0.4362862652</v>
      </c>
      <c r="L12" s="14">
        <f t="shared" si="3"/>
        <v>10.33119264</v>
      </c>
      <c r="N12">
        <f t="shared" si="4"/>
        <v>-0.3978882992</v>
      </c>
      <c r="O12" s="14">
        <f t="shared" si="5"/>
        <v>9.421934625</v>
      </c>
      <c r="Q12">
        <f t="shared" si="6"/>
        <v>-0.3984433309</v>
      </c>
      <c r="R12" s="15"/>
      <c r="S12" s="15">
        <v>-4.223</v>
      </c>
    </row>
    <row r="13">
      <c r="A13" s="13" t="s">
        <v>32</v>
      </c>
      <c r="B13" s="15">
        <v>-76.3871140182</v>
      </c>
      <c r="C13" s="15">
        <v>-76.3872525104</v>
      </c>
      <c r="D13" s="15">
        <v>-76.3871511901</v>
      </c>
      <c r="F13" s="45">
        <v>11.0</v>
      </c>
      <c r="G13">
        <f t="shared" si="7"/>
        <v>-5.636822546</v>
      </c>
      <c r="H13">
        <f t="shared" si="8"/>
        <v>-5.547611161</v>
      </c>
      <c r="I13">
        <f t="shared" si="9"/>
        <v>-5.544893921</v>
      </c>
      <c r="K13">
        <f t="shared" si="2"/>
        <v>-0.1568225464</v>
      </c>
      <c r="L13" s="14">
        <f t="shared" si="3"/>
        <v>2.8617253</v>
      </c>
      <c r="N13">
        <f t="shared" si="4"/>
        <v>-0.06761116068</v>
      </c>
      <c r="O13" s="14">
        <f t="shared" si="5"/>
        <v>1.233780304</v>
      </c>
      <c r="Q13">
        <f t="shared" si="6"/>
        <v>-0.06489392121</v>
      </c>
      <c r="R13" s="15"/>
      <c r="S13" s="15">
        <v>-5.48</v>
      </c>
    </row>
    <row r="14">
      <c r="A14" s="13" t="s">
        <v>33</v>
      </c>
      <c r="B14" s="15">
        <v>-95.7771387296</v>
      </c>
      <c r="C14" s="15">
        <v>-95.7773567524</v>
      </c>
      <c r="D14" s="15">
        <v>-95.7771590863</v>
      </c>
      <c r="F14" s="45">
        <v>12.0</v>
      </c>
      <c r="G14">
        <f t="shared" si="7"/>
        <v>-8.168881728</v>
      </c>
      <c r="H14">
        <f t="shared" si="8"/>
        <v>-8.203527253</v>
      </c>
      <c r="I14">
        <f t="shared" si="9"/>
        <v>-8.202462997</v>
      </c>
      <c r="K14">
        <f t="shared" si="2"/>
        <v>-0.7668817278</v>
      </c>
      <c r="L14" s="14">
        <f t="shared" si="3"/>
        <v>10.36046647</v>
      </c>
      <c r="N14">
        <f t="shared" si="4"/>
        <v>-0.8015272527</v>
      </c>
      <c r="O14" s="14">
        <f t="shared" si="5"/>
        <v>10.82852273</v>
      </c>
      <c r="Q14">
        <f t="shared" si="6"/>
        <v>-0.8004629975</v>
      </c>
      <c r="R14" s="15"/>
      <c r="S14" s="15">
        <v>-7.402</v>
      </c>
    </row>
    <row r="15">
      <c r="A15" s="26">
        <v>4.0</v>
      </c>
      <c r="B15" s="28"/>
      <c r="C15" s="28"/>
      <c r="D15" s="28"/>
      <c r="F15" s="45">
        <v>13.0</v>
      </c>
      <c r="G15">
        <f t="shared" si="7"/>
        <v>-6.384186142</v>
      </c>
      <c r="H15">
        <f t="shared" si="8"/>
        <v>-6.307944551</v>
      </c>
      <c r="I15">
        <f t="shared" si="9"/>
        <v>-6.306141593</v>
      </c>
      <c r="K15">
        <f t="shared" si="2"/>
        <v>-0.102186142</v>
      </c>
      <c r="L15" s="14">
        <f t="shared" si="3"/>
        <v>1.626649824</v>
      </c>
      <c r="N15">
        <f t="shared" si="4"/>
        <v>-0.02594455147</v>
      </c>
      <c r="O15" s="14">
        <f t="shared" si="5"/>
        <v>0.4129982724</v>
      </c>
      <c r="Q15">
        <f t="shared" si="6"/>
        <v>-0.0241415926</v>
      </c>
      <c r="R15" s="15"/>
      <c r="S15" s="15">
        <v>-6.282</v>
      </c>
    </row>
    <row r="16">
      <c r="A16" s="13" t="s">
        <v>31</v>
      </c>
      <c r="B16" s="15">
        <v>-324.7473718307</v>
      </c>
      <c r="C16" s="15">
        <v>-324.7476064189</v>
      </c>
      <c r="D16" s="15">
        <v>-324.7468670157</v>
      </c>
      <c r="F16" s="45">
        <v>14.0</v>
      </c>
      <c r="G16">
        <f t="shared" si="7"/>
        <v>-8.205083601</v>
      </c>
      <c r="H16">
        <f t="shared" si="8"/>
        <v>-8.199789684</v>
      </c>
      <c r="I16">
        <f t="shared" si="9"/>
        <v>-8.199835178</v>
      </c>
      <c r="K16">
        <f t="shared" si="2"/>
        <v>-0.6440836005</v>
      </c>
      <c r="L16" s="14">
        <f t="shared" si="3"/>
        <v>8.51849756</v>
      </c>
      <c r="N16">
        <f t="shared" si="4"/>
        <v>-0.6387896836</v>
      </c>
      <c r="O16" s="14">
        <f t="shared" si="5"/>
        <v>8.448481466</v>
      </c>
      <c r="Q16">
        <f t="shared" si="6"/>
        <v>-0.638835178</v>
      </c>
      <c r="R16" s="15"/>
      <c r="S16" s="15">
        <v>-7.561</v>
      </c>
    </row>
    <row r="17">
      <c r="A17" s="13" t="s">
        <v>32</v>
      </c>
      <c r="B17" s="15">
        <v>-76.3871213482</v>
      </c>
      <c r="C17" s="15">
        <v>-76.3872598643</v>
      </c>
      <c r="D17" s="15">
        <v>-76.3871585688</v>
      </c>
      <c r="F17" s="45">
        <v>15.0</v>
      </c>
      <c r="G17">
        <f t="shared" si="7"/>
        <v>-8.879553429</v>
      </c>
      <c r="H17">
        <f t="shared" si="8"/>
        <v>-8.836958306</v>
      </c>
      <c r="I17">
        <f t="shared" si="9"/>
        <v>-8.83025218</v>
      </c>
      <c r="K17">
        <f t="shared" si="2"/>
        <v>-0.1585534288</v>
      </c>
      <c r="L17" s="14">
        <f t="shared" si="3"/>
        <v>1.818064772</v>
      </c>
      <c r="N17">
        <f t="shared" si="4"/>
        <v>-0.1159583062</v>
      </c>
      <c r="O17" s="14">
        <f t="shared" si="5"/>
        <v>1.329644607</v>
      </c>
      <c r="Q17">
        <f t="shared" si="6"/>
        <v>-0.1092521802</v>
      </c>
      <c r="R17" s="15"/>
      <c r="S17" s="15">
        <v>-8.721</v>
      </c>
    </row>
    <row r="18">
      <c r="A18" s="13" t="s">
        <v>33</v>
      </c>
      <c r="B18" s="15">
        <v>-248.3467029771</v>
      </c>
      <c r="C18" s="15">
        <v>-248.3468003196</v>
      </c>
      <c r="D18" s="15">
        <v>-248.3461713544</v>
      </c>
      <c r="F18" s="45">
        <v>16.0</v>
      </c>
      <c r="G18">
        <f t="shared" si="7"/>
        <v>-5.542829228</v>
      </c>
      <c r="H18">
        <f t="shared" si="8"/>
        <v>-5.446211354</v>
      </c>
      <c r="I18">
        <f t="shared" si="9"/>
        <v>-5.444840184</v>
      </c>
      <c r="K18">
        <f t="shared" si="2"/>
        <v>-0.3438292284</v>
      </c>
      <c r="L18" s="14">
        <f t="shared" si="3"/>
        <v>6.613372348</v>
      </c>
      <c r="N18">
        <f t="shared" si="4"/>
        <v>-0.2472113539</v>
      </c>
      <c r="O18" s="14">
        <f t="shared" si="5"/>
        <v>4.754978916</v>
      </c>
      <c r="Q18">
        <f t="shared" si="6"/>
        <v>-0.245840184</v>
      </c>
      <c r="R18" s="15"/>
      <c r="S18" s="15">
        <v>-5.199</v>
      </c>
    </row>
    <row r="19">
      <c r="A19" s="26">
        <v>5.0</v>
      </c>
      <c r="B19" s="28"/>
      <c r="C19" s="28"/>
      <c r="D19" s="28"/>
      <c r="F19" s="45">
        <v>17.0</v>
      </c>
      <c r="G19">
        <f t="shared" si="7"/>
        <v>-18.23660625</v>
      </c>
      <c r="H19">
        <f t="shared" si="8"/>
        <v>-17.89680932</v>
      </c>
      <c r="I19">
        <f t="shared" si="9"/>
        <v>-17.89012007</v>
      </c>
      <c r="K19">
        <f t="shared" si="2"/>
        <v>-0.7886062544</v>
      </c>
      <c r="L19" s="14">
        <f t="shared" si="3"/>
        <v>4.519751573</v>
      </c>
      <c r="N19">
        <f t="shared" si="4"/>
        <v>-0.4488093151</v>
      </c>
      <c r="O19" s="14">
        <f t="shared" si="5"/>
        <v>2.572267968</v>
      </c>
      <c r="Q19">
        <f t="shared" si="6"/>
        <v>-0.4421200692</v>
      </c>
      <c r="R19" s="15"/>
      <c r="S19" s="15">
        <v>-17.448</v>
      </c>
    </row>
    <row r="20">
      <c r="A20" s="13" t="s">
        <v>31</v>
      </c>
      <c r="B20" s="15">
        <v>-231.2949842676</v>
      </c>
      <c r="C20" s="15">
        <v>-231.2951644365</v>
      </c>
      <c r="D20" s="15">
        <v>-231.2947215411</v>
      </c>
      <c r="F20" s="45">
        <v>18.0</v>
      </c>
      <c r="G20">
        <f t="shared" si="7"/>
        <v>-7.906465182</v>
      </c>
      <c r="H20">
        <f t="shared" si="8"/>
        <v>-7.954298687</v>
      </c>
      <c r="I20">
        <f t="shared" si="9"/>
        <v>-7.956005763</v>
      </c>
      <c r="K20">
        <f t="shared" si="2"/>
        <v>-0.9314651824</v>
      </c>
      <c r="L20" s="14">
        <f t="shared" si="3"/>
        <v>13.35433953</v>
      </c>
      <c r="N20">
        <f t="shared" si="4"/>
        <v>-0.9792986874</v>
      </c>
      <c r="O20" s="14">
        <f t="shared" si="5"/>
        <v>14.04012455</v>
      </c>
      <c r="Q20">
        <f t="shared" si="6"/>
        <v>-0.9810057629</v>
      </c>
      <c r="R20" s="15"/>
      <c r="S20" s="15">
        <v>-6.975</v>
      </c>
    </row>
    <row r="21">
      <c r="A21" s="13" t="s">
        <v>32</v>
      </c>
      <c r="B21" s="15">
        <v>-115.6424145879</v>
      </c>
      <c r="C21" s="15">
        <v>-115.6425492108</v>
      </c>
      <c r="D21" s="15">
        <v>-115.6423261599</v>
      </c>
      <c r="F21" s="45">
        <v>19.0</v>
      </c>
      <c r="G21">
        <f t="shared" si="7"/>
        <v>-8.512491286</v>
      </c>
      <c r="H21">
        <f t="shared" si="8"/>
        <v>-8.476313573</v>
      </c>
      <c r="I21">
        <f t="shared" si="9"/>
        <v>-8.479974711</v>
      </c>
      <c r="K21">
        <f t="shared" si="2"/>
        <v>-1.002491286</v>
      </c>
      <c r="L21" s="14">
        <f t="shared" si="3"/>
        <v>13.34875215</v>
      </c>
      <c r="N21">
        <f t="shared" si="4"/>
        <v>-0.9663135726</v>
      </c>
      <c r="O21" s="14">
        <f t="shared" si="5"/>
        <v>12.86702493</v>
      </c>
      <c r="Q21">
        <f t="shared" si="6"/>
        <v>-0.9699747111</v>
      </c>
      <c r="R21" s="15"/>
      <c r="S21" s="15">
        <v>-7.51</v>
      </c>
    </row>
    <row r="22">
      <c r="A22" s="13" t="s">
        <v>33</v>
      </c>
      <c r="B22" s="15">
        <v>-115.6424073981</v>
      </c>
      <c r="C22" s="15">
        <v>-115.6425496145</v>
      </c>
      <c r="D22" s="15">
        <v>-115.6423312752</v>
      </c>
      <c r="F22" s="45">
        <v>20.0</v>
      </c>
      <c r="G22">
        <f t="shared" si="7"/>
        <v>-20.71040982</v>
      </c>
      <c r="H22">
        <f t="shared" si="8"/>
        <v>-20.56030609</v>
      </c>
      <c r="I22">
        <f t="shared" si="9"/>
        <v>-20.54978427</v>
      </c>
      <c r="K22">
        <f t="shared" si="2"/>
        <v>-1.295409822</v>
      </c>
      <c r="L22" s="14">
        <f t="shared" si="3"/>
        <v>6.67221129</v>
      </c>
      <c r="N22">
        <f t="shared" si="4"/>
        <v>-1.145306092</v>
      </c>
      <c r="O22" s="14">
        <f t="shared" si="5"/>
        <v>5.899078508</v>
      </c>
      <c r="Q22">
        <f t="shared" si="6"/>
        <v>-1.134784272</v>
      </c>
      <c r="R22" s="15"/>
      <c r="S22" s="15">
        <v>-19.415</v>
      </c>
    </row>
    <row r="23">
      <c r="A23" s="26">
        <v>6.0</v>
      </c>
      <c r="B23" s="28"/>
      <c r="C23" s="28"/>
      <c r="D23" s="28"/>
      <c r="F23" s="45">
        <v>21.0</v>
      </c>
      <c r="G23">
        <f t="shared" si="7"/>
        <v>-17.20455733</v>
      </c>
      <c r="H23">
        <f t="shared" si="8"/>
        <v>-17.03098382</v>
      </c>
      <c r="I23">
        <f t="shared" si="9"/>
        <v>-17.02381873</v>
      </c>
      <c r="K23">
        <f t="shared" si="2"/>
        <v>-0.679557325</v>
      </c>
      <c r="L23" s="14">
        <f t="shared" si="3"/>
        <v>4.112298487</v>
      </c>
      <c r="N23">
        <f t="shared" si="4"/>
        <v>-0.5059838176</v>
      </c>
      <c r="O23" s="14">
        <f t="shared" si="5"/>
        <v>3.061929305</v>
      </c>
      <c r="Q23">
        <f t="shared" si="6"/>
        <v>-0.4988187316</v>
      </c>
      <c r="R23" s="15"/>
      <c r="S23" s="15">
        <v>-16.525</v>
      </c>
    </row>
    <row r="24">
      <c r="A24" s="13" t="s">
        <v>31</v>
      </c>
      <c r="B24" s="15">
        <v>-211.4333834859</v>
      </c>
      <c r="C24" s="15">
        <v>-211.4337189004</v>
      </c>
      <c r="D24" s="15">
        <v>-211.4332936995</v>
      </c>
      <c r="F24" s="45">
        <v>22.0</v>
      </c>
      <c r="G24">
        <f t="shared" si="7"/>
        <v>-20.68886518</v>
      </c>
      <c r="H24">
        <f t="shared" si="8"/>
        <v>-20.47729286</v>
      </c>
      <c r="I24">
        <f t="shared" si="9"/>
        <v>-20.46935393</v>
      </c>
      <c r="K24">
        <f t="shared" si="2"/>
        <v>-0.905865179</v>
      </c>
      <c r="L24" s="14">
        <f t="shared" si="3"/>
        <v>4.579008133</v>
      </c>
      <c r="N24">
        <f t="shared" si="4"/>
        <v>-0.694292864</v>
      </c>
      <c r="O24" s="14">
        <f t="shared" si="5"/>
        <v>3.50954286</v>
      </c>
      <c r="Q24">
        <f t="shared" si="6"/>
        <v>-0.6863539339</v>
      </c>
      <c r="R24" s="15"/>
      <c r="S24" s="15">
        <v>-19.783</v>
      </c>
    </row>
    <row r="25">
      <c r="A25" s="13" t="s">
        <v>32</v>
      </c>
      <c r="B25" s="15">
        <v>-115.6423252587</v>
      </c>
      <c r="C25" s="15">
        <v>-115.6424572631</v>
      </c>
      <c r="D25" s="15">
        <v>-115.6422323876</v>
      </c>
      <c r="F25" s="45">
        <v>23.0</v>
      </c>
      <c r="G25">
        <f t="shared" si="7"/>
        <v>-20.14150276</v>
      </c>
      <c r="H25">
        <f t="shared" si="8"/>
        <v>-19.91207819</v>
      </c>
      <c r="I25">
        <f t="shared" si="9"/>
        <v>-19.90504137</v>
      </c>
      <c r="K25">
        <f t="shared" si="2"/>
        <v>-0.674502758</v>
      </c>
      <c r="L25" s="14">
        <f t="shared" si="3"/>
        <v>3.464852098</v>
      </c>
      <c r="N25">
        <f t="shared" si="4"/>
        <v>-0.4450781885</v>
      </c>
      <c r="O25" s="14">
        <f t="shared" si="5"/>
        <v>2.286321408</v>
      </c>
      <c r="Q25">
        <f t="shared" si="6"/>
        <v>-0.4380413653</v>
      </c>
      <c r="R25" s="15"/>
      <c r="S25" s="15">
        <v>-19.467</v>
      </c>
    </row>
    <row r="26">
      <c r="A26" s="13" t="s">
        <v>33</v>
      </c>
      <c r="B26" s="15">
        <v>-95.7771409686</v>
      </c>
      <c r="C26" s="15">
        <v>-95.7773593797</v>
      </c>
      <c r="D26" s="15">
        <v>-95.7771618132</v>
      </c>
      <c r="F26" s="45">
        <v>24.0</v>
      </c>
      <c r="G26">
        <f t="shared" si="7"/>
        <v>-3.017090569</v>
      </c>
      <c r="H26">
        <f t="shared" si="8"/>
        <v>-2.858065669</v>
      </c>
      <c r="I26">
        <f t="shared" si="9"/>
        <v>-2.846689998</v>
      </c>
      <c r="K26">
        <f t="shared" si="2"/>
        <v>-0.2930905687</v>
      </c>
      <c r="L26" s="14">
        <f t="shared" si="3"/>
        <v>10.75956566</v>
      </c>
      <c r="N26">
        <f t="shared" si="4"/>
        <v>-0.1340656691</v>
      </c>
      <c r="O26" s="14">
        <f t="shared" si="5"/>
        <v>4.921647175</v>
      </c>
      <c r="Q26">
        <f t="shared" si="6"/>
        <v>-0.1226899977</v>
      </c>
      <c r="R26" s="15"/>
      <c r="S26" s="15">
        <v>-2.724</v>
      </c>
    </row>
    <row r="27">
      <c r="A27" s="26">
        <v>7.0</v>
      </c>
      <c r="B27" s="28"/>
      <c r="C27" s="28"/>
      <c r="D27" s="28"/>
      <c r="F27" s="45">
        <v>25.0</v>
      </c>
      <c r="G27">
        <f t="shared" si="7"/>
        <v>-3.974918298</v>
      </c>
      <c r="H27">
        <f t="shared" si="8"/>
        <v>-3.814968827</v>
      </c>
      <c r="I27">
        <f t="shared" si="9"/>
        <v>-3.804392288</v>
      </c>
      <c r="K27">
        <f t="shared" si="2"/>
        <v>-0.1739182982</v>
      </c>
      <c r="L27" s="14">
        <f t="shared" si="3"/>
        <v>4.575593218</v>
      </c>
      <c r="N27">
        <f t="shared" si="4"/>
        <v>-0.01396882688</v>
      </c>
      <c r="O27" s="14">
        <f t="shared" si="5"/>
        <v>0.3675039958</v>
      </c>
      <c r="Q27">
        <f t="shared" si="6"/>
        <v>-0.003392288215</v>
      </c>
      <c r="R27" s="15"/>
      <c r="S27" s="15">
        <v>-3.801</v>
      </c>
    </row>
    <row r="28">
      <c r="A28" s="13" t="s">
        <v>31</v>
      </c>
      <c r="B28" s="15">
        <v>-364.0030075295</v>
      </c>
      <c r="C28" s="15">
        <v>-364.0031270594</v>
      </c>
      <c r="D28" s="15">
        <v>-364.0022710317</v>
      </c>
      <c r="F28" s="45">
        <v>26.0</v>
      </c>
      <c r="G28">
        <f t="shared" si="7"/>
        <v>-9.382625637</v>
      </c>
      <c r="H28">
        <f t="shared" si="8"/>
        <v>-8.96684903</v>
      </c>
      <c r="I28">
        <f t="shared" si="9"/>
        <v>-8.95075129</v>
      </c>
      <c r="K28">
        <f t="shared" si="2"/>
        <v>0.3693743629</v>
      </c>
      <c r="L28" s="14">
        <f t="shared" si="3"/>
        <v>3.787678044</v>
      </c>
      <c r="N28">
        <f t="shared" si="4"/>
        <v>0.7851509704</v>
      </c>
      <c r="O28" s="14">
        <f t="shared" si="5"/>
        <v>8.051178942</v>
      </c>
      <c r="Q28">
        <f t="shared" si="6"/>
        <v>0.8012487098</v>
      </c>
      <c r="R28" s="15"/>
      <c r="S28" s="15">
        <v>-9.752</v>
      </c>
    </row>
    <row r="29">
      <c r="A29" s="13" t="s">
        <v>32</v>
      </c>
      <c r="B29" s="15">
        <v>-115.6423567372</v>
      </c>
      <c r="C29" s="15">
        <v>-115.6424904612</v>
      </c>
      <c r="D29" s="15">
        <v>-115.6422666185</v>
      </c>
      <c r="F29" s="45">
        <v>27.0</v>
      </c>
      <c r="G29">
        <f t="shared" si="7"/>
        <v>-3.568437358</v>
      </c>
      <c r="H29">
        <f t="shared" si="8"/>
        <v>-3.405253517</v>
      </c>
      <c r="I29">
        <f t="shared" si="9"/>
        <v>-3.39389391</v>
      </c>
      <c r="K29">
        <f t="shared" si="2"/>
        <v>-0.226437358</v>
      </c>
      <c r="L29" s="14">
        <f t="shared" si="3"/>
        <v>6.77550443</v>
      </c>
      <c r="N29">
        <f t="shared" si="4"/>
        <v>-0.06325351711</v>
      </c>
      <c r="O29" s="14">
        <f t="shared" si="5"/>
        <v>1.892684533</v>
      </c>
      <c r="Q29">
        <f t="shared" si="6"/>
        <v>-0.05189390992</v>
      </c>
      <c r="R29" s="15"/>
      <c r="S29" s="15">
        <v>-3.342</v>
      </c>
    </row>
    <row r="30">
      <c r="A30" s="13" t="s">
        <v>33</v>
      </c>
      <c r="B30" s="15">
        <v>-248.3463368855</v>
      </c>
      <c r="C30" s="15">
        <v>-248.3464293247</v>
      </c>
      <c r="D30" s="15">
        <v>-248.3458004212</v>
      </c>
      <c r="F30" s="45">
        <v>28.0</v>
      </c>
      <c r="G30">
        <f t="shared" si="7"/>
        <v>-5.381428203</v>
      </c>
      <c r="H30">
        <f t="shared" si="8"/>
        <v>-5.078828617</v>
      </c>
      <c r="I30">
        <f t="shared" si="9"/>
        <v>-5.06313468</v>
      </c>
      <c r="K30">
        <f t="shared" si="2"/>
        <v>0.2115717968</v>
      </c>
      <c r="L30" s="14">
        <f t="shared" si="3"/>
        <v>3.782796296</v>
      </c>
      <c r="N30">
        <f t="shared" si="4"/>
        <v>0.5141713831</v>
      </c>
      <c r="O30" s="14">
        <f t="shared" si="5"/>
        <v>9.193123245</v>
      </c>
      <c r="Q30">
        <f t="shared" si="6"/>
        <v>0.5298653204</v>
      </c>
      <c r="R30" s="15"/>
      <c r="S30" s="15">
        <v>-5.593</v>
      </c>
    </row>
    <row r="31">
      <c r="A31" s="26">
        <v>8.0</v>
      </c>
      <c r="B31" s="28"/>
      <c r="C31" s="28"/>
      <c r="D31" s="28"/>
      <c r="F31" s="45">
        <v>29.0</v>
      </c>
      <c r="G31">
        <f t="shared" si="7"/>
        <v>-6.441905863</v>
      </c>
      <c r="H31">
        <f t="shared" si="8"/>
        <v>-6.100724262</v>
      </c>
      <c r="I31">
        <f t="shared" si="9"/>
        <v>-6.088794124</v>
      </c>
      <c r="K31">
        <f t="shared" si="2"/>
        <v>0.259094137</v>
      </c>
      <c r="L31" s="14">
        <f t="shared" si="3"/>
        <v>3.866499582</v>
      </c>
      <c r="N31">
        <f t="shared" si="4"/>
        <v>0.6002757376</v>
      </c>
      <c r="O31" s="14">
        <f t="shared" si="5"/>
        <v>8.958002351</v>
      </c>
      <c r="Q31">
        <f t="shared" si="6"/>
        <v>0.6122058759</v>
      </c>
      <c r="R31" s="15"/>
      <c r="S31" s="15">
        <v>-6.701</v>
      </c>
    </row>
    <row r="32">
      <c r="A32" s="13" t="s">
        <v>31</v>
      </c>
      <c r="B32" s="15">
        <v>-192.0386534707</v>
      </c>
      <c r="C32" s="15">
        <v>-192.0388221029</v>
      </c>
      <c r="D32" s="15">
        <v>-192.0384956347</v>
      </c>
      <c r="F32" s="45">
        <v>30.0</v>
      </c>
      <c r="G32">
        <f t="shared" si="7"/>
        <v>-1.6632677</v>
      </c>
      <c r="H32">
        <f t="shared" si="8"/>
        <v>-1.607832049</v>
      </c>
      <c r="I32">
        <f t="shared" si="9"/>
        <v>-1.60515886</v>
      </c>
      <c r="K32">
        <f t="shared" si="2"/>
        <v>-0.2992676998</v>
      </c>
      <c r="L32" s="14">
        <f t="shared" si="3"/>
        <v>21.9404472</v>
      </c>
      <c r="N32">
        <f t="shared" si="4"/>
        <v>-0.2438320487</v>
      </c>
      <c r="O32" s="14">
        <f t="shared" si="5"/>
        <v>17.87624991</v>
      </c>
      <c r="Q32">
        <f t="shared" si="6"/>
        <v>-0.2411588604</v>
      </c>
      <c r="R32" s="15"/>
      <c r="S32" s="15">
        <v>-1.364</v>
      </c>
    </row>
    <row r="33">
      <c r="A33" s="13" t="s">
        <v>32</v>
      </c>
      <c r="B33" s="15">
        <v>-115.6424088236</v>
      </c>
      <c r="C33" s="15">
        <v>-115.6425438612</v>
      </c>
      <c r="D33" s="15">
        <v>-115.6423211234</v>
      </c>
      <c r="F33" s="45">
        <v>31.0</v>
      </c>
      <c r="G33">
        <f t="shared" si="7"/>
        <v>-3.331438692</v>
      </c>
      <c r="H33">
        <f t="shared" si="8"/>
        <v>-3.247839245</v>
      </c>
      <c r="I33">
        <f t="shared" si="9"/>
        <v>-3.242859647</v>
      </c>
      <c r="K33">
        <f t="shared" si="2"/>
        <v>-0.00243869217</v>
      </c>
      <c r="L33" s="14">
        <f t="shared" si="3"/>
        <v>0.07325599789</v>
      </c>
      <c r="N33">
        <f t="shared" si="4"/>
        <v>0.08116075511</v>
      </c>
      <c r="O33" s="14">
        <f t="shared" si="5"/>
        <v>2.437992043</v>
      </c>
      <c r="Q33">
        <f t="shared" si="6"/>
        <v>0.08614035277</v>
      </c>
      <c r="R33" s="15"/>
      <c r="S33" s="15">
        <v>-3.329</v>
      </c>
    </row>
    <row r="34">
      <c r="A34" s="13" t="s">
        <v>33</v>
      </c>
      <c r="B34" s="15">
        <v>-76.3870864307</v>
      </c>
      <c r="C34" s="15">
        <v>-76.3872251036</v>
      </c>
      <c r="D34" s="15">
        <v>-76.3871239756</v>
      </c>
      <c r="F34" s="45">
        <v>32.0</v>
      </c>
      <c r="G34">
        <f t="shared" si="7"/>
        <v>-3.597754202</v>
      </c>
      <c r="H34">
        <f t="shared" si="8"/>
        <v>-3.563553769</v>
      </c>
      <c r="I34">
        <f t="shared" si="9"/>
        <v>-3.561119662</v>
      </c>
      <c r="K34">
        <f t="shared" si="2"/>
        <v>0.09524579799</v>
      </c>
      <c r="L34" s="14">
        <f t="shared" si="3"/>
        <v>2.579090116</v>
      </c>
      <c r="N34">
        <f t="shared" si="4"/>
        <v>0.1294462308</v>
      </c>
      <c r="O34" s="14">
        <f t="shared" si="5"/>
        <v>3.505178195</v>
      </c>
      <c r="Q34">
        <f t="shared" si="6"/>
        <v>0.1318803382</v>
      </c>
      <c r="R34" s="15"/>
      <c r="S34" s="15">
        <v>-3.693</v>
      </c>
    </row>
    <row r="35">
      <c r="A35" s="26">
        <v>9.0</v>
      </c>
      <c r="B35" s="28"/>
      <c r="C35" s="28"/>
      <c r="D35" s="28"/>
      <c r="F35" s="45">
        <v>33.0</v>
      </c>
      <c r="G35">
        <f t="shared" si="7"/>
        <v>-2.064443302</v>
      </c>
      <c r="H35">
        <f t="shared" si="8"/>
        <v>-1.996864913</v>
      </c>
      <c r="I35">
        <f t="shared" si="9"/>
        <v>-1.993937834</v>
      </c>
      <c r="K35">
        <f t="shared" si="2"/>
        <v>-0.2594433024</v>
      </c>
      <c r="L35" s="14">
        <f t="shared" si="3"/>
        <v>14.37359016</v>
      </c>
      <c r="N35">
        <f t="shared" si="4"/>
        <v>-0.1918649129</v>
      </c>
      <c r="O35" s="14">
        <f t="shared" si="5"/>
        <v>10.62963506</v>
      </c>
      <c r="Q35">
        <f t="shared" si="6"/>
        <v>-0.1889378344</v>
      </c>
      <c r="R35" s="15"/>
      <c r="S35" s="15">
        <v>-1.805</v>
      </c>
    </row>
    <row r="36">
      <c r="A36" s="13" t="s">
        <v>31</v>
      </c>
      <c r="B36" s="15">
        <v>-211.4252424772</v>
      </c>
      <c r="C36" s="15">
        <v>-211.4255004614</v>
      </c>
      <c r="D36" s="15">
        <v>-211.4250813849</v>
      </c>
      <c r="F36" s="45">
        <v>34.0</v>
      </c>
      <c r="G36">
        <f t="shared" si="7"/>
        <v>-3.852038419</v>
      </c>
      <c r="H36">
        <f t="shared" si="8"/>
        <v>-3.962153008</v>
      </c>
      <c r="I36">
        <f t="shared" si="9"/>
        <v>-3.956692801</v>
      </c>
      <c r="K36">
        <f t="shared" si="2"/>
        <v>-0.08803841909</v>
      </c>
      <c r="L36" s="14">
        <f t="shared" si="3"/>
        <v>2.338959062</v>
      </c>
      <c r="N36">
        <f t="shared" si="4"/>
        <v>-0.1981530081</v>
      </c>
      <c r="O36" s="14">
        <f t="shared" si="5"/>
        <v>5.264426359</v>
      </c>
      <c r="Q36">
        <f t="shared" si="6"/>
        <v>-0.1926928013</v>
      </c>
      <c r="R36" s="15"/>
      <c r="S36" s="15">
        <v>-3.764</v>
      </c>
    </row>
    <row r="37">
      <c r="A37" s="13" t="s">
        <v>32</v>
      </c>
      <c r="B37" s="15">
        <v>-95.7771614235</v>
      </c>
      <c r="C37" s="15">
        <v>-95.7773768411</v>
      </c>
      <c r="D37" s="15">
        <v>-95.7771782349</v>
      </c>
      <c r="F37" s="45">
        <v>35.0</v>
      </c>
      <c r="G37">
        <f t="shared" si="7"/>
        <v>-2.838396086</v>
      </c>
      <c r="H37">
        <f t="shared" si="8"/>
        <v>-2.921371475</v>
      </c>
      <c r="I37">
        <f t="shared" si="9"/>
        <v>-2.917540031</v>
      </c>
      <c r="K37">
        <f t="shared" si="2"/>
        <v>-0.2343960857</v>
      </c>
      <c r="L37" s="14">
        <f t="shared" si="3"/>
        <v>9.00138578</v>
      </c>
      <c r="N37">
        <f t="shared" si="4"/>
        <v>-0.3173714753</v>
      </c>
      <c r="O37" s="14">
        <f t="shared" si="5"/>
        <v>12.18784467</v>
      </c>
      <c r="Q37">
        <f t="shared" si="6"/>
        <v>-0.3135400309</v>
      </c>
      <c r="R37" s="15"/>
      <c r="S37" s="15">
        <v>-2.604</v>
      </c>
    </row>
    <row r="38">
      <c r="A38" s="13" t="s">
        <v>33</v>
      </c>
      <c r="B38" s="15">
        <v>-115.6424272699</v>
      </c>
      <c r="C38" s="15">
        <v>-115.6425672801</v>
      </c>
      <c r="D38" s="15">
        <v>-115.642347713</v>
      </c>
      <c r="F38" s="45">
        <v>36.0</v>
      </c>
      <c r="G38">
        <f t="shared" si="7"/>
        <v>-2.139299165</v>
      </c>
      <c r="H38">
        <f t="shared" si="8"/>
        <v>-2.193138935</v>
      </c>
      <c r="I38">
        <f t="shared" si="9"/>
        <v>-2.190884923</v>
      </c>
      <c r="K38">
        <f t="shared" si="2"/>
        <v>-0.3752991647</v>
      </c>
      <c r="L38" s="14">
        <f t="shared" si="3"/>
        <v>21.27546285</v>
      </c>
      <c r="N38">
        <f t="shared" si="4"/>
        <v>-0.4291389349</v>
      </c>
      <c r="O38" s="14">
        <f t="shared" si="5"/>
        <v>24.32760402</v>
      </c>
      <c r="Q38">
        <f t="shared" si="6"/>
        <v>-0.4268849226</v>
      </c>
      <c r="R38" s="15"/>
      <c r="S38" s="15">
        <v>-1.764</v>
      </c>
    </row>
    <row r="39">
      <c r="A39" s="26">
        <v>10.0</v>
      </c>
      <c r="B39" s="28"/>
      <c r="C39" s="28"/>
      <c r="D39" s="28"/>
      <c r="F39" s="45">
        <v>37.0</v>
      </c>
      <c r="G39">
        <f t="shared" si="7"/>
        <v>-2.66905839</v>
      </c>
      <c r="H39">
        <f t="shared" si="8"/>
        <v>-2.74107082</v>
      </c>
      <c r="I39">
        <f t="shared" si="9"/>
        <v>-2.736706495</v>
      </c>
      <c r="K39">
        <f t="shared" si="2"/>
        <v>-0.2720583895</v>
      </c>
      <c r="L39" s="14">
        <f t="shared" si="3"/>
        <v>11.34995367</v>
      </c>
      <c r="N39">
        <f t="shared" si="4"/>
        <v>-0.3440708203</v>
      </c>
      <c r="O39" s="14">
        <f t="shared" si="5"/>
        <v>14.35422696</v>
      </c>
      <c r="Q39">
        <f t="shared" si="6"/>
        <v>-0.3397064953</v>
      </c>
      <c r="R39" s="15"/>
      <c r="S39" s="15">
        <v>-2.397</v>
      </c>
    </row>
    <row r="40">
      <c r="A40" s="13" t="s">
        <v>31</v>
      </c>
      <c r="B40" s="15">
        <v>-191.5617373102</v>
      </c>
      <c r="C40" s="15">
        <v>-191.5621100425</v>
      </c>
      <c r="D40" s="15">
        <v>-191.5617145695</v>
      </c>
      <c r="F40" s="45">
        <v>38.0</v>
      </c>
      <c r="G40">
        <f t="shared" si="7"/>
        <v>-3.206975859</v>
      </c>
      <c r="H40">
        <f t="shared" si="8"/>
        <v>-3.249147036</v>
      </c>
      <c r="I40">
        <f t="shared" si="9"/>
        <v>-3.24248766</v>
      </c>
      <c r="K40">
        <f t="shared" si="2"/>
        <v>-0.2209758588</v>
      </c>
      <c r="L40" s="14">
        <f t="shared" si="3"/>
        <v>7.400397147</v>
      </c>
      <c r="N40">
        <f t="shared" si="4"/>
        <v>-0.2631470364</v>
      </c>
      <c r="O40" s="14">
        <f t="shared" si="5"/>
        <v>8.812693785</v>
      </c>
      <c r="Q40">
        <f t="shared" si="6"/>
        <v>-0.2564876599</v>
      </c>
      <c r="R40" s="15"/>
      <c r="S40" s="15">
        <v>-2.986</v>
      </c>
    </row>
    <row r="41">
      <c r="A41" s="13" t="s">
        <v>32</v>
      </c>
      <c r="B41" s="15">
        <v>-95.7771805293</v>
      </c>
      <c r="C41" s="15">
        <v>-95.7773958477</v>
      </c>
      <c r="D41" s="15">
        <v>-95.7771970082</v>
      </c>
      <c r="F41" s="45">
        <v>39.0</v>
      </c>
      <c r="G41">
        <f t="shared" si="7"/>
        <v>-3.639417097</v>
      </c>
      <c r="H41">
        <f t="shared" si="8"/>
        <v>-3.604962398</v>
      </c>
      <c r="I41">
        <f t="shared" si="9"/>
        <v>-3.593529247</v>
      </c>
      <c r="K41">
        <f t="shared" si="2"/>
        <v>-0.1254170973</v>
      </c>
      <c r="L41" s="14">
        <f t="shared" si="3"/>
        <v>3.56906936</v>
      </c>
      <c r="N41">
        <f t="shared" si="4"/>
        <v>-0.09096239789</v>
      </c>
      <c r="O41" s="14">
        <f t="shared" si="5"/>
        <v>2.588571369</v>
      </c>
      <c r="Q41">
        <f t="shared" si="6"/>
        <v>-0.07952924667</v>
      </c>
      <c r="R41" s="15"/>
      <c r="S41" s="15">
        <v>-3.514</v>
      </c>
    </row>
    <row r="42">
      <c r="A42" s="13" t="s">
        <v>33</v>
      </c>
      <c r="B42" s="15">
        <v>-95.77713173</v>
      </c>
      <c r="C42" s="15">
        <v>-95.777350335</v>
      </c>
      <c r="D42" s="15">
        <v>-95.777152817</v>
      </c>
      <c r="F42" s="45">
        <v>40.0</v>
      </c>
      <c r="G42">
        <f t="shared" si="7"/>
        <v>-3.039599693</v>
      </c>
      <c r="H42">
        <f t="shared" si="8"/>
        <v>-3.036227209</v>
      </c>
      <c r="I42">
        <f t="shared" si="9"/>
        <v>-3.027334465</v>
      </c>
      <c r="K42">
        <f t="shared" si="2"/>
        <v>-0.190599693</v>
      </c>
      <c r="L42" s="14">
        <f t="shared" si="3"/>
        <v>6.690055914</v>
      </c>
      <c r="N42">
        <f t="shared" si="4"/>
        <v>-0.1872272086</v>
      </c>
      <c r="O42" s="14">
        <f t="shared" si="5"/>
        <v>6.571681594</v>
      </c>
      <c r="Q42">
        <f t="shared" si="6"/>
        <v>-0.1783344648</v>
      </c>
      <c r="R42" s="15"/>
      <c r="S42" s="15">
        <v>-2.849</v>
      </c>
    </row>
    <row r="43">
      <c r="A43" s="26">
        <v>11.0</v>
      </c>
      <c r="B43" s="28"/>
      <c r="C43" s="28"/>
      <c r="D43" s="28"/>
      <c r="F43" s="45">
        <v>41.0</v>
      </c>
      <c r="G43">
        <f t="shared" si="7"/>
        <v>-4.644913736</v>
      </c>
      <c r="H43">
        <f t="shared" si="8"/>
        <v>-4.544674256</v>
      </c>
      <c r="I43">
        <f t="shared" si="9"/>
        <v>-4.533020912</v>
      </c>
      <c r="K43">
        <f t="shared" si="2"/>
        <v>0.1660862637</v>
      </c>
      <c r="L43" s="14">
        <f t="shared" si="3"/>
        <v>3.452219158</v>
      </c>
      <c r="N43">
        <f t="shared" si="4"/>
        <v>0.2663257436</v>
      </c>
      <c r="O43" s="14">
        <f t="shared" si="5"/>
        <v>5.535766859</v>
      </c>
      <c r="Q43">
        <f t="shared" si="6"/>
        <v>0.2779790877</v>
      </c>
      <c r="R43" s="15"/>
      <c r="S43" s="15">
        <v>-4.811</v>
      </c>
    </row>
    <row r="44">
      <c r="A44" s="13" t="s">
        <v>31</v>
      </c>
      <c r="B44" s="15">
        <v>-344.1326253863</v>
      </c>
      <c r="C44" s="15">
        <v>-344.1327875162</v>
      </c>
      <c r="D44" s="15">
        <v>-344.1319534855</v>
      </c>
      <c r="F44" s="45">
        <v>42.0</v>
      </c>
      <c r="G44">
        <f t="shared" si="7"/>
        <v>-4.002988282</v>
      </c>
      <c r="H44">
        <f t="shared" si="8"/>
        <v>-3.855090497</v>
      </c>
      <c r="I44">
        <f t="shared" si="9"/>
        <v>-3.845822503</v>
      </c>
      <c r="K44">
        <f t="shared" si="2"/>
        <v>0.08801171821</v>
      </c>
      <c r="L44" s="14">
        <f t="shared" si="3"/>
        <v>2.151349748</v>
      </c>
      <c r="N44">
        <f t="shared" si="4"/>
        <v>0.2359095026</v>
      </c>
      <c r="O44" s="14">
        <f t="shared" si="5"/>
        <v>5.766548586</v>
      </c>
      <c r="Q44">
        <f t="shared" si="6"/>
        <v>0.2451774969</v>
      </c>
      <c r="R44" s="15"/>
      <c r="S44" s="15">
        <v>-4.091</v>
      </c>
    </row>
    <row r="45">
      <c r="A45" s="13" t="s">
        <v>32</v>
      </c>
      <c r="B45" s="15">
        <v>-95.7771373982</v>
      </c>
      <c r="C45" s="15">
        <v>-95.7773536314</v>
      </c>
      <c r="D45" s="15">
        <v>-95.7771551669</v>
      </c>
      <c r="F45" s="45">
        <v>43.0</v>
      </c>
      <c r="G45">
        <f t="shared" si="7"/>
        <v>-3.688442744</v>
      </c>
      <c r="H45">
        <f t="shared" si="8"/>
        <v>-3.598455632</v>
      </c>
      <c r="I45">
        <f t="shared" si="9"/>
        <v>-3.591448929</v>
      </c>
      <c r="K45">
        <f t="shared" si="2"/>
        <v>0.0005572560562</v>
      </c>
      <c r="L45" s="14">
        <f t="shared" si="3"/>
        <v>0.01510588388</v>
      </c>
      <c r="N45">
        <f t="shared" si="4"/>
        <v>0.09054436841</v>
      </c>
      <c r="O45" s="14">
        <f t="shared" si="5"/>
        <v>2.454442082</v>
      </c>
      <c r="Q45">
        <f t="shared" si="6"/>
        <v>0.0975510712</v>
      </c>
      <c r="R45" s="15"/>
      <c r="S45" s="15">
        <v>-3.689</v>
      </c>
    </row>
    <row r="46">
      <c r="A46" s="13" t="s">
        <v>33</v>
      </c>
      <c r="B46" s="15">
        <v>-248.3465051328</v>
      </c>
      <c r="C46" s="15">
        <v>-248.346593197</v>
      </c>
      <c r="D46" s="15">
        <v>-248.345961961</v>
      </c>
      <c r="F46" s="45">
        <v>44.0</v>
      </c>
      <c r="G46">
        <f t="shared" si="7"/>
        <v>-2.181894852</v>
      </c>
      <c r="H46">
        <f t="shared" si="8"/>
        <v>-2.23068625</v>
      </c>
      <c r="I46">
        <f t="shared" si="9"/>
        <v>-2.226679103</v>
      </c>
      <c r="K46">
        <f t="shared" si="2"/>
        <v>-0.1888948522</v>
      </c>
      <c r="L46" s="14">
        <f t="shared" si="3"/>
        <v>9.477915312</v>
      </c>
      <c r="N46">
        <f t="shared" si="4"/>
        <v>-0.2376862497</v>
      </c>
      <c r="O46" s="14">
        <f t="shared" si="5"/>
        <v>11.92605367</v>
      </c>
      <c r="Q46">
        <f t="shared" si="6"/>
        <v>-0.2336791027</v>
      </c>
      <c r="R46" s="15"/>
      <c r="S46" s="15">
        <v>-1.993</v>
      </c>
    </row>
    <row r="47">
      <c r="A47" s="26">
        <v>12.0</v>
      </c>
      <c r="B47" s="28"/>
      <c r="C47" s="28"/>
      <c r="D47" s="28"/>
      <c r="F47" s="45">
        <v>45.0</v>
      </c>
      <c r="G47">
        <f t="shared" si="7"/>
        <v>-1.989660294</v>
      </c>
      <c r="H47">
        <f t="shared" si="8"/>
        <v>-2.009770388</v>
      </c>
      <c r="I47">
        <f t="shared" si="9"/>
        <v>-2.00818003</v>
      </c>
      <c r="K47">
        <f t="shared" si="2"/>
        <v>-0.2746602938</v>
      </c>
      <c r="L47" s="14">
        <f t="shared" si="3"/>
        <v>16.01517748</v>
      </c>
      <c r="N47">
        <f t="shared" si="4"/>
        <v>-0.2947703885</v>
      </c>
      <c r="O47" s="14">
        <f t="shared" si="5"/>
        <v>17.18777775</v>
      </c>
      <c r="Q47">
        <f t="shared" si="6"/>
        <v>-0.2931800297</v>
      </c>
      <c r="R47" s="15"/>
      <c r="S47" s="15">
        <v>-1.715</v>
      </c>
    </row>
    <row r="48">
      <c r="A48" s="13" t="s">
        <v>31</v>
      </c>
      <c r="B48" s="15">
        <v>-172.1772467224</v>
      </c>
      <c r="C48" s="15">
        <v>-172.1776599026</v>
      </c>
      <c r="D48" s="15">
        <v>-172.1773594775</v>
      </c>
      <c r="F48" s="45">
        <v>46.0</v>
      </c>
      <c r="G48">
        <f t="shared" si="7"/>
        <v>-4.15247837</v>
      </c>
      <c r="H48">
        <f t="shared" si="8"/>
        <v>-4.159954638</v>
      </c>
      <c r="I48">
        <f t="shared" si="9"/>
        <v>-4.1523983</v>
      </c>
      <c r="K48">
        <f t="shared" si="2"/>
        <v>0.1035216296</v>
      </c>
      <c r="L48" s="14">
        <f t="shared" si="3"/>
        <v>2.432369118</v>
      </c>
      <c r="N48">
        <f t="shared" si="4"/>
        <v>0.09604536191</v>
      </c>
      <c r="O48" s="14">
        <f t="shared" si="5"/>
        <v>2.256704932</v>
      </c>
      <c r="Q48">
        <f t="shared" si="6"/>
        <v>0.1036016998</v>
      </c>
      <c r="R48" s="15"/>
      <c r="S48" s="15">
        <v>-4.256</v>
      </c>
    </row>
    <row r="49">
      <c r="A49" s="13" t="s">
        <v>32</v>
      </c>
      <c r="B49" s="15">
        <v>-95.7771149261</v>
      </c>
      <c r="C49" s="15">
        <v>-95.7773344126</v>
      </c>
      <c r="D49" s="15">
        <v>-95.7771370733</v>
      </c>
      <c r="F49" s="45">
        <v>47.0</v>
      </c>
      <c r="G49">
        <f t="shared" si="7"/>
        <v>-2.959701419</v>
      </c>
      <c r="H49">
        <f t="shared" si="8"/>
        <v>-2.863367995</v>
      </c>
      <c r="I49">
        <f t="shared" si="9"/>
        <v>-2.852636273</v>
      </c>
      <c r="K49">
        <f t="shared" si="2"/>
        <v>-0.1317014193</v>
      </c>
      <c r="L49" s="14">
        <f t="shared" si="3"/>
        <v>4.657051601</v>
      </c>
      <c r="N49">
        <f t="shared" si="4"/>
        <v>-0.03536799466</v>
      </c>
      <c r="O49" s="14">
        <f t="shared" si="5"/>
        <v>1.250636303</v>
      </c>
      <c r="Q49">
        <f t="shared" si="6"/>
        <v>-0.02463627295</v>
      </c>
      <c r="R49" s="15"/>
      <c r="S49" s="15">
        <v>-2.828</v>
      </c>
    </row>
    <row r="50">
      <c r="A50" s="13" t="s">
        <v>33</v>
      </c>
      <c r="B50" s="15">
        <v>-76.3871138448</v>
      </c>
      <c r="C50" s="15">
        <v>-76.3872523273</v>
      </c>
      <c r="D50" s="15">
        <v>-76.3871509375</v>
      </c>
      <c r="F50" s="45">
        <v>48.0</v>
      </c>
      <c r="G50">
        <f t="shared" si="7"/>
        <v>-3.538827342</v>
      </c>
      <c r="H50">
        <f t="shared" si="8"/>
        <v>-3.422100188</v>
      </c>
      <c r="I50">
        <f t="shared" si="9"/>
        <v>-3.415069703</v>
      </c>
      <c r="K50">
        <f t="shared" si="2"/>
        <v>-0.03282734185</v>
      </c>
      <c r="L50" s="14">
        <f t="shared" si="3"/>
        <v>0.9363189347</v>
      </c>
      <c r="N50">
        <f t="shared" si="4"/>
        <v>0.08389981156</v>
      </c>
      <c r="O50" s="14">
        <f t="shared" si="5"/>
        <v>2.393035127</v>
      </c>
      <c r="Q50">
        <f t="shared" si="6"/>
        <v>0.09093029687</v>
      </c>
      <c r="R50" s="15"/>
      <c r="S50" s="15">
        <v>-3.506</v>
      </c>
    </row>
    <row r="51">
      <c r="A51" s="26">
        <v>13.0</v>
      </c>
      <c r="B51" s="28"/>
      <c r="C51" s="28"/>
      <c r="D51" s="28"/>
      <c r="F51" s="45">
        <v>49.0</v>
      </c>
      <c r="G51">
        <f t="shared" si="7"/>
        <v>-3.387869008</v>
      </c>
      <c r="H51">
        <f t="shared" si="8"/>
        <v>-3.318006109</v>
      </c>
      <c r="I51">
        <f t="shared" si="9"/>
        <v>-3.306620397</v>
      </c>
      <c r="K51">
        <f t="shared" si="2"/>
        <v>-0.09486900774</v>
      </c>
      <c r="L51" s="14">
        <f t="shared" si="3"/>
        <v>2.880929479</v>
      </c>
      <c r="N51">
        <f t="shared" si="4"/>
        <v>-0.02500610898</v>
      </c>
      <c r="O51" s="14">
        <f t="shared" si="5"/>
        <v>0.7593716667</v>
      </c>
      <c r="Q51">
        <f t="shared" si="6"/>
        <v>-0.01362039744</v>
      </c>
      <c r="R51" s="15"/>
      <c r="S51" s="15">
        <v>-3.293</v>
      </c>
    </row>
    <row r="52">
      <c r="A52" s="13" t="s">
        <v>31</v>
      </c>
      <c r="B52" s="15">
        <v>-363.9990290806</v>
      </c>
      <c r="C52" s="15">
        <v>-363.9991326987</v>
      </c>
      <c r="D52" s="15">
        <v>-363.998277444</v>
      </c>
      <c r="F52" s="45">
        <v>50.0</v>
      </c>
      <c r="G52">
        <f t="shared" si="7"/>
        <v>-2.954135728</v>
      </c>
      <c r="H52">
        <f t="shared" si="8"/>
        <v>-2.984151052</v>
      </c>
      <c r="I52">
        <f t="shared" si="9"/>
        <v>-2.974525441</v>
      </c>
      <c r="K52">
        <f t="shared" si="2"/>
        <v>-0.09713572823</v>
      </c>
      <c r="L52" s="14">
        <f t="shared" si="3"/>
        <v>3.399920484</v>
      </c>
      <c r="N52">
        <f t="shared" si="4"/>
        <v>-0.1271510524</v>
      </c>
      <c r="O52" s="14">
        <f t="shared" si="5"/>
        <v>4.450509361</v>
      </c>
      <c r="Q52">
        <f t="shared" si="6"/>
        <v>-0.1175254409</v>
      </c>
      <c r="R52" s="15"/>
      <c r="S52" s="15">
        <v>-2.857</v>
      </c>
    </row>
    <row r="53">
      <c r="A53" s="13" t="s">
        <v>32</v>
      </c>
      <c r="B53" s="15">
        <v>-248.3464294939</v>
      </c>
      <c r="C53" s="15">
        <v>-248.346513146</v>
      </c>
      <c r="D53" s="15">
        <v>-248.3458795152</v>
      </c>
      <c r="F53" s="45">
        <v>51.0</v>
      </c>
      <c r="G53">
        <f t="shared" si="7"/>
        <v>-1.859549691</v>
      </c>
      <c r="H53">
        <f t="shared" si="8"/>
        <v>-1.871041954</v>
      </c>
      <c r="I53">
        <f t="shared" si="9"/>
        <v>-1.870635077</v>
      </c>
      <c r="K53">
        <f t="shared" si="2"/>
        <v>-0.3205496912</v>
      </c>
      <c r="L53" s="14">
        <f t="shared" si="3"/>
        <v>20.82843997</v>
      </c>
      <c r="N53">
        <f t="shared" si="4"/>
        <v>-0.3320419538</v>
      </c>
      <c r="O53" s="14">
        <f t="shared" si="5"/>
        <v>21.57517568</v>
      </c>
      <c r="Q53">
        <f t="shared" si="6"/>
        <v>-0.3316350769</v>
      </c>
      <c r="R53" s="15"/>
      <c r="S53" s="15">
        <v>-1.539</v>
      </c>
    </row>
    <row r="54">
      <c r="A54" s="13" t="s">
        <v>33</v>
      </c>
      <c r="B54" s="15">
        <v>-115.6424257308</v>
      </c>
      <c r="C54" s="15">
        <v>-115.6425671956</v>
      </c>
      <c r="D54" s="15">
        <v>-115.6423484449</v>
      </c>
      <c r="F54" s="45">
        <v>52.0</v>
      </c>
      <c r="G54">
        <f t="shared" si="7"/>
        <v>-4.72467948</v>
      </c>
      <c r="H54">
        <f t="shared" si="8"/>
        <v>-4.746384452</v>
      </c>
      <c r="I54">
        <f t="shared" si="9"/>
        <v>-4.732362136</v>
      </c>
      <c r="K54">
        <f t="shared" si="2"/>
        <v>0.001320519895</v>
      </c>
      <c r="L54" s="14">
        <f t="shared" si="3"/>
        <v>0.02794159743</v>
      </c>
      <c r="N54">
        <f t="shared" si="4"/>
        <v>-0.02038445166</v>
      </c>
      <c r="O54" s="14">
        <f t="shared" si="5"/>
        <v>0.4313256806</v>
      </c>
      <c r="Q54">
        <f t="shared" si="6"/>
        <v>-0.006362135563</v>
      </c>
      <c r="R54" s="15"/>
      <c r="S54" s="15">
        <v>-4.726</v>
      </c>
    </row>
    <row r="55">
      <c r="A55" s="26">
        <v>14.0</v>
      </c>
      <c r="B55" s="28"/>
      <c r="C55" s="28"/>
      <c r="D55" s="28"/>
      <c r="F55" s="45">
        <v>53.0</v>
      </c>
      <c r="G55">
        <f t="shared" si="7"/>
        <v>-4.531768718</v>
      </c>
      <c r="H55">
        <f t="shared" si="8"/>
        <v>-4.480385144</v>
      </c>
      <c r="I55">
        <f t="shared" si="9"/>
        <v>-4.471618843</v>
      </c>
      <c r="K55">
        <f t="shared" si="2"/>
        <v>-0.126768718</v>
      </c>
      <c r="L55" s="14">
        <f t="shared" si="3"/>
        <v>2.877836959</v>
      </c>
      <c r="N55">
        <f t="shared" si="4"/>
        <v>-0.07538514359</v>
      </c>
      <c r="O55" s="14">
        <f t="shared" si="5"/>
        <v>1.711353998</v>
      </c>
      <c r="Q55">
        <f t="shared" si="6"/>
        <v>-0.06661884285</v>
      </c>
      <c r="R55" s="15"/>
      <c r="S55" s="15">
        <v>-4.405</v>
      </c>
    </row>
    <row r="56">
      <c r="A56" s="13" t="s">
        <v>31</v>
      </c>
      <c r="B56" s="15">
        <v>-344.1365270498</v>
      </c>
      <c r="C56" s="15">
        <v>-344.1368198728</v>
      </c>
      <c r="D56" s="15">
        <v>-344.135987186</v>
      </c>
      <c r="F56" s="45">
        <v>54.0</v>
      </c>
      <c r="G56">
        <f t="shared" si="7"/>
        <v>-3.608933087</v>
      </c>
      <c r="H56">
        <f t="shared" si="8"/>
        <v>-3.791973007</v>
      </c>
      <c r="I56">
        <f t="shared" si="9"/>
        <v>-3.788183542</v>
      </c>
      <c r="K56">
        <f t="shared" si="2"/>
        <v>-0.3209330866</v>
      </c>
      <c r="L56" s="14">
        <f t="shared" si="3"/>
        <v>9.760738644</v>
      </c>
      <c r="N56">
        <f t="shared" si="4"/>
        <v>-0.5039730066</v>
      </c>
      <c r="O56" s="14">
        <f t="shared" si="5"/>
        <v>15.32764619</v>
      </c>
      <c r="Q56">
        <f t="shared" si="6"/>
        <v>-0.5001835425</v>
      </c>
      <c r="R56" s="15"/>
      <c r="S56" s="15">
        <v>-3.288</v>
      </c>
    </row>
    <row r="57">
      <c r="A57" s="13" t="s">
        <v>32</v>
      </c>
      <c r="B57" s="15">
        <v>-248.3463178335</v>
      </c>
      <c r="C57" s="15">
        <v>-248.3464003478</v>
      </c>
      <c r="D57" s="15">
        <v>-248.3457648023</v>
      </c>
      <c r="F57" s="45">
        <v>55.0</v>
      </c>
      <c r="G57">
        <f t="shared" si="7"/>
        <v>-4.399142871</v>
      </c>
      <c r="H57">
        <f t="shared" si="8"/>
        <v>-4.485158793</v>
      </c>
      <c r="I57">
        <f t="shared" si="9"/>
        <v>-4.476717291</v>
      </c>
      <c r="K57">
        <f t="shared" si="2"/>
        <v>-0.2311428711</v>
      </c>
      <c r="L57" s="14">
        <f t="shared" si="3"/>
        <v>5.545654297</v>
      </c>
      <c r="N57">
        <f t="shared" si="4"/>
        <v>-0.3171587928</v>
      </c>
      <c r="O57" s="14">
        <f t="shared" si="5"/>
        <v>7.609376026</v>
      </c>
      <c r="Q57">
        <f t="shared" si="6"/>
        <v>-0.3087172907</v>
      </c>
      <c r="R57" s="15"/>
      <c r="S57" s="15">
        <v>-4.168</v>
      </c>
    </row>
    <row r="58">
      <c r="A58" s="13" t="s">
        <v>33</v>
      </c>
      <c r="B58" s="15">
        <v>-95.7771335734</v>
      </c>
      <c r="C58" s="15">
        <v>-95.7773523185</v>
      </c>
      <c r="D58" s="15">
        <v>-95.7771551047</v>
      </c>
      <c r="F58" s="45">
        <v>56.0</v>
      </c>
      <c r="G58">
        <f t="shared" si="7"/>
        <v>-3.297825231</v>
      </c>
      <c r="H58">
        <f t="shared" si="8"/>
        <v>-3.390038997</v>
      </c>
      <c r="I58">
        <f t="shared" si="9"/>
        <v>-3.381822708</v>
      </c>
      <c r="K58">
        <f t="shared" si="2"/>
        <v>-0.0988252313</v>
      </c>
      <c r="L58" s="14">
        <f t="shared" si="3"/>
        <v>3.08925387</v>
      </c>
      <c r="N58">
        <f t="shared" si="4"/>
        <v>-0.1910389966</v>
      </c>
      <c r="O58" s="14">
        <f t="shared" si="5"/>
        <v>5.971834843</v>
      </c>
      <c r="Q58">
        <f t="shared" si="6"/>
        <v>-0.1828227075</v>
      </c>
      <c r="R58" s="15"/>
      <c r="S58" s="15">
        <v>-3.199</v>
      </c>
    </row>
    <row r="59">
      <c r="A59" s="26">
        <v>15.0</v>
      </c>
      <c r="B59" s="28"/>
      <c r="C59" s="28"/>
      <c r="D59" s="28"/>
      <c r="F59" s="45">
        <v>57.0</v>
      </c>
      <c r="G59">
        <f t="shared" si="7"/>
        <v>-5.2329442</v>
      </c>
      <c r="H59">
        <f t="shared" si="8"/>
        <v>-5.311877176</v>
      </c>
      <c r="I59">
        <f t="shared" si="9"/>
        <v>-5.299058987</v>
      </c>
      <c r="K59">
        <f t="shared" si="2"/>
        <v>0.02205580016</v>
      </c>
      <c r="L59" s="14">
        <f t="shared" si="3"/>
        <v>0.4197107546</v>
      </c>
      <c r="N59">
        <f t="shared" si="4"/>
        <v>-0.05687717646</v>
      </c>
      <c r="O59" s="14">
        <f t="shared" si="5"/>
        <v>1.082343986</v>
      </c>
      <c r="Q59">
        <f t="shared" si="6"/>
        <v>-0.04405898735</v>
      </c>
      <c r="R59" s="15"/>
      <c r="S59" s="15">
        <v>-5.255</v>
      </c>
    </row>
    <row r="60">
      <c r="A60" s="13" t="s">
        <v>31</v>
      </c>
      <c r="B60" s="15">
        <v>-496.7075252379</v>
      </c>
      <c r="C60" s="15">
        <v>-496.7076510769</v>
      </c>
      <c r="D60" s="15">
        <v>-496.7063797993</v>
      </c>
      <c r="F60" s="45">
        <v>58.0</v>
      </c>
      <c r="G60">
        <f t="shared" si="7"/>
        <v>-4.20402447</v>
      </c>
      <c r="H60">
        <f t="shared" si="8"/>
        <v>-4.073625778</v>
      </c>
      <c r="I60">
        <f t="shared" si="9"/>
        <v>-4.080341316</v>
      </c>
      <c r="K60">
        <f t="shared" si="2"/>
        <v>0.03297553034</v>
      </c>
      <c r="L60" s="14">
        <f t="shared" si="3"/>
        <v>0.7782754388</v>
      </c>
      <c r="N60">
        <f t="shared" si="4"/>
        <v>0.1633742223</v>
      </c>
      <c r="O60" s="14">
        <f t="shared" si="5"/>
        <v>3.855893848</v>
      </c>
      <c r="Q60">
        <f t="shared" si="6"/>
        <v>0.1566586838</v>
      </c>
      <c r="R60" s="15"/>
      <c r="S60" s="15">
        <v>-4.237</v>
      </c>
    </row>
    <row r="61">
      <c r="A61" s="13" t="s">
        <v>32</v>
      </c>
      <c r="B61" s="15">
        <v>-248.3467236296</v>
      </c>
      <c r="C61" s="15">
        <v>-248.3468187639</v>
      </c>
      <c r="D61" s="15">
        <v>-248.346185977</v>
      </c>
      <c r="F61" s="45">
        <v>59.0</v>
      </c>
      <c r="G61">
        <f t="shared" si="7"/>
        <v>-3.2697464</v>
      </c>
      <c r="H61">
        <f t="shared" si="8"/>
        <v>-3.233417206</v>
      </c>
      <c r="I61">
        <f t="shared" si="9"/>
        <v>-3.231246213</v>
      </c>
      <c r="K61">
        <f t="shared" si="2"/>
        <v>-0.3427463998</v>
      </c>
      <c r="L61" s="14">
        <f t="shared" si="3"/>
        <v>11.70981892</v>
      </c>
      <c r="N61">
        <f t="shared" si="4"/>
        <v>-0.3064172055</v>
      </c>
      <c r="O61" s="14">
        <f t="shared" si="5"/>
        <v>10.46864385</v>
      </c>
      <c r="Q61">
        <f t="shared" si="6"/>
        <v>-0.3042462127</v>
      </c>
      <c r="R61" s="15"/>
      <c r="S61" s="15">
        <v>-2.927</v>
      </c>
    </row>
    <row r="62">
      <c r="A62" s="13" t="s">
        <v>33</v>
      </c>
      <c r="B62" s="15">
        <v>-248.3466511285</v>
      </c>
      <c r="C62" s="15">
        <v>-248.3467497129</v>
      </c>
      <c r="D62" s="15">
        <v>-248.3461219091</v>
      </c>
      <c r="F62" s="45">
        <v>60.0</v>
      </c>
      <c r="G62">
        <f t="shared" si="7"/>
        <v>-5.458705497</v>
      </c>
      <c r="H62">
        <f t="shared" si="8"/>
        <v>-5.44582531</v>
      </c>
      <c r="I62">
        <f t="shared" si="9"/>
        <v>-5.441573435</v>
      </c>
      <c r="K62">
        <f t="shared" si="2"/>
        <v>-0.4927054973</v>
      </c>
      <c r="L62" s="14">
        <f t="shared" si="3"/>
        <v>9.921576667</v>
      </c>
      <c r="N62">
        <f t="shared" si="4"/>
        <v>-0.4798253103</v>
      </c>
      <c r="O62" s="14">
        <f t="shared" si="5"/>
        <v>9.662209229</v>
      </c>
      <c r="Q62">
        <f t="shared" si="6"/>
        <v>-0.4755734349</v>
      </c>
      <c r="R62" s="15"/>
      <c r="S62" s="15">
        <v>-4.966</v>
      </c>
    </row>
    <row r="63">
      <c r="A63" s="26">
        <v>16.0</v>
      </c>
      <c r="B63" s="28"/>
      <c r="C63" s="28"/>
      <c r="D63" s="28"/>
      <c r="F63" s="45">
        <v>61.0</v>
      </c>
      <c r="G63">
        <f t="shared" si="7"/>
        <v>-2.992803084</v>
      </c>
      <c r="H63">
        <f t="shared" si="8"/>
        <v>-3.010489676</v>
      </c>
      <c r="I63">
        <f t="shared" si="9"/>
        <v>-3.006110479</v>
      </c>
      <c r="K63">
        <f t="shared" si="2"/>
        <v>-0.08680308379</v>
      </c>
      <c r="L63" s="14">
        <f t="shared" si="3"/>
        <v>2.987029725</v>
      </c>
      <c r="N63">
        <f t="shared" si="4"/>
        <v>-0.104489676</v>
      </c>
      <c r="O63" s="14">
        <f t="shared" si="5"/>
        <v>3.595652992</v>
      </c>
      <c r="Q63">
        <f t="shared" si="6"/>
        <v>-0.1001104789</v>
      </c>
      <c r="R63" s="15"/>
      <c r="S63" s="15">
        <v>-2.906</v>
      </c>
    </row>
    <row r="64">
      <c r="A64" s="13" t="s">
        <v>31</v>
      </c>
      <c r="B64" s="15">
        <v>-324.7427149383</v>
      </c>
      <c r="C64" s="15">
        <v>-324.7427946053</v>
      </c>
      <c r="D64" s="15">
        <v>-324.742059652</v>
      </c>
      <c r="F64" s="45">
        <v>62.0</v>
      </c>
      <c r="G64">
        <f t="shared" si="7"/>
        <v>-3.666408644</v>
      </c>
      <c r="H64">
        <f t="shared" si="8"/>
        <v>-3.666184874</v>
      </c>
      <c r="I64">
        <f t="shared" si="9"/>
        <v>-3.659111405</v>
      </c>
      <c r="K64">
        <f t="shared" si="2"/>
        <v>-0.138408644</v>
      </c>
      <c r="L64" s="14">
        <f t="shared" si="3"/>
        <v>3.923147504</v>
      </c>
      <c r="N64">
        <f t="shared" si="4"/>
        <v>-0.1381848742</v>
      </c>
      <c r="O64" s="14">
        <f t="shared" si="5"/>
        <v>3.916804825</v>
      </c>
      <c r="Q64">
        <f t="shared" si="6"/>
        <v>-0.1311114045</v>
      </c>
      <c r="R64" s="15"/>
      <c r="S64" s="15">
        <v>-3.528</v>
      </c>
    </row>
    <row r="65">
      <c r="A65" s="13" t="s">
        <v>32</v>
      </c>
      <c r="B65" s="15">
        <v>-248.3467993616</v>
      </c>
      <c r="C65" s="15">
        <v>-248.34689432</v>
      </c>
      <c r="D65" s="15">
        <v>-248.3462627137</v>
      </c>
      <c r="F65" s="45">
        <v>63.0</v>
      </c>
      <c r="G65">
        <f t="shared" si="7"/>
        <v>-3.669791796</v>
      </c>
      <c r="H65">
        <f t="shared" si="8"/>
        <v>-3.649104016</v>
      </c>
      <c r="I65">
        <f t="shared" si="9"/>
        <v>-3.640245221</v>
      </c>
      <c r="K65">
        <f t="shared" si="2"/>
        <v>0.07720820405</v>
      </c>
      <c r="L65" s="14">
        <f t="shared" si="3"/>
        <v>2.060533869</v>
      </c>
      <c r="N65">
        <f t="shared" si="4"/>
        <v>0.09789598351</v>
      </c>
      <c r="O65" s="14">
        <f t="shared" si="5"/>
        <v>2.61264968</v>
      </c>
      <c r="Q65">
        <f t="shared" si="6"/>
        <v>0.1067547791</v>
      </c>
      <c r="R65" s="15"/>
      <c r="S65" s="15">
        <v>-3.747</v>
      </c>
    </row>
    <row r="66">
      <c r="A66" s="13" t="s">
        <v>33</v>
      </c>
      <c r="B66" s="15">
        <v>-76.3870825094</v>
      </c>
      <c r="C66" s="15">
        <v>-76.3872211885</v>
      </c>
      <c r="D66" s="15">
        <v>-76.3871200266</v>
      </c>
      <c r="F66" s="45">
        <v>64.0</v>
      </c>
      <c r="G66">
        <f t="shared" si="7"/>
        <v>-3.122096168</v>
      </c>
      <c r="H66">
        <f t="shared" si="8"/>
        <v>-3.084028522</v>
      </c>
      <c r="I66">
        <f t="shared" si="9"/>
        <v>-3.080361736</v>
      </c>
      <c r="K66">
        <f t="shared" si="2"/>
        <v>-0.1210961677</v>
      </c>
      <c r="L66" s="14">
        <f t="shared" si="3"/>
        <v>4.035193858</v>
      </c>
      <c r="N66">
        <f t="shared" si="4"/>
        <v>-0.08302852245</v>
      </c>
      <c r="O66" s="14">
        <f t="shared" si="5"/>
        <v>2.766695183</v>
      </c>
      <c r="Q66">
        <f t="shared" si="6"/>
        <v>-0.07936173634</v>
      </c>
      <c r="R66" s="15"/>
      <c r="S66" s="15">
        <v>-3.001</v>
      </c>
    </row>
    <row r="67">
      <c r="A67" s="26">
        <v>17.0</v>
      </c>
      <c r="B67" s="28"/>
      <c r="C67" s="28"/>
      <c r="D67" s="28"/>
      <c r="F67" s="45">
        <v>65.0</v>
      </c>
      <c r="G67">
        <f t="shared" si="7"/>
        <v>-4.552392931</v>
      </c>
      <c r="H67">
        <f t="shared" si="8"/>
        <v>-4.585945021</v>
      </c>
      <c r="I67">
        <f t="shared" si="9"/>
        <v>-4.588820079</v>
      </c>
      <c r="K67">
        <f t="shared" si="2"/>
        <v>-0.4483929309</v>
      </c>
      <c r="L67" s="14">
        <f t="shared" si="3"/>
        <v>10.92575368</v>
      </c>
      <c r="N67">
        <f t="shared" si="4"/>
        <v>-0.4819450213</v>
      </c>
      <c r="O67" s="14">
        <f t="shared" si="5"/>
        <v>11.74329974</v>
      </c>
      <c r="Q67">
        <f t="shared" si="6"/>
        <v>-0.4848200793</v>
      </c>
      <c r="R67" s="15"/>
      <c r="S67" s="15">
        <v>-4.104</v>
      </c>
    </row>
    <row r="68">
      <c r="A68" s="13" t="s">
        <v>31</v>
      </c>
      <c r="B68" s="15">
        <v>-829.1695952093</v>
      </c>
      <c r="C68" s="15">
        <v>-829.1676524869</v>
      </c>
      <c r="D68" s="15">
        <v>-829.1652890738</v>
      </c>
      <c r="F68" s="45">
        <v>66.0</v>
      </c>
      <c r="G68">
        <f t="shared" si="7"/>
        <v>-4.17573467</v>
      </c>
      <c r="H68">
        <f t="shared" si="8"/>
        <v>-4.087204445</v>
      </c>
      <c r="I68">
        <f t="shared" si="9"/>
        <v>-4.085348273</v>
      </c>
      <c r="K68">
        <f t="shared" si="2"/>
        <v>-0.2097346697</v>
      </c>
      <c r="L68" s="14">
        <f t="shared" si="3"/>
        <v>5.28831744</v>
      </c>
      <c r="N68">
        <f t="shared" si="4"/>
        <v>-0.1212044449</v>
      </c>
      <c r="O68" s="14">
        <f t="shared" si="5"/>
        <v>3.05608787</v>
      </c>
      <c r="Q68">
        <f t="shared" si="6"/>
        <v>-0.1193482733</v>
      </c>
      <c r="R68" s="15"/>
      <c r="S68" s="15">
        <v>-3.966</v>
      </c>
    </row>
    <row r="69">
      <c r="A69" s="13" t="s">
        <v>32</v>
      </c>
      <c r="B69" s="15">
        <v>-414.5702292981</v>
      </c>
      <c r="C69" s="15">
        <v>-414.5695278703</v>
      </c>
      <c r="D69" s="15">
        <v>-414.5683516378</v>
      </c>
      <c r="I69" s="35"/>
      <c r="L69" s="34" t="s">
        <v>43</v>
      </c>
      <c r="O69" s="34" t="s">
        <v>43</v>
      </c>
    </row>
    <row r="70">
      <c r="A70" s="13" t="s">
        <v>33</v>
      </c>
      <c r="B70" s="15">
        <v>-414.5703040073</v>
      </c>
      <c r="C70" s="15">
        <v>-414.569604214</v>
      </c>
      <c r="D70" s="15">
        <v>-414.5684276934</v>
      </c>
      <c r="I70" s="35"/>
      <c r="J70" s="35" t="s">
        <v>44</v>
      </c>
      <c r="K70" s="39">
        <f>AVERAGE(K2:K67)</f>
        <v>-0.2987030218</v>
      </c>
      <c r="L70" s="14">
        <f>(MAX(L3:L68)-MIN(L3:L68))</f>
        <v>21.92534132</v>
      </c>
      <c r="M70" s="39"/>
      <c r="N70" s="39">
        <f>AVERAGE(N2:N67)</f>
        <v>-0.2472294751</v>
      </c>
      <c r="O70" s="14">
        <f>(MAX(O3:O68)-MIN(O3:O68))</f>
        <v>23.96010002</v>
      </c>
      <c r="Q70">
        <f>AVERAGE(Q2:Q67)</f>
        <v>-0.2417514683</v>
      </c>
    </row>
    <row r="71">
      <c r="A71" s="26">
        <v>18.0</v>
      </c>
      <c r="B71" s="28"/>
      <c r="C71" s="28"/>
      <c r="D71" s="28"/>
      <c r="I71" s="35"/>
      <c r="J71" s="35" t="s">
        <v>45</v>
      </c>
      <c r="K71" s="37">
        <f>(SUMIF(K3:K68,"&gt;0")-SUMIF(K3:K68,"&lt;0"))/66</f>
        <v>0.3405981382</v>
      </c>
      <c r="L71" s="46"/>
      <c r="M71" s="46"/>
      <c r="N71" s="37">
        <f>(SUMIF(N3:N68,"&gt;0")-SUMIF(N3:N68,"&lt;0"))/66</f>
        <v>0.340598795</v>
      </c>
      <c r="O71" s="14"/>
      <c r="P71" s="14"/>
      <c r="Q71" s="37">
        <f>(SUMIF(Q3:Q68,"&gt;0")-SUMIF(Q3:Q68,"&lt;0"))/66</f>
        <v>0.3380785021</v>
      </c>
    </row>
    <row r="72">
      <c r="A72" s="13" t="s">
        <v>31</v>
      </c>
      <c r="B72" s="15">
        <v>-324.4849627255</v>
      </c>
      <c r="C72" s="15">
        <v>-324.4847916542</v>
      </c>
      <c r="D72" s="15">
        <v>-324.4840274568</v>
      </c>
      <c r="J72" s="35" t="s">
        <v>46</v>
      </c>
      <c r="K72" s="39">
        <f>STDEV(K2:K67)</f>
        <v>0.3455734402</v>
      </c>
      <c r="L72" s="39"/>
      <c r="M72" s="39"/>
      <c r="N72" s="39">
        <f>STDEV(N2:N67)</f>
        <v>0.3748276025</v>
      </c>
      <c r="Q72">
        <f>STDEV(Q2:Q67)</f>
        <v>0.3773981712</v>
      </c>
    </row>
    <row r="73">
      <c r="A73" s="13" t="s">
        <v>32</v>
      </c>
      <c r="B73" s="15">
        <v>-76.3871123316</v>
      </c>
      <c r="C73" s="15">
        <v>-76.3872508351</v>
      </c>
      <c r="D73" s="15">
        <v>-76.3871497261</v>
      </c>
      <c r="J73" s="21" t="s">
        <v>64</v>
      </c>
      <c r="K73" s="14">
        <f>(MAX(K3:K68)-MIN(K3:K68))</f>
        <v>1.664784185</v>
      </c>
      <c r="N73" s="14">
        <f>(MAX(N3:N68)-MIN(N3:N68))</f>
        <v>1.930457063</v>
      </c>
      <c r="Q73" s="14">
        <f>(MAX(Q3:Q68)-MIN(Q3:Q68))</f>
        <v>1.936032982</v>
      </c>
    </row>
    <row r="74">
      <c r="A74" s="13" t="s">
        <v>33</v>
      </c>
      <c r="B74" s="15">
        <v>-248.0852506301</v>
      </c>
      <c r="C74" s="15">
        <v>-248.0848648277</v>
      </c>
      <c r="D74" s="15">
        <v>-248.0841990189</v>
      </c>
    </row>
    <row r="75">
      <c r="A75" s="26">
        <v>19.0</v>
      </c>
      <c r="B75" s="28"/>
      <c r="C75" s="28"/>
      <c r="D75" s="28"/>
    </row>
    <row r="76">
      <c r="A76" s="13" t="s">
        <v>31</v>
      </c>
      <c r="B76" s="15">
        <v>-363.7411295858</v>
      </c>
      <c r="C76" s="15">
        <v>-363.7408194634</v>
      </c>
      <c r="D76" s="15">
        <v>-363.7399353034</v>
      </c>
    </row>
    <row r="77">
      <c r="A77" s="13" t="s">
        <v>32</v>
      </c>
      <c r="B77" s="15">
        <v>-115.6423179796</v>
      </c>
      <c r="C77" s="15">
        <v>-115.6424510698</v>
      </c>
      <c r="D77" s="15">
        <v>-115.6422269073</v>
      </c>
    </row>
    <row r="78">
      <c r="A78" s="13" t="s">
        <v>33</v>
      </c>
      <c r="B78" s="15">
        <v>-248.0852460776</v>
      </c>
      <c r="C78" s="15">
        <v>-248.0848605179</v>
      </c>
      <c r="D78" s="15">
        <v>-248.084194686</v>
      </c>
    </row>
    <row r="79">
      <c r="A79" s="26">
        <v>20.0</v>
      </c>
      <c r="B79" s="28"/>
      <c r="C79" s="28"/>
      <c r="D79" s="28"/>
    </row>
    <row r="80">
      <c r="A80" s="13" t="s">
        <v>31</v>
      </c>
      <c r="B80" s="15">
        <v>-457.9268111299</v>
      </c>
      <c r="C80" s="15">
        <v>-457.9267212681</v>
      </c>
      <c r="D80" s="15">
        <v>-457.9256212202</v>
      </c>
    </row>
    <row r="81">
      <c r="A81" s="13" t="s">
        <v>32</v>
      </c>
      <c r="B81" s="15">
        <v>-228.9469027405</v>
      </c>
      <c r="C81" s="15">
        <v>-228.9469773886</v>
      </c>
      <c r="D81" s="15">
        <v>-228.9464357326</v>
      </c>
    </row>
    <row r="82">
      <c r="A82" s="13" t="s">
        <v>33</v>
      </c>
      <c r="B82" s="15">
        <v>-228.9469042256</v>
      </c>
      <c r="C82" s="15">
        <v>-228.9469789214</v>
      </c>
      <c r="D82" s="15">
        <v>-228.9464372971</v>
      </c>
    </row>
    <row r="83">
      <c r="A83" s="26">
        <v>21.0</v>
      </c>
      <c r="B83" s="28"/>
      <c r="C83" s="28"/>
      <c r="D83" s="28"/>
    </row>
    <row r="84">
      <c r="A84" s="13" t="s">
        <v>31</v>
      </c>
      <c r="B84" s="15">
        <v>-418.1819439237</v>
      </c>
      <c r="C84" s="15">
        <v>-418.1820173745</v>
      </c>
      <c r="D84" s="15">
        <v>-418.1810001843</v>
      </c>
    </row>
    <row r="85">
      <c r="A85" s="13" t="s">
        <v>32</v>
      </c>
      <c r="B85" s="15">
        <v>-209.0772624273</v>
      </c>
      <c r="C85" s="15">
        <v>-209.0774374526</v>
      </c>
      <c r="D85" s="15">
        <v>-209.0769345574</v>
      </c>
    </row>
    <row r="86">
      <c r="A86" s="13" t="s">
        <v>33</v>
      </c>
      <c r="B86" s="15">
        <v>-209.0772642684</v>
      </c>
      <c r="C86" s="15">
        <v>-209.0774393011</v>
      </c>
      <c r="D86" s="15">
        <v>-209.0769364244</v>
      </c>
    </row>
    <row r="87">
      <c r="A87" s="26">
        <v>22.0</v>
      </c>
      <c r="B87" s="28"/>
      <c r="C87" s="28"/>
      <c r="D87" s="28"/>
    </row>
    <row r="88">
      <c r="A88" s="13" t="s">
        <v>31</v>
      </c>
      <c r="B88" s="15">
        <v>-643.5498258746</v>
      </c>
      <c r="C88" s="15">
        <v>-643.5488633985</v>
      </c>
      <c r="D88" s="15">
        <v>-643.5471316561</v>
      </c>
    </row>
    <row r="89">
      <c r="A89" s="13" t="s">
        <v>32</v>
      </c>
      <c r="B89" s="15">
        <v>-228.9468257732</v>
      </c>
      <c r="C89" s="15">
        <v>-228.9468990294</v>
      </c>
      <c r="D89" s="15">
        <v>-228.9463568865</v>
      </c>
    </row>
    <row r="90">
      <c r="A90" s="13" t="s">
        <v>33</v>
      </c>
      <c r="B90" s="15">
        <v>-414.5700302712</v>
      </c>
      <c r="C90" s="15">
        <v>-414.5693317011</v>
      </c>
      <c r="D90" s="15">
        <v>-414.5681547531</v>
      </c>
    </row>
    <row r="91">
      <c r="A91" s="26">
        <v>23.0</v>
      </c>
      <c r="B91" s="28"/>
      <c r="C91" s="28"/>
      <c r="D91" s="28"/>
    </row>
    <row r="92">
      <c r="A92" s="13" t="s">
        <v>31</v>
      </c>
      <c r="B92" s="15">
        <v>-623.6792429748</v>
      </c>
      <c r="C92" s="15">
        <v>-623.678353018</v>
      </c>
      <c r="D92" s="15">
        <v>-623.6766613231</v>
      </c>
    </row>
    <row r="93">
      <c r="A93" s="13" t="s">
        <v>32</v>
      </c>
      <c r="B93" s="15">
        <v>-209.0771369383</v>
      </c>
      <c r="C93" s="15">
        <v>-209.0773132603</v>
      </c>
      <c r="D93" s="15">
        <v>-209.076810882</v>
      </c>
    </row>
    <row r="94">
      <c r="A94" s="13" t="s">
        <v>33</v>
      </c>
      <c r="B94" s="15">
        <v>-414.5700084845</v>
      </c>
      <c r="C94" s="15">
        <v>-414.5693078173</v>
      </c>
      <c r="D94" s="15">
        <v>-414.5681297146</v>
      </c>
    </row>
    <row r="95">
      <c r="A95" s="26">
        <v>24.0</v>
      </c>
      <c r="B95" s="28"/>
      <c r="C95" s="28"/>
      <c r="D95" s="28"/>
    </row>
    <row r="96">
      <c r="A96" s="13" t="s">
        <v>31</v>
      </c>
      <c r="B96" s="15">
        <v>-464.099724743</v>
      </c>
      <c r="C96" s="15">
        <v>-464.0987422917</v>
      </c>
      <c r="D96" s="15">
        <v>-464.0976410792</v>
      </c>
    </row>
    <row r="97">
      <c r="A97" s="13" t="s">
        <v>32</v>
      </c>
      <c r="B97" s="15">
        <v>-232.0474585461</v>
      </c>
      <c r="C97" s="15">
        <v>-232.0470940254</v>
      </c>
      <c r="D97" s="15">
        <v>-232.0465524829</v>
      </c>
    </row>
    <row r="98">
      <c r="A98" s="13" t="s">
        <v>33</v>
      </c>
      <c r="B98" s="15">
        <v>-232.0474581534</v>
      </c>
      <c r="C98" s="15">
        <v>-232.0470936453</v>
      </c>
      <c r="D98" s="15">
        <v>-232.0465521036</v>
      </c>
    </row>
    <row r="99">
      <c r="A99" s="26">
        <v>25.0</v>
      </c>
      <c r="B99" s="28"/>
      <c r="C99" s="28"/>
      <c r="D99" s="28"/>
    </row>
    <row r="100">
      <c r="A100" s="13" t="s">
        <v>31</v>
      </c>
      <c r="B100" s="15">
        <v>-496.1769342619</v>
      </c>
      <c r="C100" s="15">
        <v>-496.1759040738</v>
      </c>
      <c r="D100" s="15">
        <v>-496.1745553485</v>
      </c>
    </row>
    <row r="101">
      <c r="A101" s="13" t="s">
        <v>32</v>
      </c>
      <c r="B101" s="15">
        <v>-248.0852996075</v>
      </c>
      <c r="C101" s="15">
        <v>-248.0849119874</v>
      </c>
      <c r="D101" s="15">
        <v>-248.0842460564</v>
      </c>
    </row>
    <row r="102">
      <c r="A102" s="13" t="s">
        <v>33</v>
      </c>
      <c r="B102" s="15">
        <v>-248.0853002141</v>
      </c>
      <c r="C102" s="15">
        <v>-248.084912542</v>
      </c>
      <c r="D102" s="15">
        <v>-248.0842466025</v>
      </c>
    </row>
    <row r="103">
      <c r="A103" s="26">
        <v>26.0</v>
      </c>
      <c r="B103" s="28"/>
      <c r="C103" s="28"/>
      <c r="D103" s="28"/>
    </row>
    <row r="104">
      <c r="A104" s="13" t="s">
        <v>31</v>
      </c>
      <c r="B104" s="15">
        <v>-829.1560361586</v>
      </c>
      <c r="C104" s="15">
        <v>-829.1539746462</v>
      </c>
      <c r="D104" s="15">
        <v>-829.1516090067</v>
      </c>
    </row>
    <row r="105">
      <c r="A105" s="13" t="s">
        <v>32</v>
      </c>
      <c r="B105" s="15">
        <v>-414.5705419908</v>
      </c>
      <c r="C105" s="15">
        <v>-414.569842526</v>
      </c>
      <c r="D105" s="15">
        <v>-414.5686725329</v>
      </c>
    </row>
    <row r="106">
      <c r="A106" s="13" t="s">
        <v>33</v>
      </c>
      <c r="B106" s="15">
        <v>-414.5705419908</v>
      </c>
      <c r="C106" s="15">
        <v>-414.5698425259</v>
      </c>
      <c r="D106" s="15">
        <v>-414.5686725329</v>
      </c>
    </row>
    <row r="107">
      <c r="A107" s="26">
        <v>27.0</v>
      </c>
      <c r="B107" s="28"/>
      <c r="C107" s="28"/>
      <c r="D107" s="28"/>
    </row>
    <row r="108">
      <c r="A108" s="13" t="s">
        <v>31</v>
      </c>
      <c r="B108" s="15">
        <v>-480.1384421386</v>
      </c>
      <c r="C108" s="15">
        <v>-480.1374298433</v>
      </c>
      <c r="D108" s="15">
        <v>-480.1362042764</v>
      </c>
    </row>
    <row r="109">
      <c r="A109" s="13" t="s">
        <v>32</v>
      </c>
      <c r="B109" s="15">
        <v>-232.047462882</v>
      </c>
      <c r="C109" s="15">
        <v>-232.0470987715</v>
      </c>
      <c r="D109" s="15">
        <v>-232.0465571234</v>
      </c>
    </row>
    <row r="110">
      <c r="A110" s="13" t="s">
        <v>33</v>
      </c>
      <c r="B110" s="15">
        <v>-248.0852925854</v>
      </c>
      <c r="C110" s="15">
        <v>-248.0849044508</v>
      </c>
      <c r="D110" s="15">
        <v>-248.0842386347</v>
      </c>
    </row>
    <row r="111">
      <c r="A111" s="26">
        <v>28.0</v>
      </c>
      <c r="B111" s="28"/>
      <c r="C111" s="28"/>
      <c r="D111" s="28"/>
    </row>
    <row r="112">
      <c r="A112" s="13" t="s">
        <v>31</v>
      </c>
      <c r="B112" s="15">
        <v>-646.6269310921</v>
      </c>
      <c r="C112" s="15">
        <v>-646.6253851905</v>
      </c>
      <c r="D112" s="15">
        <v>-646.6236507614</v>
      </c>
    </row>
    <row r="113">
      <c r="A113" s="13" t="s">
        <v>32</v>
      </c>
      <c r="B113" s="15">
        <v>-232.0474494341</v>
      </c>
      <c r="C113" s="15">
        <v>-232.0470859874</v>
      </c>
      <c r="D113" s="15">
        <v>-232.0465442232</v>
      </c>
    </row>
    <row r="114">
      <c r="A114" s="13" t="s">
        <v>33</v>
      </c>
      <c r="B114" s="15">
        <v>-414.5709057998</v>
      </c>
      <c r="C114" s="15">
        <v>-414.5702055684</v>
      </c>
      <c r="D114" s="15">
        <v>-414.5690379134</v>
      </c>
    </row>
    <row r="115">
      <c r="A115" s="26">
        <v>29.0</v>
      </c>
      <c r="B115" s="28"/>
      <c r="C115" s="28"/>
      <c r="D115" s="28"/>
    </row>
    <row r="116">
      <c r="A116" s="13" t="s">
        <v>31</v>
      </c>
      <c r="B116" s="15">
        <v>-662.6663731681</v>
      </c>
      <c r="C116" s="15">
        <v>-662.6647440496</v>
      </c>
      <c r="D116" s="15">
        <v>-662.6628911461</v>
      </c>
    </row>
    <row r="117">
      <c r="A117" s="13" t="s">
        <v>32</v>
      </c>
      <c r="B117" s="15">
        <v>-248.0852822657</v>
      </c>
      <c r="C117" s="15">
        <v>-248.0848965495</v>
      </c>
      <c r="D117" s="15">
        <v>-248.0842307827</v>
      </c>
    </row>
    <row r="118">
      <c r="A118" s="13" t="s">
        <v>33</v>
      </c>
      <c r="B118" s="15">
        <v>-414.5708250642</v>
      </c>
      <c r="C118" s="15">
        <v>-414.5701253698</v>
      </c>
      <c r="D118" s="15">
        <v>-414.568957245</v>
      </c>
    </row>
    <row r="119">
      <c r="A119" s="26">
        <v>30.0</v>
      </c>
      <c r="B119" s="28"/>
      <c r="C119" s="28"/>
      <c r="D119" s="28"/>
    </row>
    <row r="120">
      <c r="A120" s="13" t="s">
        <v>31</v>
      </c>
      <c r="B120" s="15">
        <v>-310.5594824857</v>
      </c>
      <c r="C120" s="15">
        <v>-310.5591998955</v>
      </c>
      <c r="D120" s="15">
        <v>-310.5585411759</v>
      </c>
    </row>
    <row r="121">
      <c r="A121" s="13" t="s">
        <v>32</v>
      </c>
      <c r="B121" s="15">
        <v>-232.0474551642</v>
      </c>
      <c r="C121" s="15">
        <v>-232.0470901837</v>
      </c>
      <c r="D121" s="15">
        <v>-232.0465487799</v>
      </c>
    </row>
    <row r="122">
      <c r="A122" s="13" t="s">
        <v>33</v>
      </c>
      <c r="B122" s="15">
        <v>-78.5093767337</v>
      </c>
      <c r="C122" s="15">
        <v>-78.5095474664</v>
      </c>
      <c r="D122" s="15">
        <v>-78.5094344106</v>
      </c>
    </row>
    <row r="123">
      <c r="A123" s="26">
        <v>31.0</v>
      </c>
      <c r="B123" s="28"/>
      <c r="C123" s="28"/>
      <c r="D123" s="28"/>
    </row>
    <row r="124">
      <c r="A124" s="13" t="s">
        <v>31</v>
      </c>
      <c r="B124" s="15">
        <v>-493.0856246894</v>
      </c>
      <c r="C124" s="15">
        <v>-493.0849612938</v>
      </c>
      <c r="D124" s="15">
        <v>-493.0836721806</v>
      </c>
    </row>
    <row r="125">
      <c r="A125" s="13" t="s">
        <v>32</v>
      </c>
      <c r="B125" s="15">
        <v>-414.570910166</v>
      </c>
      <c r="C125" s="15">
        <v>-414.5702096714</v>
      </c>
      <c r="D125" s="15">
        <v>-414.5690418</v>
      </c>
    </row>
    <row r="126">
      <c r="A126" s="13" t="s">
        <v>33</v>
      </c>
      <c r="B126" s="15">
        <v>-78.5094055339</v>
      </c>
      <c r="C126" s="15">
        <v>-78.5095758572</v>
      </c>
      <c r="D126" s="15">
        <v>-78.5094625509</v>
      </c>
    </row>
    <row r="127">
      <c r="A127" s="26">
        <v>32.0</v>
      </c>
      <c r="B127" s="28"/>
      <c r="C127" s="28"/>
      <c r="D127" s="28"/>
    </row>
    <row r="128">
      <c r="A128" s="13" t="s">
        <v>31</v>
      </c>
      <c r="B128" s="15">
        <v>-491.8353746872</v>
      </c>
      <c r="C128" s="15">
        <v>-491.834619867</v>
      </c>
      <c r="D128" s="15">
        <v>-491.8333950875</v>
      </c>
    </row>
    <row r="129">
      <c r="A129" s="13" t="s">
        <v>32</v>
      </c>
      <c r="B129" s="15">
        <v>-414.5707841043</v>
      </c>
      <c r="C129" s="15">
        <v>-414.5700837858</v>
      </c>
      <c r="D129" s="15">
        <v>-414.5689151056</v>
      </c>
    </row>
    <row r="130">
      <c r="A130" s="13" t="s">
        <v>33</v>
      </c>
      <c r="B130" s="15">
        <v>-77.2588571923</v>
      </c>
      <c r="C130" s="15">
        <v>-77.2588571925</v>
      </c>
      <c r="D130" s="15">
        <v>-77.2588049722</v>
      </c>
    </row>
    <row r="131">
      <c r="A131" s="26">
        <v>33.0</v>
      </c>
      <c r="B131" s="28"/>
      <c r="C131" s="28"/>
      <c r="D131" s="28"/>
    </row>
    <row r="132">
      <c r="A132" s="13" t="s">
        <v>31</v>
      </c>
      <c r="B132" s="15">
        <v>-326.5979568024</v>
      </c>
      <c r="C132" s="15">
        <v>-326.5976312154</v>
      </c>
      <c r="D132" s="15">
        <v>-326.5968475672</v>
      </c>
    </row>
    <row r="133">
      <c r="A133" s="13" t="s">
        <v>32</v>
      </c>
      <c r="B133" s="15">
        <v>-248.0852906207</v>
      </c>
      <c r="C133" s="15">
        <v>-248.0849017395</v>
      </c>
      <c r="D133" s="15">
        <v>-248.0842358948</v>
      </c>
    </row>
    <row r="134">
      <c r="A134" s="13" t="s">
        <v>33</v>
      </c>
      <c r="B134" s="15">
        <v>-78.5093762794</v>
      </c>
      <c r="C134" s="15">
        <v>-78.5095472667</v>
      </c>
      <c r="D134" s="15">
        <v>-78.5094341278</v>
      </c>
    </row>
    <row r="135">
      <c r="A135" s="26">
        <v>34.0</v>
      </c>
      <c r="B135" s="28"/>
      <c r="C135" s="28"/>
      <c r="D135" s="28"/>
    </row>
    <row r="136">
      <c r="A136" s="13" t="s">
        <v>31</v>
      </c>
      <c r="B136" s="15">
        <v>-395.1452839637</v>
      </c>
      <c r="C136" s="15">
        <v>-395.1465108259</v>
      </c>
      <c r="D136" s="15">
        <v>-395.1456130499</v>
      </c>
    </row>
    <row r="137">
      <c r="A137" s="13" t="s">
        <v>32</v>
      </c>
      <c r="B137" s="15">
        <v>-197.5695724105</v>
      </c>
      <c r="C137" s="15">
        <v>-197.570098119</v>
      </c>
      <c r="D137" s="15">
        <v>-197.5696535839</v>
      </c>
    </row>
    <row r="138">
      <c r="A138" s="13" t="s">
        <v>33</v>
      </c>
      <c r="B138" s="15">
        <v>-197.5695729346</v>
      </c>
      <c r="C138" s="15">
        <v>-197.5700986094</v>
      </c>
      <c r="D138" s="15">
        <v>-197.5696540699</v>
      </c>
    </row>
    <row r="139">
      <c r="A139" s="26">
        <v>35.0</v>
      </c>
      <c r="B139" s="28"/>
      <c r="C139" s="28"/>
      <c r="D139" s="28"/>
    </row>
    <row r="140">
      <c r="A140" s="13" t="s">
        <v>31</v>
      </c>
      <c r="B140" s="15">
        <v>-395.1476658337</v>
      </c>
      <c r="C140" s="15">
        <v>-395.1489533939</v>
      </c>
      <c r="D140" s="15">
        <v>-395.1480333287</v>
      </c>
    </row>
    <row r="141">
      <c r="A141" s="13" t="s">
        <v>32</v>
      </c>
      <c r="B141" s="15">
        <v>-197.5695771446</v>
      </c>
      <c r="C141" s="15">
        <v>-197.5701027565</v>
      </c>
      <c r="D141" s="15">
        <v>-197.5696581968</v>
      </c>
    </row>
    <row r="142">
      <c r="A142" s="13" t="s">
        <v>33</v>
      </c>
      <c r="B142" s="15">
        <v>-197.5735654136</v>
      </c>
      <c r="C142" s="15">
        <v>-197.5741951321</v>
      </c>
      <c r="D142" s="15">
        <v>-197.5737257324</v>
      </c>
    </row>
    <row r="143">
      <c r="A143" s="26">
        <v>36.0</v>
      </c>
      <c r="B143" s="28"/>
      <c r="C143" s="28"/>
      <c r="D143" s="28"/>
    </row>
    <row r="144">
      <c r="A144" s="13" t="s">
        <v>31</v>
      </c>
      <c r="B144" s="15">
        <v>-395.150565988</v>
      </c>
      <c r="C144" s="15">
        <v>-395.1519097269</v>
      </c>
      <c r="D144" s="15">
        <v>-395.1509674646</v>
      </c>
    </row>
    <row r="145">
      <c r="A145" s="13" t="s">
        <v>32</v>
      </c>
      <c r="B145" s="15">
        <v>-197.5735783628</v>
      </c>
      <c r="C145" s="15">
        <v>-197.5742073293</v>
      </c>
      <c r="D145" s="15">
        <v>-197.5737379942</v>
      </c>
    </row>
    <row r="146">
      <c r="A146" s="13" t="s">
        <v>33</v>
      </c>
      <c r="B146" s="15">
        <v>-197.5735784324</v>
      </c>
      <c r="C146" s="15">
        <v>-197.5742074056</v>
      </c>
      <c r="D146" s="15">
        <v>-197.5737380704</v>
      </c>
    </row>
    <row r="147">
      <c r="A147" s="26">
        <v>37.0</v>
      </c>
      <c r="B147" s="28"/>
      <c r="C147" s="28"/>
      <c r="D147" s="28"/>
    </row>
    <row r="148">
      <c r="A148" s="13" t="s">
        <v>31</v>
      </c>
      <c r="B148" s="15">
        <v>-393.9449718744</v>
      </c>
      <c r="C148" s="15">
        <v>-393.9460728351</v>
      </c>
      <c r="D148" s="15">
        <v>-393.945083663</v>
      </c>
    </row>
    <row r="149">
      <c r="A149" s="13" t="s">
        <v>32</v>
      </c>
      <c r="B149" s="15">
        <v>-196.3671398681</v>
      </c>
      <c r="C149" s="15">
        <v>-196.3674970316</v>
      </c>
      <c r="D149" s="15">
        <v>-196.3669841432</v>
      </c>
    </row>
    <row r="150">
      <c r="A150" s="13" t="s">
        <v>33</v>
      </c>
      <c r="B150" s="15">
        <v>-197.5735785878</v>
      </c>
      <c r="C150" s="15">
        <v>-197.5742076258</v>
      </c>
      <c r="D150" s="15">
        <v>-197.5737382971</v>
      </c>
    </row>
    <row r="151">
      <c r="A151" s="26">
        <v>38.0</v>
      </c>
      <c r="B151" s="28"/>
      <c r="C151" s="28"/>
      <c r="D151" s="28"/>
    </row>
    <row r="152">
      <c r="A152" s="13" t="s">
        <v>31</v>
      </c>
      <c r="B152" s="15">
        <v>-392.7392743473</v>
      </c>
      <c r="C152" s="15">
        <v>-392.7400617531</v>
      </c>
      <c r="D152" s="15">
        <v>-392.7390261356</v>
      </c>
    </row>
    <row r="153">
      <c r="A153" s="13" t="s">
        <v>32</v>
      </c>
      <c r="B153" s="15">
        <v>-196.3670774555</v>
      </c>
      <c r="C153" s="15">
        <v>-196.3674376439</v>
      </c>
      <c r="D153" s="15">
        <v>-196.3669251519</v>
      </c>
    </row>
    <row r="154">
      <c r="A154" s="13" t="s">
        <v>33</v>
      </c>
      <c r="B154" s="15">
        <v>-196.3670862466</v>
      </c>
      <c r="C154" s="15">
        <v>-196.3674462599</v>
      </c>
      <c r="D154" s="15">
        <v>-196.3669337468</v>
      </c>
    </row>
    <row r="155">
      <c r="A155" s="26">
        <v>39.0</v>
      </c>
      <c r="B155" s="28"/>
      <c r="C155" s="28"/>
      <c r="D155" s="28"/>
    </row>
    <row r="156">
      <c r="A156" s="13" t="s">
        <v>31</v>
      </c>
      <c r="B156" s="15">
        <v>-428.4203292017</v>
      </c>
      <c r="C156" s="15">
        <v>-428.4202719966</v>
      </c>
      <c r="D156" s="15">
        <v>-428.4191993659</v>
      </c>
    </row>
    <row r="157">
      <c r="A157" s="13" t="s">
        <v>32</v>
      </c>
      <c r="B157" s="15">
        <v>-232.0474703237</v>
      </c>
      <c r="C157" s="15">
        <v>-232.0471063799</v>
      </c>
      <c r="D157" s="15">
        <v>-232.0465647059</v>
      </c>
    </row>
    <row r="158">
      <c r="A158" s="13" t="s">
        <v>33</v>
      </c>
      <c r="B158" s="15">
        <v>-196.3670590933</v>
      </c>
      <c r="C158" s="15">
        <v>-196.3674207391</v>
      </c>
      <c r="D158" s="15">
        <v>-196.3669080023</v>
      </c>
    </row>
    <row r="159">
      <c r="A159" s="26">
        <v>40.0</v>
      </c>
      <c r="B159" s="28"/>
      <c r="C159" s="28"/>
      <c r="D159" s="28"/>
    </row>
    <row r="160">
      <c r="A160" s="13" t="s">
        <v>31</v>
      </c>
      <c r="B160" s="15">
        <v>-429.6258862933</v>
      </c>
      <c r="C160" s="15">
        <v>-429.6261479397</v>
      </c>
      <c r="D160" s="15">
        <v>-429.6251225078</v>
      </c>
    </row>
    <row r="161">
      <c r="A161" s="13" t="s">
        <v>32</v>
      </c>
      <c r="B161" s="15">
        <v>-232.0474655807</v>
      </c>
      <c r="C161" s="15">
        <v>-232.0471015884</v>
      </c>
      <c r="D161" s="15">
        <v>-232.0465599864</v>
      </c>
    </row>
    <row r="162">
      <c r="A162" s="13" t="s">
        <v>33</v>
      </c>
      <c r="B162" s="15">
        <v>-197.5735767985</v>
      </c>
      <c r="C162" s="15">
        <v>-197.5742078116</v>
      </c>
      <c r="D162" s="15">
        <v>-197.5737381532</v>
      </c>
    </row>
    <row r="163">
      <c r="A163" s="26">
        <v>41.0</v>
      </c>
      <c r="B163" s="28"/>
      <c r="C163" s="28"/>
      <c r="D163" s="28"/>
    </row>
    <row r="164">
      <c r="A164" s="13" t="s">
        <v>31</v>
      </c>
      <c r="B164" s="15">
        <v>-612.1479770224</v>
      </c>
      <c r="C164" s="15">
        <v>-612.1476412631</v>
      </c>
      <c r="D164" s="15">
        <v>-612.1460104724</v>
      </c>
    </row>
    <row r="165">
      <c r="A165" s="13" t="s">
        <v>32</v>
      </c>
      <c r="B165" s="15">
        <v>-414.571007597</v>
      </c>
      <c r="C165" s="15">
        <v>-414.5703071396</v>
      </c>
      <c r="D165" s="15">
        <v>-414.5691395564</v>
      </c>
    </row>
    <row r="166">
      <c r="A166" s="13" t="s">
        <v>33</v>
      </c>
      <c r="B166" s="15">
        <v>-197.5695672786</v>
      </c>
      <c r="C166" s="15">
        <v>-197.5700917186</v>
      </c>
      <c r="D166" s="15">
        <v>-197.5696470819</v>
      </c>
    </row>
    <row r="167">
      <c r="A167" s="26">
        <v>42.0</v>
      </c>
      <c r="B167" s="28"/>
      <c r="C167" s="28"/>
      <c r="D167" s="28"/>
    </row>
    <row r="168">
      <c r="A168" s="13" t="s">
        <v>31</v>
      </c>
      <c r="B168" s="15">
        <v>-610.9444830926</v>
      </c>
      <c r="C168" s="15">
        <v>-610.9439057032</v>
      </c>
      <c r="D168" s="15">
        <v>-610.9422111946</v>
      </c>
    </row>
    <row r="169">
      <c r="A169" s="13" t="s">
        <v>32</v>
      </c>
      <c r="B169" s="15">
        <v>-414.5710150365</v>
      </c>
      <c r="C169" s="15">
        <v>-414.5703145843</v>
      </c>
      <c r="D169" s="15">
        <v>-414.5691473949</v>
      </c>
    </row>
    <row r="170">
      <c r="A170" s="13" t="s">
        <v>33</v>
      </c>
      <c r="B170" s="15">
        <v>-196.3670888834</v>
      </c>
      <c r="C170" s="15">
        <v>-196.3674476365</v>
      </c>
      <c r="D170" s="15">
        <v>-196.3669350868</v>
      </c>
    </row>
    <row r="171">
      <c r="A171" s="26">
        <v>43.0</v>
      </c>
      <c r="B171" s="28"/>
      <c r="C171" s="28"/>
      <c r="D171" s="28"/>
    </row>
    <row r="172">
      <c r="A172" s="13" t="s">
        <v>31</v>
      </c>
      <c r="B172" s="15">
        <v>-612.1503786359</v>
      </c>
      <c r="C172" s="15">
        <v>-612.1501657323</v>
      </c>
      <c r="D172" s="15">
        <v>-612.1485171451</v>
      </c>
    </row>
    <row r="173">
      <c r="A173" s="13" t="s">
        <v>32</v>
      </c>
      <c r="B173" s="15">
        <v>-414.5709323515</v>
      </c>
      <c r="C173" s="15">
        <v>-414.5702318804</v>
      </c>
      <c r="D173" s="15">
        <v>-414.5690640728</v>
      </c>
    </row>
    <row r="174">
      <c r="A174" s="13" t="s">
        <v>33</v>
      </c>
      <c r="B174" s="15">
        <v>-197.5735683723</v>
      </c>
      <c r="C174" s="15">
        <v>-197.5741993435</v>
      </c>
      <c r="D174" s="15">
        <v>-197.5737297298</v>
      </c>
    </row>
    <row r="175">
      <c r="A175" s="26">
        <v>44.0</v>
      </c>
      <c r="B175" s="28"/>
      <c r="C175" s="28"/>
      <c r="D175" s="28"/>
    </row>
    <row r="176">
      <c r="A176" s="13" t="s">
        <v>31</v>
      </c>
      <c r="B176" s="15">
        <v>-276.0824236653</v>
      </c>
      <c r="C176" s="15">
        <v>-276.0831981832</v>
      </c>
      <c r="D176" s="15">
        <v>-276.0826341522</v>
      </c>
    </row>
    <row r="177">
      <c r="A177" s="13" t="s">
        <v>32</v>
      </c>
      <c r="B177" s="15">
        <v>-78.5093878441</v>
      </c>
      <c r="C177" s="15">
        <v>-78.5095585312</v>
      </c>
      <c r="D177" s="15">
        <v>-78.5094454305</v>
      </c>
    </row>
    <row r="178">
      <c r="A178" s="13" t="s">
        <v>33</v>
      </c>
      <c r="B178" s="15">
        <v>-197.5695587478</v>
      </c>
      <c r="C178" s="15">
        <v>-197.5700848245</v>
      </c>
      <c r="D178" s="15">
        <v>-197.56964028</v>
      </c>
    </row>
    <row r="179">
      <c r="A179" s="26">
        <v>45.0</v>
      </c>
      <c r="B179" s="28"/>
      <c r="C179" s="28"/>
      <c r="D179" s="28"/>
    </row>
    <row r="180">
      <c r="A180" s="13" t="s">
        <v>31</v>
      </c>
      <c r="B180" s="15">
        <v>-274.8314336408</v>
      </c>
      <c r="C180" s="15">
        <v>-274.8320873481</v>
      </c>
      <c r="D180" s="15">
        <v>-274.8315883148</v>
      </c>
    </row>
    <row r="181">
      <c r="A181" s="13" t="s">
        <v>32</v>
      </c>
      <c r="B181" s="15">
        <v>-77.2587858932</v>
      </c>
      <c r="C181" s="15">
        <v>-77.2588794325</v>
      </c>
      <c r="D181" s="15">
        <v>-77.2588276113</v>
      </c>
    </row>
    <row r="182">
      <c r="A182" s="13" t="s">
        <v>33</v>
      </c>
      <c r="B182" s="15">
        <v>-197.5694770197</v>
      </c>
      <c r="C182" s="15">
        <v>-197.5700051402</v>
      </c>
      <c r="D182" s="15">
        <v>-197.5695604625</v>
      </c>
    </row>
    <row r="183">
      <c r="A183" s="26">
        <v>46.0</v>
      </c>
      <c r="B183" s="28"/>
      <c r="C183" s="28"/>
      <c r="D183" s="28"/>
    </row>
    <row r="184">
      <c r="A184" s="13" t="s">
        <v>31</v>
      </c>
      <c r="B184" s="15">
        <v>-445.9229236375</v>
      </c>
      <c r="C184" s="15">
        <v>-445.9235580999</v>
      </c>
      <c r="D184" s="15">
        <v>-445.9224730257</v>
      </c>
    </row>
    <row r="185">
      <c r="A185" s="13" t="s">
        <v>32</v>
      </c>
      <c r="B185" s="15">
        <v>-248.346773883</v>
      </c>
      <c r="C185" s="15">
        <v>-248.3468699655</v>
      </c>
      <c r="D185" s="15">
        <v>-248.3462416657</v>
      </c>
    </row>
    <row r="186">
      <c r="A186" s="13" t="s">
        <v>33</v>
      </c>
      <c r="B186" s="15">
        <v>-197.569532354</v>
      </c>
      <c r="C186" s="15">
        <v>-197.5700588197</v>
      </c>
      <c r="D186" s="15">
        <v>-197.5696140871</v>
      </c>
    </row>
    <row r="187">
      <c r="A187" s="26">
        <v>47.0</v>
      </c>
      <c r="B187" s="28"/>
      <c r="C187" s="28"/>
      <c r="D187" s="28"/>
    </row>
    <row r="188">
      <c r="A188" s="13" t="s">
        <v>31</v>
      </c>
      <c r="B188" s="15">
        <v>-464.0996461794</v>
      </c>
      <c r="C188" s="15">
        <v>-464.0987650219</v>
      </c>
      <c r="D188" s="15">
        <v>-464.0976645468</v>
      </c>
    </row>
    <row r="189">
      <c r="A189" s="13" t="s">
        <v>32</v>
      </c>
      <c r="B189" s="15">
        <v>-232.0474650099</v>
      </c>
      <c r="C189" s="15">
        <v>-232.0471013447</v>
      </c>
      <c r="D189" s="15">
        <v>-232.0465596539</v>
      </c>
    </row>
    <row r="190">
      <c r="A190" s="13" t="s">
        <v>33</v>
      </c>
      <c r="B190" s="15">
        <v>-232.0474645815</v>
      </c>
      <c r="C190" s="15">
        <v>-232.0471006064</v>
      </c>
      <c r="D190" s="15">
        <v>-232.0465589242</v>
      </c>
    </row>
    <row r="191">
      <c r="A191" s="26">
        <v>48.0</v>
      </c>
      <c r="B191" s="28"/>
      <c r="C191" s="28"/>
      <c r="D191" s="28"/>
    </row>
    <row r="192">
      <c r="A192" s="13" t="s">
        <v>31</v>
      </c>
      <c r="B192" s="15">
        <v>-496.1762664638</v>
      </c>
      <c r="C192" s="15">
        <v>-496.1753067959</v>
      </c>
      <c r="D192" s="15">
        <v>-496.1739634174</v>
      </c>
    </row>
    <row r="193">
      <c r="A193" s="13" t="s">
        <v>32</v>
      </c>
      <c r="B193" s="15">
        <v>-248.0853115163</v>
      </c>
      <c r="C193" s="15">
        <v>-248.084925211</v>
      </c>
      <c r="D193" s="15">
        <v>-248.0842591734</v>
      </c>
    </row>
    <row r="194">
      <c r="A194" s="13" t="s">
        <v>33</v>
      </c>
      <c r="B194" s="15">
        <v>-248.0853154629</v>
      </c>
      <c r="C194" s="15">
        <v>-248.084928117</v>
      </c>
      <c r="D194" s="15">
        <v>-248.0842619799</v>
      </c>
    </row>
    <row r="195">
      <c r="A195" s="26">
        <v>49.0</v>
      </c>
      <c r="B195" s="28"/>
      <c r="C195" s="28"/>
      <c r="D195" s="28"/>
    </row>
    <row r="196">
      <c r="A196" s="13" t="s">
        <v>31</v>
      </c>
      <c r="B196" s="15">
        <v>-480.1381610059</v>
      </c>
      <c r="C196" s="15">
        <v>-480.1372989547</v>
      </c>
      <c r="D196" s="15">
        <v>-480.13607314</v>
      </c>
    </row>
    <row r="197">
      <c r="A197" s="13" t="s">
        <v>32</v>
      </c>
      <c r="B197" s="15">
        <v>-232.0474688915</v>
      </c>
      <c r="C197" s="15">
        <v>-232.0471054991</v>
      </c>
      <c r="D197" s="15">
        <v>-232.04656377</v>
      </c>
    </row>
    <row r="198">
      <c r="A198" s="13" t="s">
        <v>33</v>
      </c>
      <c r="B198" s="15">
        <v>-248.0852931974</v>
      </c>
      <c r="C198" s="15">
        <v>-248.0849058723</v>
      </c>
      <c r="D198" s="15">
        <v>-248.084239931</v>
      </c>
    </row>
    <row r="199">
      <c r="A199" s="26">
        <v>50.0</v>
      </c>
      <c r="B199" s="28"/>
      <c r="C199" s="28"/>
      <c r="D199" s="28"/>
    </row>
    <row r="200">
      <c r="A200" s="13" t="s">
        <v>31</v>
      </c>
      <c r="B200" s="15">
        <v>-309.3109557994</v>
      </c>
      <c r="C200" s="15">
        <v>-309.3107339331</v>
      </c>
      <c r="D200" s="15">
        <v>-309.3101248345</v>
      </c>
    </row>
    <row r="201">
      <c r="A201" s="13" t="s">
        <v>32</v>
      </c>
      <c r="B201" s="15">
        <v>-232.0474552735</v>
      </c>
      <c r="C201" s="15">
        <v>-232.0470921119</v>
      </c>
      <c r="D201" s="15">
        <v>-232.0465504593</v>
      </c>
    </row>
    <row r="202">
      <c r="A202" s="13" t="s">
        <v>33</v>
      </c>
      <c r="B202" s="15">
        <v>-77.2587928074</v>
      </c>
      <c r="C202" s="15">
        <v>-77.2588862702</v>
      </c>
      <c r="D202" s="15">
        <v>-77.2588341636</v>
      </c>
    </row>
    <row r="203">
      <c r="A203" s="26">
        <v>51.0</v>
      </c>
      <c r="B203" s="28"/>
      <c r="C203" s="28"/>
      <c r="D203" s="28"/>
    </row>
    <row r="204">
      <c r="A204" s="13" t="s">
        <v>31</v>
      </c>
      <c r="B204" s="15">
        <v>-154.5205580962</v>
      </c>
      <c r="C204" s="15">
        <v>-154.5207633816</v>
      </c>
      <c r="D204" s="15">
        <v>-154.5206590237</v>
      </c>
    </row>
    <row r="205">
      <c r="A205" s="13" t="s">
        <v>32</v>
      </c>
      <c r="B205" s="15">
        <v>-77.2587936738</v>
      </c>
      <c r="C205" s="15">
        <v>-77.2588871865</v>
      </c>
      <c r="D205" s="15">
        <v>-77.2588354077</v>
      </c>
    </row>
    <row r="206">
      <c r="A206" s="13" t="s">
        <v>33</v>
      </c>
      <c r="B206" s="15">
        <v>-77.2588010391</v>
      </c>
      <c r="C206" s="15">
        <v>-77.2588944977</v>
      </c>
      <c r="D206" s="15">
        <v>-77.258842567</v>
      </c>
    </row>
    <row r="207">
      <c r="A207" s="26">
        <v>52.0</v>
      </c>
      <c r="B207" s="28"/>
      <c r="C207" s="28"/>
      <c r="D207" s="28"/>
    </row>
    <row r="208">
      <c r="A208" s="13" t="s">
        <v>31</v>
      </c>
      <c r="B208" s="15">
        <v>-461.0034767286</v>
      </c>
      <c r="C208" s="15">
        <v>-461.0032304056</v>
      </c>
      <c r="D208" s="15">
        <v>-461.0021372565</v>
      </c>
    </row>
    <row r="209">
      <c r="A209" s="13" t="s">
        <v>32</v>
      </c>
      <c r="B209" s="15">
        <v>-232.0474321479</v>
      </c>
      <c r="C209" s="15">
        <v>-232.0470699298</v>
      </c>
      <c r="D209" s="15">
        <v>-232.0465281105</v>
      </c>
    </row>
    <row r="210">
      <c r="A210" s="13" t="s">
        <v>33</v>
      </c>
      <c r="B210" s="15">
        <v>-228.948515319</v>
      </c>
      <c r="C210" s="15">
        <v>-228.948596625</v>
      </c>
      <c r="D210" s="15">
        <v>-228.9480676412</v>
      </c>
    </row>
    <row r="211">
      <c r="A211" s="26">
        <v>53.0</v>
      </c>
      <c r="B211" s="28"/>
      <c r="C211" s="28"/>
      <c r="D211" s="28"/>
    </row>
    <row r="212">
      <c r="A212" s="13" t="s">
        <v>31</v>
      </c>
      <c r="B212" s="15">
        <v>-441.1325481796</v>
      </c>
      <c r="C212" s="15">
        <v>-441.1322791137</v>
      </c>
      <c r="D212" s="15">
        <v>-441.1312247871</v>
      </c>
    </row>
    <row r="213">
      <c r="A213" s="13" t="s">
        <v>32</v>
      </c>
      <c r="B213" s="15">
        <v>-232.0474287731</v>
      </c>
      <c r="C213" s="15">
        <v>-232.0470659794</v>
      </c>
      <c r="D213" s="15">
        <v>-232.0465241298</v>
      </c>
    </row>
    <row r="214">
      <c r="A214" s="13" t="s">
        <v>33</v>
      </c>
      <c r="B214" s="15">
        <v>-209.0778975679</v>
      </c>
      <c r="C214" s="15">
        <v>-209.0780731807</v>
      </c>
      <c r="D214" s="15">
        <v>-209.0775746737</v>
      </c>
    </row>
    <row r="215">
      <c r="A215" s="26">
        <v>54.0</v>
      </c>
      <c r="B215" s="28"/>
      <c r="C215" s="28"/>
      <c r="D215" s="28"/>
    </row>
    <row r="216">
      <c r="A216" s="13" t="s">
        <v>31</v>
      </c>
      <c r="B216" s="15">
        <v>-308.4402573633</v>
      </c>
      <c r="C216" s="15">
        <v>-308.4403247996</v>
      </c>
      <c r="D216" s="15">
        <v>-308.4396766608</v>
      </c>
    </row>
    <row r="217">
      <c r="A217" s="13" t="s">
        <v>32</v>
      </c>
      <c r="B217" s="15">
        <v>-232.047462157</v>
      </c>
      <c r="C217" s="15">
        <v>-232.0470992505</v>
      </c>
      <c r="D217" s="15">
        <v>-232.0465574941</v>
      </c>
    </row>
    <row r="218">
      <c r="A218" s="13" t="s">
        <v>33</v>
      </c>
      <c r="B218" s="15">
        <v>-76.387044001</v>
      </c>
      <c r="C218" s="15">
        <v>-76.3871826509</v>
      </c>
      <c r="D218" s="15">
        <v>-76.3870823074</v>
      </c>
    </row>
    <row r="219">
      <c r="A219" s="26">
        <v>55.0</v>
      </c>
      <c r="B219" s="28"/>
      <c r="C219" s="28"/>
      <c r="D219" s="28"/>
    </row>
    <row r="220">
      <c r="A220" s="13" t="s">
        <v>31</v>
      </c>
      <c r="B220" s="15">
        <v>-347.696881168</v>
      </c>
      <c r="C220" s="15">
        <v>-347.6967923489</v>
      </c>
      <c r="D220" s="15">
        <v>-347.6960153987</v>
      </c>
    </row>
    <row r="221">
      <c r="A221" s="13" t="s">
        <v>32</v>
      </c>
      <c r="B221" s="15">
        <v>-232.0474570309</v>
      </c>
      <c r="C221" s="15">
        <v>-232.0470943484</v>
      </c>
      <c r="D221" s="15">
        <v>-232.0465526029</v>
      </c>
    </row>
    <row r="222">
      <c r="A222" s="13" t="s">
        <v>33</v>
      </c>
      <c r="B222" s="15">
        <v>-115.6424136514</v>
      </c>
      <c r="C222" s="15">
        <v>-115.6425504396</v>
      </c>
      <c r="D222" s="15">
        <v>-115.6423286873</v>
      </c>
    </row>
    <row r="223">
      <c r="A223" s="26">
        <v>56.0</v>
      </c>
      <c r="B223" s="28"/>
      <c r="C223" s="28"/>
      <c r="D223" s="28"/>
    </row>
    <row r="224">
      <c r="A224" s="13" t="s">
        <v>31</v>
      </c>
      <c r="B224" s="15">
        <v>-327.8298506023</v>
      </c>
      <c r="C224" s="15">
        <v>-327.8298506025</v>
      </c>
      <c r="D224" s="15">
        <v>-327.8290976475</v>
      </c>
    </row>
    <row r="225">
      <c r="A225" s="13" t="s">
        <v>32</v>
      </c>
      <c r="B225" s="15">
        <v>-232.047461415</v>
      </c>
      <c r="C225" s="15">
        <v>-232.0470980337</v>
      </c>
      <c r="D225" s="15">
        <v>-232.0465563468</v>
      </c>
    </row>
    <row r="226">
      <c r="A226" s="13" t="s">
        <v>33</v>
      </c>
      <c r="B226" s="15">
        <v>-95.7771337643</v>
      </c>
      <c r="C226" s="15">
        <v>-95.7773501937</v>
      </c>
      <c r="D226" s="15">
        <v>-95.7771520191</v>
      </c>
    </row>
    <row r="227">
      <c r="A227" s="26">
        <v>57.0</v>
      </c>
      <c r="B227" s="28"/>
      <c r="C227" s="28"/>
      <c r="D227" s="28"/>
    </row>
    <row r="228">
      <c r="A228" s="13" t="s">
        <v>31</v>
      </c>
      <c r="B228" s="15">
        <v>-480.4025816561</v>
      </c>
      <c r="C228" s="15">
        <v>-480.4024391889</v>
      </c>
      <c r="D228" s="15">
        <v>-480.4012458908</v>
      </c>
    </row>
    <row r="229">
      <c r="A229" s="13" t="s">
        <v>32</v>
      </c>
      <c r="B229" s="15">
        <v>-232.0474731691</v>
      </c>
      <c r="C229" s="15">
        <v>-232.0471106337</v>
      </c>
      <c r="D229" s="15">
        <v>-232.0465687356</v>
      </c>
    </row>
    <row r="230">
      <c r="A230" s="13" t="s">
        <v>33</v>
      </c>
      <c r="B230" s="15">
        <v>-248.3467692533</v>
      </c>
      <c r="C230" s="15">
        <v>-248.3468635337</v>
      </c>
      <c r="D230" s="15">
        <v>-248.3462325608</v>
      </c>
    </row>
    <row r="231">
      <c r="A231" s="26">
        <v>58.0</v>
      </c>
      <c r="B231" s="28"/>
      <c r="C231" s="28"/>
      <c r="D231" s="28"/>
    </row>
    <row r="232">
      <c r="A232" s="13" t="s">
        <v>31</v>
      </c>
      <c r="B232" s="15">
        <v>-496.1773015947</v>
      </c>
      <c r="C232" s="15">
        <v>-496.1763234933</v>
      </c>
      <c r="D232" s="15">
        <v>-496.1750022274</v>
      </c>
    </row>
    <row r="233">
      <c r="A233" s="13" t="s">
        <v>32</v>
      </c>
      <c r="B233" s="15">
        <v>-248.0853010251</v>
      </c>
      <c r="C233" s="15">
        <v>-248.084915875</v>
      </c>
      <c r="D233" s="15">
        <v>-248.0842498915</v>
      </c>
    </row>
    <row r="234">
      <c r="A234" s="13" t="s">
        <v>33</v>
      </c>
      <c r="B234" s="15">
        <v>-248.0853010251</v>
      </c>
      <c r="C234" s="15">
        <v>-248.0849158775</v>
      </c>
      <c r="D234" s="15">
        <v>-248.0842498932</v>
      </c>
    </row>
    <row r="235">
      <c r="A235" s="26">
        <v>59.0</v>
      </c>
      <c r="B235" s="28"/>
      <c r="C235" s="28"/>
      <c r="D235" s="28"/>
    </row>
    <row r="236">
      <c r="A236" s="13" t="s">
        <v>31</v>
      </c>
      <c r="B236" s="15">
        <v>-153.651083311</v>
      </c>
      <c r="C236" s="15">
        <v>-153.6512574566</v>
      </c>
      <c r="D236" s="15">
        <v>-153.6511007157</v>
      </c>
    </row>
    <row r="237">
      <c r="A237" s="13" t="s">
        <v>32</v>
      </c>
      <c r="B237" s="15">
        <v>-77.2588047678</v>
      </c>
      <c r="C237" s="15">
        <v>-77.2588981188</v>
      </c>
      <c r="D237" s="15">
        <v>-77.258845836</v>
      </c>
    </row>
    <row r="238">
      <c r="A238" s="13" t="s">
        <v>33</v>
      </c>
      <c r="B238" s="15">
        <v>-76.3870678667</v>
      </c>
      <c r="C238" s="15">
        <v>-76.3872065556</v>
      </c>
      <c r="D238" s="15">
        <v>-76.3871055572</v>
      </c>
    </row>
    <row r="239">
      <c r="A239" s="26">
        <v>60.0</v>
      </c>
      <c r="B239" s="28"/>
      <c r="C239" s="28"/>
      <c r="D239" s="28"/>
    </row>
    <row r="240">
      <c r="A240" s="13" t="s">
        <v>31</v>
      </c>
      <c r="B240" s="15">
        <v>-306.2159308536</v>
      </c>
      <c r="C240" s="15">
        <v>-306.2160850157</v>
      </c>
      <c r="D240" s="15">
        <v>-306.2154959726</v>
      </c>
    </row>
    <row r="241">
      <c r="A241" s="13" t="s">
        <v>32</v>
      </c>
      <c r="B241" s="15">
        <v>-77.2587369495</v>
      </c>
      <c r="C241" s="15">
        <v>-77.2588304271</v>
      </c>
      <c r="D241" s="15">
        <v>-77.2587778217</v>
      </c>
    </row>
    <row r="242">
      <c r="A242" s="13" t="s">
        <v>33</v>
      </c>
      <c r="B242" s="15">
        <v>-228.9484948966</v>
      </c>
      <c r="C242" s="15">
        <v>-228.948576107</v>
      </c>
      <c r="D242" s="15">
        <v>-228.9480464451</v>
      </c>
    </row>
    <row r="243">
      <c r="A243" s="26">
        <v>61.0</v>
      </c>
      <c r="B243" s="28"/>
      <c r="C243" s="28"/>
      <c r="D243" s="28"/>
    </row>
    <row r="244">
      <c r="A244" s="13" t="s">
        <v>31</v>
      </c>
      <c r="B244" s="15">
        <v>-426.522848782</v>
      </c>
      <c r="C244" s="15">
        <v>-426.5234871729</v>
      </c>
      <c r="D244" s="15">
        <v>-426.5225098558</v>
      </c>
    </row>
    <row r="245">
      <c r="A245" s="13" t="s">
        <v>32</v>
      </c>
      <c r="B245" s="15">
        <v>-197.5695392083</v>
      </c>
      <c r="C245" s="15">
        <v>-197.5700650087</v>
      </c>
      <c r="D245" s="15">
        <v>-197.5696204234</v>
      </c>
    </row>
    <row r="246">
      <c r="A246" s="13" t="s">
        <v>33</v>
      </c>
      <c r="B246" s="15">
        <v>-228.9485402348</v>
      </c>
      <c r="C246" s="15">
        <v>-228.9486246399</v>
      </c>
      <c r="D246" s="15">
        <v>-228.9480988868</v>
      </c>
    </row>
    <row r="247">
      <c r="A247" s="26">
        <v>62.0</v>
      </c>
      <c r="B247" s="28"/>
      <c r="C247" s="28"/>
      <c r="D247" s="28"/>
    </row>
    <row r="248">
      <c r="A248" s="13" t="s">
        <v>31</v>
      </c>
      <c r="B248" s="15">
        <v>-406.6532385537</v>
      </c>
      <c r="C248" s="15">
        <v>-406.653941784</v>
      </c>
      <c r="D248" s="15">
        <v>-406.6529876663</v>
      </c>
    </row>
    <row r="249">
      <c r="A249" s="13" t="s">
        <v>32</v>
      </c>
      <c r="B249" s="15">
        <v>-197.569539587</v>
      </c>
      <c r="C249" s="15">
        <v>-197.5700655309</v>
      </c>
      <c r="D249" s="15">
        <v>-197.5696208203</v>
      </c>
    </row>
    <row r="250">
      <c r="A250" s="13" t="s">
        <v>33</v>
      </c>
      <c r="B250" s="15">
        <v>-209.0778561682</v>
      </c>
      <c r="C250" s="15">
        <v>-209.0780338112</v>
      </c>
      <c r="D250" s="15">
        <v>-209.0775356764</v>
      </c>
    </row>
    <row r="251">
      <c r="A251" s="26">
        <v>63.0</v>
      </c>
      <c r="B251" s="28"/>
      <c r="C251" s="28"/>
      <c r="D251" s="28"/>
    </row>
    <row r="252">
      <c r="A252" s="13" t="s">
        <v>31</v>
      </c>
      <c r="B252" s="15">
        <v>-461.0018253998</v>
      </c>
      <c r="C252" s="15">
        <v>-461.0015150255</v>
      </c>
      <c r="D252" s="15">
        <v>-461.000434537</v>
      </c>
    </row>
    <row r="253">
      <c r="A253" s="13" t="s">
        <v>32</v>
      </c>
      <c r="B253" s="15">
        <v>-232.0474546126</v>
      </c>
      <c r="C253" s="15">
        <v>-232.0470911711</v>
      </c>
      <c r="D253" s="15">
        <v>-232.0465494945</v>
      </c>
    </row>
    <row r="254">
      <c r="A254" s="13" t="s">
        <v>33</v>
      </c>
      <c r="B254" s="15">
        <v>-228.9485225973</v>
      </c>
      <c r="C254" s="15">
        <v>-228.9486086326</v>
      </c>
      <c r="D254" s="15">
        <v>-228.9480839381</v>
      </c>
    </row>
    <row r="255">
      <c r="A255" s="26">
        <v>64.0</v>
      </c>
      <c r="B255" s="28"/>
      <c r="C255" s="28"/>
      <c r="D255" s="28"/>
    </row>
    <row r="256">
      <c r="A256" s="13" t="s">
        <v>31</v>
      </c>
      <c r="B256" s="15">
        <v>-326.8610061413</v>
      </c>
      <c r="C256" s="15">
        <v>-326.8612122365</v>
      </c>
      <c r="D256" s="15">
        <v>-326.8604646491</v>
      </c>
    </row>
    <row r="257">
      <c r="A257" s="13" t="s">
        <v>32</v>
      </c>
      <c r="B257" s="15">
        <v>-248.3466751206</v>
      </c>
      <c r="C257" s="15">
        <v>-248.346770343</v>
      </c>
      <c r="D257" s="15">
        <v>-248.3461418414</v>
      </c>
    </row>
    <row r="258">
      <c r="A258" s="13" t="s">
        <v>33</v>
      </c>
      <c r="B258" s="15">
        <v>-78.50935564</v>
      </c>
      <c r="C258" s="15">
        <v>-78.5095271775</v>
      </c>
      <c r="D258" s="15">
        <v>-78.5094139351</v>
      </c>
    </row>
    <row r="259">
      <c r="A259" s="26">
        <v>65.0</v>
      </c>
      <c r="B259" s="28"/>
      <c r="C259" s="28"/>
      <c r="D259" s="28"/>
    </row>
    <row r="260">
      <c r="A260" s="13" t="s">
        <v>31</v>
      </c>
      <c r="B260" s="15">
        <v>-325.3514266285</v>
      </c>
      <c r="C260" s="15">
        <v>-325.3510934991</v>
      </c>
      <c r="D260" s="15">
        <v>-325.3503793908</v>
      </c>
    </row>
    <row r="261">
      <c r="A261" s="13" t="s">
        <v>32</v>
      </c>
      <c r="B261" s="15">
        <v>-248.0852850982</v>
      </c>
      <c r="C261" s="15">
        <v>-248.0848985002</v>
      </c>
      <c r="D261" s="15">
        <v>-248.084232641</v>
      </c>
    </row>
    <row r="262">
      <c r="A262" s="13" t="s">
        <v>33</v>
      </c>
      <c r="B262" s="15">
        <v>-77.2588868249</v>
      </c>
      <c r="C262" s="15">
        <v>-77.2588868248</v>
      </c>
      <c r="D262" s="15">
        <v>-77.258833994</v>
      </c>
    </row>
    <row r="263">
      <c r="A263" s="26">
        <v>66.0</v>
      </c>
      <c r="B263" s="28"/>
      <c r="C263" s="28"/>
      <c r="D263" s="28"/>
    </row>
    <row r="264">
      <c r="A264" s="13" t="s">
        <v>31</v>
      </c>
      <c r="B264" s="15">
        <v>-343.8690948825</v>
      </c>
      <c r="C264" s="15">
        <v>-343.8687835023</v>
      </c>
      <c r="D264" s="15">
        <v>-343.8679163055</v>
      </c>
    </row>
    <row r="265">
      <c r="A265" s="13" t="s">
        <v>32</v>
      </c>
      <c r="B265" s="15">
        <v>-95.7771620542</v>
      </c>
      <c r="C265" s="15">
        <v>-95.7773781338</v>
      </c>
      <c r="D265" s="15">
        <v>-95.7771796935</v>
      </c>
    </row>
    <row r="266">
      <c r="A266" s="13" t="s">
        <v>33</v>
      </c>
      <c r="B266" s="15">
        <v>-248.0852783665</v>
      </c>
      <c r="C266" s="15">
        <v>-248.0848919887</v>
      </c>
      <c r="D266" s="15">
        <v>-248.0842261902</v>
      </c>
    </row>
    <row r="267">
      <c r="A267" s="26"/>
    </row>
    <row r="268">
      <c r="A268" s="13"/>
    </row>
    <row r="269">
      <c r="A269" s="13"/>
    </row>
    <row r="270">
      <c r="A270" s="13"/>
    </row>
    <row r="271">
      <c r="A271" s="26"/>
    </row>
    <row r="272">
      <c r="A272" s="13"/>
    </row>
    <row r="273">
      <c r="A273" s="1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3"/>
    </row>
    <row r="2">
      <c r="A2" s="5" t="s">
        <v>5</v>
      </c>
      <c r="B2" s="4" t="s">
        <v>6</v>
      </c>
      <c r="C2" s="6" t="s">
        <v>7</v>
      </c>
      <c r="D2" s="6" t="s">
        <v>8</v>
      </c>
      <c r="F2" s="5" t="s">
        <v>5</v>
      </c>
      <c r="G2" s="4" t="s">
        <v>14</v>
      </c>
      <c r="H2" s="4" t="s">
        <v>15</v>
      </c>
      <c r="I2" s="4" t="s">
        <v>16</v>
      </c>
      <c r="J2" s="4" t="s">
        <v>17</v>
      </c>
    </row>
    <row r="3">
      <c r="A3" s="5">
        <v>1.0</v>
      </c>
      <c r="B3" s="3"/>
      <c r="C3" s="3"/>
      <c r="D3" s="3"/>
      <c r="F3" s="11">
        <v>1.0</v>
      </c>
      <c r="G3" s="13">
        <f t="shared" ref="G3:H3" si="1">627.509*($B4-$B5-$B6+C4-C5-C6)</f>
        <v>0</v>
      </c>
      <c r="H3" s="13">
        <f t="shared" si="1"/>
        <v>0</v>
      </c>
      <c r="I3" s="13">
        <f>627.509*($B4-$B5-B6+(($D4-$D5-$D6)*4^3-($C4-$C5-$C6)*3^3)/(4^3-3^3))</f>
        <v>0</v>
      </c>
      <c r="J3" s="13">
        <f>627.509*($B4-$B5-$B6+(($D4-$D5-$D6+(D7+D8-D5-D6)*0.5)*4^3-($C4-$C5-$C6+(C7+C8-C5-C6)*0.5)*3^3)/(4^3-3^3))</f>
        <v>0</v>
      </c>
    </row>
    <row r="4">
      <c r="A4" s="13" t="s">
        <v>31</v>
      </c>
      <c r="B4" s="47"/>
      <c r="C4" s="24"/>
      <c r="D4" s="24"/>
      <c r="F4" s="11">
        <v>2.0</v>
      </c>
      <c r="G4" s="13">
        <f t="shared" ref="G4:H4" si="2">627.509*(OFFSET($B$4,6*$F3,0)-OFFSET($B$5,6*$F3,0)-OFFSET($B$6,6*$F3,0)+OFFSET(C$4,6*$F3,0)-OFFSET(C$5,6*$F3,0)-OFFSET(C$6,6*$F3,0))</f>
        <v>0</v>
      </c>
      <c r="H4" s="13">
        <f t="shared" si="2"/>
        <v>0</v>
      </c>
      <c r="I4" s="17">
        <f t="shared" ref="I4:I68" si="4">627.509*(OFFSET($B$4,6*$F3,0)-OFFSET($B$5,6*$F3,0)-OFFSET($B$6,6*$F3,0)+((OFFSET(D$4,6*$F3,0)-OFFSET(D$5,6*$F3,0)-OFFSET(D$6,6*$F3,0))*4^3-(OFFSET(C$4,6*$F3,0)-OFFSET(C$5,6*$F3,0)-OFFSET(C$6,6*$F3,0))*3^3)/(4^3-3^3))</f>
        <v>0</v>
      </c>
      <c r="J4" s="13">
        <f t="shared" ref="J4:J68" si="5">627.509*(OFFSET($B$4,6*$F3,0)-OFFSET($B$5,6*$F3,0)-OFFSET($B$6,6*$F3,0)+((OFFSET(D$4,6*$F3,0)-OFFSET(D$5,6*$F3,0)-OFFSET(D$6,6*$F3,0)+0.5*(OFFSET(D$7,6,0)+OFFSET(D$8,6,0)-OFFSET(D$5,6,0)-OFFSET(D$6,6,0))))*4^3-(OFFSET(C$4,6*$F3,0)-OFFSET(C$5,6*$F3,0)-OFFSET(C$6,6*$F3,0)+0.5*(OFFSET(C$7,6,0)+OFFSET(C$8,6,0)-OFFSET(C$5,6,0)-OFFSET(C$6,6,0)))*3^3)/(4^3-3^3)</f>
        <v>0</v>
      </c>
    </row>
    <row r="5">
      <c r="A5" s="13" t="s">
        <v>32</v>
      </c>
      <c r="B5" s="47"/>
      <c r="C5" s="24"/>
      <c r="D5" s="24"/>
      <c r="F5" s="11">
        <v>3.0</v>
      </c>
      <c r="G5" s="13">
        <f t="shared" ref="G5:H5" si="3">627.509*(OFFSET($B$4,6*$F4,0)-OFFSET($B$5,6*$F4,0)-OFFSET($B$6,6*$F4,0)+OFFSET(C$4,6*$F4,0)-OFFSET(C$5,6*$F4,0)-OFFSET(C$6,6*$F4,0))</f>
        <v>0</v>
      </c>
      <c r="H5" s="13">
        <f t="shared" si="3"/>
        <v>0</v>
      </c>
      <c r="I5" s="17">
        <f t="shared" si="4"/>
        <v>0</v>
      </c>
      <c r="J5" s="13">
        <f t="shared" si="5"/>
        <v>0</v>
      </c>
    </row>
    <row r="6">
      <c r="A6" s="13" t="s">
        <v>33</v>
      </c>
      <c r="B6" s="47"/>
      <c r="C6" s="24"/>
      <c r="D6" s="24"/>
      <c r="F6" s="11">
        <v>4.0</v>
      </c>
      <c r="G6" s="13">
        <f t="shared" ref="G6:H6" si="6">627.509*(OFFSET($B$4,6*$F5,0)-OFFSET($B$5,6*$F5,0)-OFFSET($B$6,6*$F5,0)+OFFSET(C$4,6*$F5,0)-OFFSET(C$5,6*$F5,0)-OFFSET(C$6,6*$F5,0))</f>
        <v>0</v>
      </c>
      <c r="H6" s="13">
        <f t="shared" si="6"/>
        <v>0</v>
      </c>
      <c r="I6" s="17">
        <f t="shared" si="4"/>
        <v>0</v>
      </c>
      <c r="J6" s="13">
        <f t="shared" si="5"/>
        <v>0</v>
      </c>
    </row>
    <row r="7">
      <c r="A7" s="13" t="s">
        <v>40</v>
      </c>
      <c r="B7" s="47"/>
      <c r="C7" s="24"/>
      <c r="D7" s="24"/>
      <c r="F7" s="11">
        <v>5.0</v>
      </c>
      <c r="G7" s="13">
        <f t="shared" ref="G7:H7" si="7">627.509*(OFFSET($B$4,6*$F6,0)-OFFSET($B$5,6*$F6,0)-OFFSET($B$6,6*$F6,0)+OFFSET(C$4,6*$F6,0)-OFFSET(C$5,6*$F6,0)-OFFSET(C$6,6*$F6,0))</f>
        <v>0</v>
      </c>
      <c r="H7" s="13">
        <f t="shared" si="7"/>
        <v>0</v>
      </c>
      <c r="I7" s="17">
        <f t="shared" si="4"/>
        <v>0</v>
      </c>
      <c r="J7" s="13">
        <f t="shared" si="5"/>
        <v>0</v>
      </c>
    </row>
    <row r="8">
      <c r="A8" s="13" t="s">
        <v>41</v>
      </c>
      <c r="B8" s="47"/>
      <c r="C8" s="24"/>
      <c r="D8" s="24"/>
      <c r="F8" s="11">
        <v>6.0</v>
      </c>
      <c r="G8" s="13">
        <f t="shared" ref="G8:H8" si="8">627.509*(OFFSET($B$4,6*$F7,0)-OFFSET($B$5,6*$F7,0)-OFFSET($B$6,6*$F7,0)+OFFSET(C$4,6*$F7,0)-OFFSET(C$5,6*$F7,0)-OFFSET(C$6,6*$F7,0))</f>
        <v>0</v>
      </c>
      <c r="H8" s="13">
        <f t="shared" si="8"/>
        <v>0</v>
      </c>
      <c r="I8" s="17">
        <f t="shared" si="4"/>
        <v>0</v>
      </c>
      <c r="J8" s="13">
        <f t="shared" si="5"/>
        <v>0</v>
      </c>
    </row>
    <row r="9">
      <c r="A9" s="26">
        <v>2.0</v>
      </c>
      <c r="C9" s="28"/>
      <c r="D9" s="28"/>
      <c r="F9" s="11">
        <v>7.0</v>
      </c>
      <c r="G9" s="13">
        <f t="shared" ref="G9:H9" si="9">627.509*(OFFSET($B$4,6*$F8,0)-OFFSET($B$5,6*$F8,0)-OFFSET($B$6,6*$F8,0)+OFFSET(C$4,6*$F8,0)-OFFSET(C$5,6*$F8,0)-OFFSET(C$6,6*$F8,0))</f>
        <v>0</v>
      </c>
      <c r="H9" s="13">
        <f t="shared" si="9"/>
        <v>0</v>
      </c>
      <c r="I9" s="17">
        <f t="shared" si="4"/>
        <v>0</v>
      </c>
      <c r="J9" s="13">
        <f t="shared" si="5"/>
        <v>0</v>
      </c>
    </row>
    <row r="10">
      <c r="A10" s="13" t="s">
        <v>31</v>
      </c>
      <c r="C10" s="15"/>
      <c r="D10" s="15"/>
      <c r="F10" s="11">
        <v>8.0</v>
      </c>
      <c r="G10" s="13">
        <f t="shared" ref="G10:H10" si="10">627.509*(OFFSET($B$4,6*$F9,0)-OFFSET($B$5,6*$F9,0)-OFFSET($B$6,6*$F9,0)+OFFSET(C$4,6*$F9,0)-OFFSET(C$5,6*$F9,0)-OFFSET(C$6,6*$F9,0))</f>
        <v>0</v>
      </c>
      <c r="H10" s="13">
        <f t="shared" si="10"/>
        <v>0</v>
      </c>
      <c r="I10" s="17">
        <f t="shared" si="4"/>
        <v>0</v>
      </c>
      <c r="J10" s="13">
        <f t="shared" si="5"/>
        <v>0</v>
      </c>
    </row>
    <row r="11">
      <c r="A11" s="13" t="s">
        <v>32</v>
      </c>
      <c r="C11" s="15"/>
      <c r="D11" s="15"/>
      <c r="F11" s="11">
        <v>9.0</v>
      </c>
      <c r="G11" s="13">
        <f t="shared" ref="G11:H11" si="11">627.509*(OFFSET($B$4,6*$F10,0)-OFFSET($B$5,6*$F10,0)-OFFSET($B$6,6*$F10,0)+OFFSET(C$4,6*$F10,0)-OFFSET(C$5,6*$F10,0)-OFFSET(C$6,6*$F10,0))</f>
        <v>0</v>
      </c>
      <c r="H11" s="13">
        <f t="shared" si="11"/>
        <v>0</v>
      </c>
      <c r="I11" s="17">
        <f t="shared" si="4"/>
        <v>0</v>
      </c>
      <c r="J11" s="13">
        <f t="shared" si="5"/>
        <v>0</v>
      </c>
    </row>
    <row r="12">
      <c r="A12" s="13" t="s">
        <v>33</v>
      </c>
      <c r="C12" s="15"/>
      <c r="D12" s="15"/>
      <c r="F12" s="11">
        <v>10.0</v>
      </c>
      <c r="G12" s="13">
        <f t="shared" ref="G12:H12" si="12">627.509*(OFFSET($B$4,6*$F11,0)-OFFSET($B$5,6*$F11,0)-OFFSET($B$6,6*$F11,0)+OFFSET(C$4,6*$F11,0)-OFFSET(C$5,6*$F11,0)-OFFSET(C$6,6*$F11,0))</f>
        <v>0</v>
      </c>
      <c r="H12" s="13">
        <f t="shared" si="12"/>
        <v>0</v>
      </c>
      <c r="I12" s="17">
        <f t="shared" si="4"/>
        <v>0</v>
      </c>
      <c r="J12" s="13">
        <f t="shared" si="5"/>
        <v>0</v>
      </c>
    </row>
    <row r="13">
      <c r="A13" s="13" t="s">
        <v>40</v>
      </c>
      <c r="C13" s="15"/>
      <c r="D13" s="15"/>
      <c r="F13" s="11">
        <v>11.0</v>
      </c>
      <c r="G13" s="13">
        <f t="shared" ref="G13:H13" si="13">627.509*(OFFSET($B$4,6*$F12,0)-OFFSET($B$5,6*$F12,0)-OFFSET($B$6,6*$F12,0)+OFFSET(C$4,6*$F12,0)-OFFSET(C$5,6*$F12,0)-OFFSET(C$6,6*$F12,0))</f>
        <v>0</v>
      </c>
      <c r="H13" s="13">
        <f t="shared" si="13"/>
        <v>0</v>
      </c>
      <c r="I13" s="17">
        <f t="shared" si="4"/>
        <v>0</v>
      </c>
      <c r="J13" s="13">
        <f t="shared" si="5"/>
        <v>0</v>
      </c>
    </row>
    <row r="14">
      <c r="A14" s="13" t="s">
        <v>41</v>
      </c>
      <c r="C14" s="15"/>
      <c r="D14" s="15"/>
      <c r="F14" s="11">
        <v>12.0</v>
      </c>
      <c r="G14" s="13">
        <f t="shared" ref="G14:H14" si="14">627.509*(OFFSET($B$4,6*$F13,0)-OFFSET($B$5,6*$F13,0)-OFFSET($B$6,6*$F13,0)+OFFSET(C$4,6*$F13,0)-OFFSET(C$5,6*$F13,0)-OFFSET(C$6,6*$F13,0))</f>
        <v>0</v>
      </c>
      <c r="H14" s="13">
        <f t="shared" si="14"/>
        <v>0</v>
      </c>
      <c r="I14" s="17">
        <f t="shared" si="4"/>
        <v>0</v>
      </c>
      <c r="J14" s="13">
        <f t="shared" si="5"/>
        <v>0</v>
      </c>
    </row>
    <row r="15">
      <c r="A15" s="26">
        <v>3.0</v>
      </c>
      <c r="C15" s="28"/>
      <c r="D15" s="28"/>
      <c r="F15" s="11">
        <v>13.0</v>
      </c>
      <c r="G15" s="13">
        <f t="shared" ref="G15:H15" si="15">627.509*(OFFSET($B$4,6*$F14,0)-OFFSET($B$5,6*$F14,0)-OFFSET($B$6,6*$F14,0)+OFFSET(C$4,6*$F14,0)-OFFSET(C$5,6*$F14,0)-OFFSET(C$6,6*$F14,0))</f>
        <v>0</v>
      </c>
      <c r="H15" s="13">
        <f t="shared" si="15"/>
        <v>0</v>
      </c>
      <c r="I15" s="17">
        <f t="shared" si="4"/>
        <v>0</v>
      </c>
      <c r="J15" s="13">
        <f t="shared" si="5"/>
        <v>0</v>
      </c>
    </row>
    <row r="16">
      <c r="A16" s="13" t="s">
        <v>31</v>
      </c>
      <c r="C16" s="15"/>
      <c r="D16" s="15"/>
      <c r="F16" s="11">
        <v>14.0</v>
      </c>
      <c r="G16" s="13">
        <f t="shared" ref="G16:H16" si="16">627.509*(OFFSET($B$4,6*$F15,0)-OFFSET($B$5,6*$F15,0)-OFFSET($B$6,6*$F15,0)+OFFSET(C$4,6*$F15,0)-OFFSET(C$5,6*$F15,0)-OFFSET(C$6,6*$F15,0))</f>
        <v>0</v>
      </c>
      <c r="H16" s="13">
        <f t="shared" si="16"/>
        <v>0</v>
      </c>
      <c r="I16" s="17">
        <f t="shared" si="4"/>
        <v>0</v>
      </c>
      <c r="J16" s="13">
        <f t="shared" si="5"/>
        <v>0</v>
      </c>
    </row>
    <row r="17">
      <c r="A17" s="13" t="s">
        <v>32</v>
      </c>
      <c r="C17" s="15"/>
      <c r="D17" s="15"/>
      <c r="F17" s="11">
        <v>15.0</v>
      </c>
      <c r="G17" s="13">
        <f t="shared" ref="G17:H17" si="17">627.509*(OFFSET($B$4,6*$F16,0)-OFFSET($B$5,6*$F16,0)-OFFSET($B$6,6*$F16,0)+OFFSET(C$4,6*$F16,0)-OFFSET(C$5,6*$F16,0)-OFFSET(C$6,6*$F16,0))</f>
        <v>0</v>
      </c>
      <c r="H17" s="13">
        <f t="shared" si="17"/>
        <v>0</v>
      </c>
      <c r="I17" s="17">
        <f t="shared" si="4"/>
        <v>0</v>
      </c>
      <c r="J17" s="13">
        <f t="shared" si="5"/>
        <v>0</v>
      </c>
    </row>
    <row r="18">
      <c r="A18" s="13" t="s">
        <v>33</v>
      </c>
      <c r="C18" s="15"/>
      <c r="D18" s="15"/>
      <c r="F18" s="11">
        <v>16.0</v>
      </c>
      <c r="G18" s="13">
        <f t="shared" ref="G18:H18" si="18">627.509*(OFFSET($B$4,6*$F17,0)-OFFSET($B$5,6*$F17,0)-OFFSET($B$6,6*$F17,0)+OFFSET(C$4,6*$F17,0)-OFFSET(C$5,6*$F17,0)-OFFSET(C$6,6*$F17,0))</f>
        <v>0</v>
      </c>
      <c r="H18" s="13">
        <f t="shared" si="18"/>
        <v>0</v>
      </c>
      <c r="I18" s="17">
        <f t="shared" si="4"/>
        <v>0</v>
      </c>
      <c r="J18" s="13">
        <f t="shared" si="5"/>
        <v>0</v>
      </c>
    </row>
    <row r="19">
      <c r="A19" s="13" t="s">
        <v>40</v>
      </c>
      <c r="C19" s="15"/>
      <c r="D19" s="15"/>
      <c r="F19" s="11">
        <v>17.0</v>
      </c>
      <c r="G19" s="13">
        <f t="shared" ref="G19:H19" si="19">627.509*(OFFSET($B$4,6*$F18,0)-OFFSET($B$5,6*$F18,0)-OFFSET($B$6,6*$F18,0)+OFFSET(C$4,6*$F18,0)-OFFSET(C$5,6*$F18,0)-OFFSET(C$6,6*$F18,0))</f>
        <v>0</v>
      </c>
      <c r="H19" s="13">
        <f t="shared" si="19"/>
        <v>0</v>
      </c>
      <c r="I19" s="17">
        <f t="shared" si="4"/>
        <v>0</v>
      </c>
      <c r="J19" s="13">
        <f t="shared" si="5"/>
        <v>0</v>
      </c>
    </row>
    <row r="20">
      <c r="A20" s="13" t="s">
        <v>41</v>
      </c>
      <c r="C20" s="15"/>
      <c r="D20" s="15"/>
      <c r="F20" s="11">
        <v>18.0</v>
      </c>
      <c r="G20" s="13">
        <f t="shared" ref="G20:H20" si="20">627.509*(OFFSET($B$4,6*$F19,0)-OFFSET($B$5,6*$F19,0)-OFFSET($B$6,6*$F19,0)+OFFSET(C$4,6*$F19,0)-OFFSET(C$5,6*$F19,0)-OFFSET(C$6,6*$F19,0))</f>
        <v>0</v>
      </c>
      <c r="H20" s="13">
        <f t="shared" si="20"/>
        <v>0</v>
      </c>
      <c r="I20" s="17">
        <f t="shared" si="4"/>
        <v>0</v>
      </c>
      <c r="J20" s="13">
        <f t="shared" si="5"/>
        <v>0</v>
      </c>
    </row>
    <row r="21">
      <c r="A21" s="26">
        <v>4.0</v>
      </c>
      <c r="C21" s="28"/>
      <c r="D21" s="28"/>
      <c r="F21" s="11">
        <v>19.0</v>
      </c>
      <c r="G21" s="13">
        <f t="shared" ref="G21:H21" si="21">627.509*(OFFSET($B$4,6*$F20,0)-OFFSET($B$5,6*$F20,0)-OFFSET($B$6,6*$F20,0)+OFFSET(C$4,6*$F20,0)-OFFSET(C$5,6*$F20,0)-OFFSET(C$6,6*$F20,0))</f>
        <v>0</v>
      </c>
      <c r="H21" s="13">
        <f t="shared" si="21"/>
        <v>0</v>
      </c>
      <c r="I21" s="17">
        <f t="shared" si="4"/>
        <v>0</v>
      </c>
      <c r="J21" s="13">
        <f t="shared" si="5"/>
        <v>0</v>
      </c>
    </row>
    <row r="22">
      <c r="A22" s="13" t="s">
        <v>31</v>
      </c>
      <c r="C22" s="15"/>
      <c r="D22" s="15"/>
      <c r="F22" s="11">
        <v>20.0</v>
      </c>
      <c r="G22" s="13">
        <f t="shared" ref="G22:H22" si="22">627.509*(OFFSET($B$4,6*$F21,0)-OFFSET($B$5,6*$F21,0)-OFFSET($B$6,6*$F21,0)+OFFSET(C$4,6*$F21,0)-OFFSET(C$5,6*$F21,0)-OFFSET(C$6,6*$F21,0))</f>
        <v>0</v>
      </c>
      <c r="H22" s="13">
        <f t="shared" si="22"/>
        <v>0</v>
      </c>
      <c r="I22" s="17">
        <f t="shared" si="4"/>
        <v>0</v>
      </c>
      <c r="J22" s="13">
        <f t="shared" si="5"/>
        <v>0</v>
      </c>
    </row>
    <row r="23">
      <c r="A23" s="13" t="s">
        <v>32</v>
      </c>
      <c r="C23" s="15"/>
      <c r="D23" s="15"/>
      <c r="F23" s="11">
        <v>21.0</v>
      </c>
      <c r="G23" s="13">
        <f t="shared" ref="G23:H23" si="23">627.509*(OFFSET($B$4,6*$F22,0)-OFFSET($B$5,6*$F22,0)-OFFSET($B$6,6*$F22,0)+OFFSET(C$4,6*$F22,0)-OFFSET(C$5,6*$F22,0)-OFFSET(C$6,6*$F22,0))</f>
        <v>0</v>
      </c>
      <c r="H23" s="13">
        <f t="shared" si="23"/>
        <v>0</v>
      </c>
      <c r="I23" s="17">
        <f t="shared" si="4"/>
        <v>0</v>
      </c>
      <c r="J23" s="13">
        <f t="shared" si="5"/>
        <v>0</v>
      </c>
    </row>
    <row r="24">
      <c r="A24" s="13" t="s">
        <v>33</v>
      </c>
      <c r="C24" s="15"/>
      <c r="D24" s="15"/>
      <c r="F24" s="11">
        <v>22.0</v>
      </c>
      <c r="G24" s="13">
        <f t="shared" ref="G24:H24" si="24">627.509*(OFFSET($B$4,6*$F23,0)-OFFSET($B$5,6*$F23,0)-OFFSET($B$6,6*$F23,0)+OFFSET(C$4,6*$F23,0)-OFFSET(C$5,6*$F23,0)-OFFSET(C$6,6*$F23,0))</f>
        <v>0</v>
      </c>
      <c r="H24" s="13">
        <f t="shared" si="24"/>
        <v>0</v>
      </c>
      <c r="I24" s="17">
        <f t="shared" si="4"/>
        <v>0</v>
      </c>
      <c r="J24" s="13">
        <f t="shared" si="5"/>
        <v>0</v>
      </c>
    </row>
    <row r="25">
      <c r="A25" s="13" t="s">
        <v>40</v>
      </c>
      <c r="C25" s="15"/>
      <c r="D25" s="15"/>
      <c r="F25" s="11">
        <v>23.0</v>
      </c>
      <c r="G25" s="13">
        <f t="shared" ref="G25:H25" si="25">627.509*(OFFSET($B$4,6*$F24,0)-OFFSET($B$5,6*$F24,0)-OFFSET($B$6,6*$F24,0)+OFFSET(C$4,6*$F24,0)-OFFSET(C$5,6*$F24,0)-OFFSET(C$6,6*$F24,0))</f>
        <v>0</v>
      </c>
      <c r="H25" s="13">
        <f t="shared" si="25"/>
        <v>0</v>
      </c>
      <c r="I25" s="17">
        <f t="shared" si="4"/>
        <v>0</v>
      </c>
      <c r="J25" s="13">
        <f t="shared" si="5"/>
        <v>0</v>
      </c>
    </row>
    <row r="26">
      <c r="A26" s="13" t="s">
        <v>41</v>
      </c>
      <c r="C26" s="15"/>
      <c r="D26" s="15"/>
      <c r="F26" s="11">
        <v>24.0</v>
      </c>
      <c r="G26" s="13">
        <f t="shared" ref="G26:H26" si="26">627.509*(OFFSET($B$4,6*$F25,0)-OFFSET($B$5,6*$F25,0)-OFFSET($B$6,6*$F25,0)+OFFSET(C$4,6*$F25,0)-OFFSET(C$5,6*$F25,0)-OFFSET(C$6,6*$F25,0))</f>
        <v>0</v>
      </c>
      <c r="H26" s="13">
        <f t="shared" si="26"/>
        <v>0</v>
      </c>
      <c r="I26" s="17">
        <f t="shared" si="4"/>
        <v>0</v>
      </c>
      <c r="J26" s="13">
        <f t="shared" si="5"/>
        <v>0</v>
      </c>
    </row>
    <row r="27">
      <c r="A27" s="26">
        <v>5.0</v>
      </c>
      <c r="C27" s="28"/>
      <c r="D27" s="28"/>
      <c r="F27" s="11">
        <v>25.0</v>
      </c>
      <c r="G27" s="13">
        <f t="shared" ref="G27:H27" si="27">627.509*(OFFSET($B$4,6*$F26,0)-OFFSET($B$5,6*$F26,0)-OFFSET($B$6,6*$F26,0)+OFFSET(C$4,6*$F26,0)-OFFSET(C$5,6*$F26,0)-OFFSET(C$6,6*$F26,0))</f>
        <v>0</v>
      </c>
      <c r="H27" s="13">
        <f t="shared" si="27"/>
        <v>0</v>
      </c>
      <c r="I27" s="17">
        <f t="shared" si="4"/>
        <v>0</v>
      </c>
      <c r="J27" s="13">
        <f t="shared" si="5"/>
        <v>0</v>
      </c>
    </row>
    <row r="28">
      <c r="A28" s="13" t="s">
        <v>31</v>
      </c>
      <c r="C28" s="15"/>
      <c r="D28" s="15"/>
      <c r="F28" s="11">
        <v>26.0</v>
      </c>
      <c r="G28" s="13">
        <f t="shared" ref="G28:H28" si="28">627.509*(OFFSET($B$4,6*$F27,0)-OFFSET($B$5,6*$F27,0)-OFFSET($B$6,6*$F27,0)+OFFSET(C$4,6*$F27,0)-OFFSET(C$5,6*$F27,0)-OFFSET(C$6,6*$F27,0))</f>
        <v>0</v>
      </c>
      <c r="H28" s="13">
        <f t="shared" si="28"/>
        <v>0</v>
      </c>
      <c r="I28" s="17">
        <f t="shared" si="4"/>
        <v>0</v>
      </c>
      <c r="J28" s="13">
        <f t="shared" si="5"/>
        <v>0</v>
      </c>
    </row>
    <row r="29">
      <c r="A29" s="13" t="s">
        <v>32</v>
      </c>
      <c r="C29" s="15"/>
      <c r="D29" s="15"/>
      <c r="F29" s="11">
        <v>27.0</v>
      </c>
      <c r="G29" s="13">
        <f t="shared" ref="G29:H29" si="29">627.509*(OFFSET($B$4,6*$F28,0)-OFFSET($B$5,6*$F28,0)-OFFSET($B$6,6*$F28,0)+OFFSET(C$4,6*$F28,0)-OFFSET(C$5,6*$F28,0)-OFFSET(C$6,6*$F28,0))</f>
        <v>0</v>
      </c>
      <c r="H29" s="13">
        <f t="shared" si="29"/>
        <v>0</v>
      </c>
      <c r="I29" s="17">
        <f t="shared" si="4"/>
        <v>0</v>
      </c>
      <c r="J29" s="13">
        <f t="shared" si="5"/>
        <v>0</v>
      </c>
    </row>
    <row r="30">
      <c r="A30" s="13" t="s">
        <v>33</v>
      </c>
      <c r="C30" s="15"/>
      <c r="D30" s="15"/>
      <c r="F30" s="11">
        <v>28.0</v>
      </c>
      <c r="G30" s="13">
        <f t="shared" ref="G30:H30" si="30">627.509*(OFFSET($B$4,6*$F29,0)-OFFSET($B$5,6*$F29,0)-OFFSET($B$6,6*$F29,0)+OFFSET(C$4,6*$F29,0)-OFFSET(C$5,6*$F29,0)-OFFSET(C$6,6*$F29,0))</f>
        <v>0</v>
      </c>
      <c r="H30" s="13">
        <f t="shared" si="30"/>
        <v>0</v>
      </c>
      <c r="I30" s="17">
        <f t="shared" si="4"/>
        <v>0</v>
      </c>
      <c r="J30" s="13">
        <f t="shared" si="5"/>
        <v>0</v>
      </c>
    </row>
    <row r="31">
      <c r="A31" s="13" t="s">
        <v>40</v>
      </c>
      <c r="C31" s="15"/>
      <c r="D31" s="15"/>
      <c r="F31" s="33">
        <v>29.0</v>
      </c>
      <c r="G31" s="48">
        <f t="shared" ref="G31:H31" si="31">627.509*(OFFSET($B$4,6*$F30,0)-OFFSET($B$5,6*$F30,0)-OFFSET($B$6,6*$F30,0)+OFFSET(C$4,6*$F30,0)-OFFSET(C$5,6*$F30,0)-OFFSET(C$6,6*$F30,0))</f>
        <v>0</v>
      </c>
      <c r="H31" s="48">
        <f t="shared" si="31"/>
        <v>0</v>
      </c>
      <c r="I31" s="49">
        <f t="shared" si="4"/>
        <v>0</v>
      </c>
      <c r="J31" s="48">
        <f t="shared" si="5"/>
        <v>0</v>
      </c>
    </row>
    <row r="32">
      <c r="A32" s="13" t="s">
        <v>41</v>
      </c>
      <c r="C32" s="15"/>
      <c r="D32" s="15"/>
      <c r="F32" s="11">
        <v>30.0</v>
      </c>
      <c r="G32" s="13">
        <f t="shared" ref="G32:H32" si="32">627.509*(OFFSET($B$4,6*$F31,0)-OFFSET($B$5,6*$F31,0)-OFFSET($B$6,6*$F31,0)+OFFSET(C$4,6*$F31,0)-OFFSET(C$5,6*$F31,0)-OFFSET(C$6,6*$F31,0))</f>
        <v>0</v>
      </c>
      <c r="H32" s="13">
        <f t="shared" si="32"/>
        <v>0</v>
      </c>
      <c r="I32" s="17">
        <f t="shared" si="4"/>
        <v>0</v>
      </c>
      <c r="J32" s="13">
        <f t="shared" si="5"/>
        <v>0</v>
      </c>
    </row>
    <row r="33">
      <c r="A33" s="26">
        <v>6.0</v>
      </c>
      <c r="C33" s="28"/>
      <c r="D33" s="28"/>
      <c r="F33" s="11">
        <v>31.0</v>
      </c>
      <c r="G33" s="13">
        <f t="shared" ref="G33:H33" si="33">627.509*(OFFSET($B$4,6*$F32,0)-OFFSET($B$5,6*$F32,0)-OFFSET($B$6,6*$F32,0)+OFFSET(C$4,6*$F32,0)-OFFSET(C$5,6*$F32,0)-OFFSET(C$6,6*$F32,0))</f>
        <v>0</v>
      </c>
      <c r="H33" s="13">
        <f t="shared" si="33"/>
        <v>0</v>
      </c>
      <c r="I33" s="17">
        <f t="shared" si="4"/>
        <v>0</v>
      </c>
      <c r="J33" s="13">
        <f t="shared" si="5"/>
        <v>0</v>
      </c>
    </row>
    <row r="34">
      <c r="A34" s="13" t="s">
        <v>31</v>
      </c>
      <c r="C34" s="15"/>
      <c r="D34" s="15"/>
      <c r="F34" s="11">
        <v>32.0</v>
      </c>
      <c r="G34" s="13">
        <f t="shared" ref="G34:H34" si="34">627.509*(OFFSET($B$4,6*$F33,0)-OFFSET($B$5,6*$F33,0)-OFFSET($B$6,6*$F33,0)+OFFSET(C$4,6*$F33,0)-OFFSET(C$5,6*$F33,0)-OFFSET(C$6,6*$F33,0))</f>
        <v>0</v>
      </c>
      <c r="H34" s="13">
        <f t="shared" si="34"/>
        <v>0</v>
      </c>
      <c r="I34" s="17">
        <f t="shared" si="4"/>
        <v>0</v>
      </c>
      <c r="J34" s="13">
        <f t="shared" si="5"/>
        <v>0</v>
      </c>
    </row>
    <row r="35">
      <c r="A35" s="13" t="s">
        <v>32</v>
      </c>
      <c r="C35" s="15"/>
      <c r="D35" s="15"/>
      <c r="F35" s="11">
        <v>33.0</v>
      </c>
      <c r="G35" s="13">
        <f t="shared" ref="G35:H35" si="35">627.509*(OFFSET($B$4,6*$F34,0)-OFFSET($B$5,6*$F34,0)-OFFSET($B$6,6*$F34,0)+OFFSET(C$4,6*$F34,0)-OFFSET(C$5,6*$F34,0)-OFFSET(C$6,6*$F34,0))</f>
        <v>0</v>
      </c>
      <c r="H35" s="13">
        <f t="shared" si="35"/>
        <v>0</v>
      </c>
      <c r="I35" s="17">
        <f t="shared" si="4"/>
        <v>0</v>
      </c>
      <c r="J35" s="13">
        <f t="shared" si="5"/>
        <v>0</v>
      </c>
    </row>
    <row r="36">
      <c r="A36" s="13" t="s">
        <v>33</v>
      </c>
      <c r="C36" s="15"/>
      <c r="D36" s="15"/>
      <c r="F36" s="11">
        <v>34.0</v>
      </c>
      <c r="G36" s="13">
        <f t="shared" ref="G36:H36" si="36">627.509*(OFFSET($B$4,6*$F35,0)-OFFSET($B$5,6*$F35,0)-OFFSET($B$6,6*$F35,0)+OFFSET(C$4,6*$F35,0)-OFFSET(C$5,6*$F35,0)-OFFSET(C$6,6*$F35,0))</f>
        <v>0</v>
      </c>
      <c r="H36" s="13">
        <f t="shared" si="36"/>
        <v>0</v>
      </c>
      <c r="I36" s="17">
        <f t="shared" si="4"/>
        <v>0</v>
      </c>
      <c r="J36" s="13">
        <f t="shared" si="5"/>
        <v>0</v>
      </c>
    </row>
    <row r="37">
      <c r="A37" s="13" t="s">
        <v>40</v>
      </c>
      <c r="C37" s="15"/>
      <c r="D37" s="15"/>
      <c r="F37" s="11">
        <v>35.0</v>
      </c>
      <c r="G37" s="13">
        <f t="shared" ref="G37:H37" si="37">627.509*(OFFSET($B$4,6*$F36,0)-OFFSET($B$5,6*$F36,0)-OFFSET($B$6,6*$F36,0)+OFFSET(C$4,6*$F36,0)-OFFSET(C$5,6*$F36,0)-OFFSET(C$6,6*$F36,0))</f>
        <v>0</v>
      </c>
      <c r="H37" s="13">
        <f t="shared" si="37"/>
        <v>0</v>
      </c>
      <c r="I37" s="17">
        <f t="shared" si="4"/>
        <v>0</v>
      </c>
      <c r="J37" s="13">
        <f t="shared" si="5"/>
        <v>0</v>
      </c>
    </row>
    <row r="38">
      <c r="A38" s="13" t="s">
        <v>41</v>
      </c>
      <c r="C38" s="15"/>
      <c r="D38" s="15"/>
      <c r="F38" s="11">
        <v>36.0</v>
      </c>
      <c r="G38" s="13">
        <f t="shared" ref="G38:H38" si="38">627.509*(OFFSET($B$4,6*$F37,0)-OFFSET($B$5,6*$F37,0)-OFFSET($B$6,6*$F37,0)+OFFSET(C$4,6*$F37,0)-OFFSET(C$5,6*$F37,0)-OFFSET(C$6,6*$F37,0))</f>
        <v>0</v>
      </c>
      <c r="H38" s="13">
        <f t="shared" si="38"/>
        <v>0</v>
      </c>
      <c r="I38" s="17">
        <f t="shared" si="4"/>
        <v>0</v>
      </c>
      <c r="J38" s="13">
        <f t="shared" si="5"/>
        <v>0</v>
      </c>
    </row>
    <row r="39">
      <c r="A39" s="26">
        <v>7.0</v>
      </c>
      <c r="C39" s="28"/>
      <c r="D39" s="28"/>
      <c r="F39" s="11">
        <v>37.0</v>
      </c>
      <c r="G39" s="13">
        <f t="shared" ref="G39:H39" si="39">627.509*(OFFSET($B$4,6*$F38,0)-OFFSET($B$5,6*$F38,0)-OFFSET($B$6,6*$F38,0)+OFFSET(C$4,6*$F38,0)-OFFSET(C$5,6*$F38,0)-OFFSET(C$6,6*$F38,0))</f>
        <v>0</v>
      </c>
      <c r="H39" s="13">
        <f t="shared" si="39"/>
        <v>0</v>
      </c>
      <c r="I39" s="17">
        <f t="shared" si="4"/>
        <v>0</v>
      </c>
      <c r="J39" s="13">
        <f t="shared" si="5"/>
        <v>0</v>
      </c>
    </row>
    <row r="40">
      <c r="A40" s="13" t="s">
        <v>31</v>
      </c>
      <c r="C40" s="15"/>
      <c r="D40" s="15"/>
      <c r="F40" s="11">
        <v>38.0</v>
      </c>
      <c r="G40" s="13">
        <f t="shared" ref="G40:H40" si="40">627.509*(OFFSET($B$4,6*$F39,0)-OFFSET($B$5,6*$F39,0)-OFFSET($B$6,6*$F39,0)+OFFSET(C$4,6*$F39,0)-OFFSET(C$5,6*$F39,0)-OFFSET(C$6,6*$F39,0))</f>
        <v>0</v>
      </c>
      <c r="H40" s="13">
        <f t="shared" si="40"/>
        <v>0</v>
      </c>
      <c r="I40" s="17">
        <f t="shared" si="4"/>
        <v>0</v>
      </c>
      <c r="J40" s="13">
        <f t="shared" si="5"/>
        <v>0</v>
      </c>
    </row>
    <row r="41">
      <c r="A41" s="13" t="s">
        <v>32</v>
      </c>
      <c r="C41" s="15"/>
      <c r="D41" s="15"/>
      <c r="F41" s="11">
        <v>39.0</v>
      </c>
      <c r="G41" s="13">
        <f t="shared" ref="G41:H41" si="41">627.509*(OFFSET($B$4,6*$F40,0)-OFFSET($B$5,6*$F40,0)-OFFSET($B$6,6*$F40,0)+OFFSET(C$4,6*$F40,0)-OFFSET(C$5,6*$F40,0)-OFFSET(C$6,6*$F40,0))</f>
        <v>0</v>
      </c>
      <c r="H41" s="13">
        <f t="shared" si="41"/>
        <v>0</v>
      </c>
      <c r="I41" s="17">
        <f t="shared" si="4"/>
        <v>0</v>
      </c>
      <c r="J41" s="13">
        <f t="shared" si="5"/>
        <v>0</v>
      </c>
    </row>
    <row r="42">
      <c r="A42" s="13" t="s">
        <v>33</v>
      </c>
      <c r="C42" s="15"/>
      <c r="D42" s="15"/>
      <c r="F42" s="11">
        <v>40.0</v>
      </c>
      <c r="G42" s="13">
        <f t="shared" ref="G42:H42" si="42">627.509*(OFFSET($B$4,6*$F41,0)-OFFSET($B$5,6*$F41,0)-OFFSET($B$6,6*$F41,0)+OFFSET(C$4,6*$F41,0)-OFFSET(C$5,6*$F41,0)-OFFSET(C$6,6*$F41,0))</f>
        <v>0</v>
      </c>
      <c r="H42" s="13">
        <f t="shared" si="42"/>
        <v>0</v>
      </c>
      <c r="I42" s="17">
        <f t="shared" si="4"/>
        <v>0</v>
      </c>
      <c r="J42" s="13">
        <f t="shared" si="5"/>
        <v>0</v>
      </c>
    </row>
    <row r="43">
      <c r="A43" s="13" t="s">
        <v>40</v>
      </c>
      <c r="C43" s="15"/>
      <c r="D43" s="15"/>
      <c r="F43" s="33">
        <v>41.0</v>
      </c>
      <c r="G43" s="48">
        <f t="shared" ref="G43:H43" si="43">627.509*(OFFSET($B$4,6*$F42,0)-OFFSET($B$5,6*$F42,0)-OFFSET($B$6,6*$F42,0)+OFFSET(C$4,6*$F42,0)-OFFSET(C$5,6*$F42,0)-OFFSET(C$6,6*$F42,0))</f>
        <v>0</v>
      </c>
      <c r="H43" s="13">
        <f t="shared" si="43"/>
        <v>0</v>
      </c>
      <c r="I43" s="49">
        <f t="shared" si="4"/>
        <v>0</v>
      </c>
      <c r="J43" s="48">
        <f t="shared" si="5"/>
        <v>0</v>
      </c>
    </row>
    <row r="44">
      <c r="A44" s="13" t="s">
        <v>41</v>
      </c>
      <c r="C44" s="15"/>
      <c r="D44" s="15"/>
      <c r="F44" s="11">
        <v>42.0</v>
      </c>
      <c r="G44" s="13">
        <f t="shared" ref="G44:H44" si="44">627.509*(OFFSET($B$4,6*$F43,0)-OFFSET($B$5,6*$F43,0)-OFFSET($B$6,6*$F43,0)+OFFSET(C$4,6*$F43,0)-OFFSET(C$5,6*$F43,0)-OFFSET(C$6,6*$F43,0))</f>
        <v>0</v>
      </c>
      <c r="H44" s="13">
        <f t="shared" si="44"/>
        <v>0</v>
      </c>
      <c r="I44" s="17">
        <f t="shared" si="4"/>
        <v>0</v>
      </c>
      <c r="J44" s="13">
        <f t="shared" si="5"/>
        <v>0</v>
      </c>
    </row>
    <row r="45">
      <c r="A45" s="26">
        <v>8.0</v>
      </c>
      <c r="C45" s="28"/>
      <c r="D45" s="28"/>
      <c r="F45" s="11">
        <v>43.0</v>
      </c>
      <c r="G45" s="13">
        <f t="shared" ref="G45:H45" si="45">627.509*(OFFSET($B$4,6*$F44,0)-OFFSET($B$5,6*$F44,0)-OFFSET($B$6,6*$F44,0)+OFFSET(C$4,6*$F44,0)-OFFSET(C$5,6*$F44,0)-OFFSET(C$6,6*$F44,0))</f>
        <v>0</v>
      </c>
      <c r="H45" s="13">
        <f t="shared" si="45"/>
        <v>0</v>
      </c>
      <c r="I45" s="17">
        <f t="shared" si="4"/>
        <v>0</v>
      </c>
      <c r="J45" s="13">
        <f t="shared" si="5"/>
        <v>0</v>
      </c>
    </row>
    <row r="46">
      <c r="A46" s="13" t="s">
        <v>31</v>
      </c>
      <c r="C46" s="15"/>
      <c r="D46" s="15"/>
      <c r="F46" s="11">
        <v>44.0</v>
      </c>
      <c r="G46" s="13">
        <f t="shared" ref="G46:H46" si="46">627.509*(OFFSET($B$4,6*$F45,0)-OFFSET($B$5,6*$F45,0)-OFFSET($B$6,6*$F45,0)+OFFSET(C$4,6*$F45,0)-OFFSET(C$5,6*$F45,0)-OFFSET(C$6,6*$F45,0))</f>
        <v>0</v>
      </c>
      <c r="H46" s="13">
        <f t="shared" si="46"/>
        <v>0</v>
      </c>
      <c r="I46" s="17">
        <f t="shared" si="4"/>
        <v>0</v>
      </c>
      <c r="J46" s="13">
        <f t="shared" si="5"/>
        <v>0</v>
      </c>
    </row>
    <row r="47">
      <c r="A47" s="13" t="s">
        <v>32</v>
      </c>
      <c r="C47" s="15"/>
      <c r="D47" s="15"/>
      <c r="F47" s="11">
        <v>45.0</v>
      </c>
      <c r="G47" s="13">
        <f t="shared" ref="G47:H47" si="47">627.509*(OFFSET($B$4,6*$F46,0)-OFFSET($B$5,6*$F46,0)-OFFSET($B$6,6*$F46,0)+OFFSET(C$4,6*$F46,0)-OFFSET(C$5,6*$F46,0)-OFFSET(C$6,6*$F46,0))</f>
        <v>0</v>
      </c>
      <c r="H47" s="13">
        <f t="shared" si="47"/>
        <v>0</v>
      </c>
      <c r="I47" s="17">
        <f t="shared" si="4"/>
        <v>0</v>
      </c>
      <c r="J47" s="13">
        <f t="shared" si="5"/>
        <v>0</v>
      </c>
    </row>
    <row r="48">
      <c r="A48" s="13" t="s">
        <v>33</v>
      </c>
      <c r="C48" s="15"/>
      <c r="D48" s="15"/>
      <c r="F48" s="11">
        <v>46.0</v>
      </c>
      <c r="G48" s="13">
        <f t="shared" ref="G48:H48" si="48">627.509*(OFFSET($B$4,6*$F47,0)-OFFSET($B$5,6*$F47,0)-OFFSET($B$6,6*$F47,0)+OFFSET(C$4,6*$F47,0)-OFFSET(C$5,6*$F47,0)-OFFSET(C$6,6*$F47,0))</f>
        <v>0</v>
      </c>
      <c r="H48" s="13">
        <f t="shared" si="48"/>
        <v>0</v>
      </c>
      <c r="I48" s="17">
        <f t="shared" si="4"/>
        <v>0</v>
      </c>
      <c r="J48" s="13">
        <f t="shared" si="5"/>
        <v>0</v>
      </c>
    </row>
    <row r="49">
      <c r="A49" s="13" t="s">
        <v>40</v>
      </c>
      <c r="C49" s="15"/>
      <c r="D49" s="15"/>
      <c r="F49" s="11">
        <v>47.0</v>
      </c>
      <c r="G49" s="13">
        <f t="shared" ref="G49:H49" si="49">627.509*(OFFSET($B$4,6*$F48,0)-OFFSET($B$5,6*$F48,0)-OFFSET($B$6,6*$F48,0)+OFFSET(C$4,6*$F48,0)-OFFSET(C$5,6*$F48,0)-OFFSET(C$6,6*$F48,0))</f>
        <v>0</v>
      </c>
      <c r="H49" s="13">
        <f t="shared" si="49"/>
        <v>0</v>
      </c>
      <c r="I49" s="17">
        <f t="shared" si="4"/>
        <v>0</v>
      </c>
      <c r="J49" s="13">
        <f t="shared" si="5"/>
        <v>0</v>
      </c>
    </row>
    <row r="50">
      <c r="A50" s="13" t="s">
        <v>41</v>
      </c>
      <c r="C50" s="15"/>
      <c r="D50" s="15"/>
      <c r="F50" s="11">
        <v>48.0</v>
      </c>
      <c r="G50" s="13">
        <f t="shared" ref="G50:H50" si="50">627.509*(OFFSET($B$4,6*$F49,0)-OFFSET($B$5,6*$F49,0)-OFFSET($B$6,6*$F49,0)+OFFSET(C$4,6*$F49,0)-OFFSET(C$5,6*$F49,0)-OFFSET(C$6,6*$F49,0))</f>
        <v>0</v>
      </c>
      <c r="H50" s="13">
        <f t="shared" si="50"/>
        <v>0</v>
      </c>
      <c r="I50" s="17">
        <f t="shared" si="4"/>
        <v>0</v>
      </c>
      <c r="J50" s="13">
        <f t="shared" si="5"/>
        <v>0</v>
      </c>
    </row>
    <row r="51">
      <c r="A51" s="26">
        <v>9.0</v>
      </c>
      <c r="C51" s="28"/>
      <c r="D51" s="28"/>
      <c r="F51" s="11">
        <v>49.0</v>
      </c>
      <c r="G51" s="13">
        <f t="shared" ref="G51:H51" si="51">627.509*(OFFSET($B$4,6*$F50,0)-OFFSET($B$5,6*$F50,0)-OFFSET($B$6,6*$F50,0)+OFFSET(C$4,6*$F50,0)-OFFSET(C$5,6*$F50,0)-OFFSET(C$6,6*$F50,0))</f>
        <v>0</v>
      </c>
      <c r="H51" s="13">
        <f t="shared" si="51"/>
        <v>0</v>
      </c>
      <c r="I51" s="17">
        <f t="shared" si="4"/>
        <v>0</v>
      </c>
      <c r="J51" s="13">
        <f t="shared" si="5"/>
        <v>0</v>
      </c>
    </row>
    <row r="52">
      <c r="A52" s="13" t="s">
        <v>31</v>
      </c>
      <c r="C52" s="15"/>
      <c r="D52" s="15"/>
      <c r="F52" s="11">
        <v>50.0</v>
      </c>
      <c r="G52" s="13">
        <f t="shared" ref="G52:H52" si="52">627.509*(OFFSET($B$4,6*$F51,0)-OFFSET($B$5,6*$F51,0)-OFFSET($B$6,6*$F51,0)+OFFSET(C$4,6*$F51,0)-OFFSET(C$5,6*$F51,0)-OFFSET(C$6,6*$F51,0))</f>
        <v>0</v>
      </c>
      <c r="H52" s="13">
        <f t="shared" si="52"/>
        <v>0</v>
      </c>
      <c r="I52" s="17">
        <f t="shared" si="4"/>
        <v>0</v>
      </c>
      <c r="J52" s="13">
        <f t="shared" si="5"/>
        <v>0</v>
      </c>
    </row>
    <row r="53">
      <c r="A53" s="13" t="s">
        <v>32</v>
      </c>
      <c r="C53" s="15"/>
      <c r="D53" s="15"/>
      <c r="F53" s="11">
        <v>51.0</v>
      </c>
      <c r="G53" s="13">
        <f t="shared" ref="G53:H53" si="53">627.509*(OFFSET($B$4,6*$F52,0)-OFFSET($B$5,6*$F52,0)-OFFSET($B$6,6*$F52,0)+OFFSET(C$4,6*$F52,0)-OFFSET(C$5,6*$F52,0)-OFFSET(C$6,6*$F52,0))</f>
        <v>0</v>
      </c>
      <c r="H53" s="13">
        <f t="shared" si="53"/>
        <v>0</v>
      </c>
      <c r="I53" s="17">
        <f t="shared" si="4"/>
        <v>0</v>
      </c>
      <c r="J53" s="13">
        <f t="shared" si="5"/>
        <v>0</v>
      </c>
    </row>
    <row r="54">
      <c r="A54" s="13" t="s">
        <v>33</v>
      </c>
      <c r="C54" s="15"/>
      <c r="D54" s="15"/>
      <c r="F54" s="11">
        <v>52.0</v>
      </c>
      <c r="G54" s="13">
        <f t="shared" ref="G54:H54" si="54">627.509*(OFFSET($B$4,6*$F53,0)-OFFSET($B$5,6*$F53,0)-OFFSET($B$6,6*$F53,0)+OFFSET(C$4,6*$F53,0)-OFFSET(C$5,6*$F53,0)-OFFSET(C$6,6*$F53,0))</f>
        <v>0</v>
      </c>
      <c r="H54" s="13">
        <f t="shared" si="54"/>
        <v>0</v>
      </c>
      <c r="I54" s="17">
        <f t="shared" si="4"/>
        <v>0</v>
      </c>
      <c r="J54" s="13">
        <f t="shared" si="5"/>
        <v>0</v>
      </c>
    </row>
    <row r="55">
      <c r="A55" s="13" t="s">
        <v>40</v>
      </c>
      <c r="C55" s="15"/>
      <c r="D55" s="15"/>
      <c r="F55" s="11">
        <v>53.0</v>
      </c>
      <c r="G55" s="13">
        <f t="shared" ref="G55:H55" si="55">627.509*(OFFSET($B$4,6*$F54,0)-OFFSET($B$5,6*$F54,0)-OFFSET($B$6,6*$F54,0)+OFFSET(C$4,6*$F54,0)-OFFSET(C$5,6*$F54,0)-OFFSET(C$6,6*$F54,0))</f>
        <v>0</v>
      </c>
      <c r="H55" s="13">
        <f t="shared" si="55"/>
        <v>0</v>
      </c>
      <c r="I55" s="17">
        <f t="shared" si="4"/>
        <v>0</v>
      </c>
      <c r="J55" s="13">
        <f t="shared" si="5"/>
        <v>0</v>
      </c>
    </row>
    <row r="56">
      <c r="A56" s="13" t="s">
        <v>41</v>
      </c>
      <c r="C56" s="15"/>
      <c r="D56" s="15"/>
      <c r="F56" s="11">
        <v>54.0</v>
      </c>
      <c r="G56" s="13">
        <f t="shared" ref="G56:H56" si="56">627.509*(OFFSET($B$4,6*$F55,0)-OFFSET($B$5,6*$F55,0)-OFFSET($B$6,6*$F55,0)+OFFSET(C$4,6*$F55,0)-OFFSET(C$5,6*$F55,0)-OFFSET(C$6,6*$F55,0))</f>
        <v>0</v>
      </c>
      <c r="H56" s="13">
        <f t="shared" si="56"/>
        <v>0</v>
      </c>
      <c r="I56" s="17">
        <f t="shared" si="4"/>
        <v>0</v>
      </c>
      <c r="J56" s="13">
        <f t="shared" si="5"/>
        <v>0</v>
      </c>
    </row>
    <row r="57">
      <c r="A57" s="26">
        <v>10.0</v>
      </c>
      <c r="C57" s="28"/>
      <c r="D57" s="28"/>
      <c r="F57" s="11">
        <v>55.0</v>
      </c>
      <c r="G57" s="13">
        <f t="shared" ref="G57:H57" si="57">627.509*(OFFSET($B$4,6*$F56,0)-OFFSET($B$5,6*$F56,0)-OFFSET($B$6,6*$F56,0)+OFFSET(C$4,6*$F56,0)-OFFSET(C$5,6*$F56,0)-OFFSET(C$6,6*$F56,0))</f>
        <v>0</v>
      </c>
      <c r="H57" s="13">
        <f t="shared" si="57"/>
        <v>0</v>
      </c>
      <c r="I57" s="17">
        <f t="shared" si="4"/>
        <v>0</v>
      </c>
      <c r="J57" s="13">
        <f t="shared" si="5"/>
        <v>0</v>
      </c>
    </row>
    <row r="58">
      <c r="A58" s="13" t="s">
        <v>31</v>
      </c>
      <c r="C58" s="15"/>
      <c r="D58" s="15"/>
      <c r="F58" s="11">
        <v>56.0</v>
      </c>
      <c r="G58" s="13">
        <f t="shared" ref="G58:H58" si="58">627.509*(OFFSET($B$4,6*$F57,0)-OFFSET($B$5,6*$F57,0)-OFFSET($B$6,6*$F57,0)+OFFSET(C$4,6*$F57,0)-OFFSET(C$5,6*$F57,0)-OFFSET(C$6,6*$F57,0))</f>
        <v>0</v>
      </c>
      <c r="H58" s="13">
        <f t="shared" si="58"/>
        <v>0</v>
      </c>
      <c r="I58" s="17">
        <f t="shared" si="4"/>
        <v>0</v>
      </c>
      <c r="J58" s="13">
        <f t="shared" si="5"/>
        <v>0</v>
      </c>
    </row>
    <row r="59">
      <c r="A59" s="13" t="s">
        <v>32</v>
      </c>
      <c r="C59" s="15"/>
      <c r="D59" s="15"/>
      <c r="F59" s="11">
        <v>57.0</v>
      </c>
      <c r="G59" s="13">
        <f t="shared" ref="G59:H59" si="59">627.509*(OFFSET($B$4,6*$F58,0)-OFFSET($B$5,6*$F58,0)-OFFSET($B$6,6*$F58,0)+OFFSET(C$4,6*$F58,0)-OFFSET(C$5,6*$F58,0)-OFFSET(C$6,6*$F58,0))</f>
        <v>0</v>
      </c>
      <c r="H59" s="13">
        <f t="shared" si="59"/>
        <v>0</v>
      </c>
      <c r="I59" s="17">
        <f t="shared" si="4"/>
        <v>0</v>
      </c>
      <c r="J59" s="13">
        <f t="shared" si="5"/>
        <v>0</v>
      </c>
    </row>
    <row r="60">
      <c r="A60" s="13" t="s">
        <v>33</v>
      </c>
      <c r="C60" s="15"/>
      <c r="D60" s="15"/>
      <c r="F60" s="11">
        <v>58.0</v>
      </c>
      <c r="G60" s="13">
        <f t="shared" ref="G60:H60" si="60">627.509*(OFFSET($B$4,6*$F59,0)-OFFSET($B$5,6*$F59,0)-OFFSET($B$6,6*$F59,0)+OFFSET(C$4,6*$F59,0)-OFFSET(C$5,6*$F59,0)-OFFSET(C$6,6*$F59,0))</f>
        <v>0</v>
      </c>
      <c r="H60" s="13">
        <f t="shared" si="60"/>
        <v>0</v>
      </c>
      <c r="I60" s="17">
        <f t="shared" si="4"/>
        <v>0</v>
      </c>
      <c r="J60" s="13">
        <f t="shared" si="5"/>
        <v>0</v>
      </c>
    </row>
    <row r="61">
      <c r="A61" s="13" t="s">
        <v>40</v>
      </c>
      <c r="C61" s="15"/>
      <c r="D61" s="15"/>
      <c r="F61" s="11">
        <v>59.0</v>
      </c>
      <c r="G61" s="13">
        <f t="shared" ref="G61:H61" si="61">627.509*(OFFSET($B$4,6*$F60,0)-OFFSET($B$5,6*$F60,0)-OFFSET($B$6,6*$F60,0)+OFFSET(C$4,6*$F60,0)-OFFSET(C$5,6*$F60,0)-OFFSET(C$6,6*$F60,0))</f>
        <v>0</v>
      </c>
      <c r="H61" s="13">
        <f t="shared" si="61"/>
        <v>0</v>
      </c>
      <c r="I61" s="17">
        <f t="shared" si="4"/>
        <v>0</v>
      </c>
      <c r="J61" s="13">
        <f t="shared" si="5"/>
        <v>0</v>
      </c>
    </row>
    <row r="62">
      <c r="A62" s="13" t="s">
        <v>41</v>
      </c>
      <c r="C62" s="15"/>
      <c r="D62" s="15"/>
      <c r="F62" s="11">
        <v>60.0</v>
      </c>
      <c r="G62" s="13">
        <f t="shared" ref="G62:H62" si="62">627.509*(OFFSET($B$4,6*$F61,0)-OFFSET($B$5,6*$F61,0)-OFFSET($B$6,6*$F61,0)+OFFSET(C$4,6*$F61,0)-OFFSET(C$5,6*$F61,0)-OFFSET(C$6,6*$F61,0))</f>
        <v>0</v>
      </c>
      <c r="H62" s="13">
        <f t="shared" si="62"/>
        <v>0</v>
      </c>
      <c r="I62" s="17">
        <f t="shared" si="4"/>
        <v>0</v>
      </c>
      <c r="J62" s="13">
        <f t="shared" si="5"/>
        <v>0</v>
      </c>
    </row>
    <row r="63">
      <c r="A63" s="26">
        <v>11.0</v>
      </c>
      <c r="C63" s="28"/>
      <c r="D63" s="28"/>
      <c r="F63" s="11">
        <v>61.0</v>
      </c>
      <c r="G63" s="13">
        <f t="shared" ref="G63:H63" si="63">627.509*(OFFSET($B$4,6*$F62,0)-OFFSET($B$5,6*$F62,0)-OFFSET($B$6,6*$F62,0)+OFFSET(C$4,6*$F62,0)-OFFSET(C$5,6*$F62,0)-OFFSET(C$6,6*$F62,0))</f>
        <v>0</v>
      </c>
      <c r="H63" s="13">
        <f t="shared" si="63"/>
        <v>0</v>
      </c>
      <c r="I63" s="17">
        <f t="shared" si="4"/>
        <v>0</v>
      </c>
      <c r="J63" s="13">
        <f t="shared" si="5"/>
        <v>0</v>
      </c>
    </row>
    <row r="64">
      <c r="A64" s="13" t="s">
        <v>31</v>
      </c>
      <c r="C64" s="15"/>
      <c r="D64" s="15"/>
      <c r="F64" s="11">
        <v>62.0</v>
      </c>
      <c r="G64" s="13">
        <f t="shared" ref="G64:H64" si="64">627.509*(OFFSET($B$4,6*$F63,0)-OFFSET($B$5,6*$F63,0)-OFFSET($B$6,6*$F63,0)+OFFSET(C$4,6*$F63,0)-OFFSET(C$5,6*$F63,0)-OFFSET(C$6,6*$F63,0))</f>
        <v>0</v>
      </c>
      <c r="H64" s="13">
        <f t="shared" si="64"/>
        <v>0</v>
      </c>
      <c r="I64" s="17">
        <f t="shared" si="4"/>
        <v>0</v>
      </c>
      <c r="J64" s="13">
        <f t="shared" si="5"/>
        <v>0</v>
      </c>
    </row>
    <row r="65">
      <c r="A65" s="13" t="s">
        <v>32</v>
      </c>
      <c r="C65" s="15"/>
      <c r="D65" s="15"/>
      <c r="F65" s="11">
        <v>63.0</v>
      </c>
      <c r="G65" s="13">
        <f t="shared" ref="G65:H65" si="65">627.509*(OFFSET($B$4,6*$F64,0)-OFFSET($B$5,6*$F64,0)-OFFSET($B$6,6*$F64,0)+OFFSET(C$4,6*$F64,0)-OFFSET(C$5,6*$F64,0)-OFFSET(C$6,6*$F64,0))</f>
        <v>0</v>
      </c>
      <c r="H65" s="13">
        <f t="shared" si="65"/>
        <v>0</v>
      </c>
      <c r="I65" s="17">
        <f t="shared" si="4"/>
        <v>0</v>
      </c>
      <c r="J65" s="13">
        <f t="shared" si="5"/>
        <v>0</v>
      </c>
    </row>
    <row r="66">
      <c r="A66" s="13" t="s">
        <v>33</v>
      </c>
      <c r="C66" s="15"/>
      <c r="D66" s="15"/>
      <c r="F66" s="11">
        <v>64.0</v>
      </c>
      <c r="G66" s="13">
        <f t="shared" ref="G66:H66" si="66">627.509*(OFFSET($B$4,6*$F65,0)-OFFSET($B$5,6*$F65,0)-OFFSET($B$6,6*$F65,0)+OFFSET(C$4,6*$F65,0)-OFFSET(C$5,6*$F65,0)-OFFSET(C$6,6*$F65,0))</f>
        <v>0</v>
      </c>
      <c r="H66" s="13">
        <f t="shared" si="66"/>
        <v>0</v>
      </c>
      <c r="I66" s="17">
        <f t="shared" si="4"/>
        <v>0</v>
      </c>
      <c r="J66" s="13">
        <f t="shared" si="5"/>
        <v>0</v>
      </c>
    </row>
    <row r="67">
      <c r="A67" s="13" t="s">
        <v>40</v>
      </c>
      <c r="C67" s="15"/>
      <c r="D67" s="15"/>
      <c r="F67" s="11">
        <v>65.0</v>
      </c>
      <c r="G67" s="13">
        <f t="shared" ref="G67:H67" si="67">627.509*(OFFSET($B$4,6*$F66,0)-OFFSET($B$5,6*$F66,0)-OFFSET($B$6,6*$F66,0)+OFFSET(C$4,6*$F66,0)-OFFSET(C$5,6*$F66,0)-OFFSET(C$6,6*$F66,0))</f>
        <v>0</v>
      </c>
      <c r="H67" s="13">
        <f t="shared" si="67"/>
        <v>0</v>
      </c>
      <c r="I67" s="17">
        <f t="shared" si="4"/>
        <v>0</v>
      </c>
      <c r="J67" s="13">
        <f t="shared" si="5"/>
        <v>0</v>
      </c>
    </row>
    <row r="68">
      <c r="A68" s="13" t="s">
        <v>41</v>
      </c>
      <c r="C68" s="15"/>
      <c r="D68" s="15"/>
      <c r="F68" s="11">
        <v>66.0</v>
      </c>
      <c r="G68" s="13">
        <f t="shared" ref="G68:H68" si="68">627.509*(OFFSET($B$4,6*$F67,0)-OFFSET($B$5,6*$F67,0)-OFFSET($B$6,6*$F67,0)+OFFSET(C$4,6*$F67,0)-OFFSET(C$5,6*$F67,0)-OFFSET(C$6,6*$F67,0))</f>
        <v>0</v>
      </c>
      <c r="H68" s="13">
        <f t="shared" si="68"/>
        <v>0</v>
      </c>
      <c r="I68" s="17">
        <f t="shared" si="4"/>
        <v>0</v>
      </c>
      <c r="J68" s="13">
        <f t="shared" si="5"/>
        <v>0</v>
      </c>
    </row>
    <row r="69">
      <c r="A69" s="26">
        <v>12.0</v>
      </c>
      <c r="C69" s="28"/>
      <c r="D69" s="28"/>
    </row>
    <row r="70">
      <c r="A70" s="13" t="s">
        <v>31</v>
      </c>
      <c r="C70" s="15"/>
      <c r="D70" s="15"/>
    </row>
    <row r="71">
      <c r="A71" s="13" t="s">
        <v>32</v>
      </c>
      <c r="C71" s="15"/>
      <c r="D71" s="15"/>
    </row>
    <row r="72">
      <c r="A72" s="13" t="s">
        <v>33</v>
      </c>
      <c r="C72" s="15"/>
      <c r="D72" s="15"/>
    </row>
    <row r="73">
      <c r="A73" s="13" t="s">
        <v>40</v>
      </c>
      <c r="C73" s="15"/>
      <c r="D73" s="15"/>
    </row>
    <row r="74">
      <c r="A74" s="13" t="s">
        <v>41</v>
      </c>
      <c r="C74" s="15"/>
      <c r="D74" s="15"/>
    </row>
    <row r="75">
      <c r="A75" s="26">
        <v>13.0</v>
      </c>
      <c r="C75" s="28"/>
      <c r="D75" s="28"/>
    </row>
    <row r="76">
      <c r="A76" s="13" t="s">
        <v>31</v>
      </c>
      <c r="C76" s="15"/>
      <c r="D76" s="15"/>
    </row>
    <row r="77">
      <c r="A77" s="13" t="s">
        <v>32</v>
      </c>
      <c r="C77" s="15"/>
      <c r="D77" s="15"/>
    </row>
    <row r="78">
      <c r="A78" s="13" t="s">
        <v>33</v>
      </c>
      <c r="C78" s="15"/>
      <c r="D78" s="15"/>
    </row>
    <row r="79">
      <c r="A79" s="13" t="s">
        <v>40</v>
      </c>
      <c r="C79" s="15"/>
      <c r="D79" s="15"/>
    </row>
    <row r="80">
      <c r="A80" s="13" t="s">
        <v>41</v>
      </c>
      <c r="C80" s="15"/>
      <c r="D80" s="15"/>
    </row>
    <row r="81">
      <c r="A81" s="26">
        <v>14.0</v>
      </c>
      <c r="C81" s="28"/>
      <c r="D81" s="28"/>
    </row>
    <row r="82">
      <c r="A82" s="13" t="s">
        <v>31</v>
      </c>
      <c r="C82" s="15"/>
      <c r="D82" s="15"/>
    </row>
    <row r="83">
      <c r="A83" s="13" t="s">
        <v>32</v>
      </c>
      <c r="C83" s="15"/>
      <c r="D83" s="15"/>
    </row>
    <row r="84">
      <c r="A84" s="13" t="s">
        <v>33</v>
      </c>
      <c r="C84" s="15"/>
      <c r="D84" s="15"/>
    </row>
    <row r="85">
      <c r="A85" s="13" t="s">
        <v>40</v>
      </c>
      <c r="C85" s="15"/>
      <c r="D85" s="15"/>
    </row>
    <row r="86">
      <c r="A86" s="13" t="s">
        <v>41</v>
      </c>
      <c r="C86" s="15"/>
      <c r="D86" s="15"/>
    </row>
    <row r="87">
      <c r="A87" s="26">
        <v>15.0</v>
      </c>
      <c r="C87" s="28"/>
      <c r="D87" s="28"/>
    </row>
    <row r="88">
      <c r="A88" s="13" t="s">
        <v>31</v>
      </c>
      <c r="C88" s="15"/>
      <c r="D88" s="15"/>
    </row>
    <row r="89">
      <c r="A89" s="13" t="s">
        <v>32</v>
      </c>
      <c r="C89" s="15"/>
      <c r="D89" s="15"/>
    </row>
    <row r="90">
      <c r="A90" s="13" t="s">
        <v>33</v>
      </c>
      <c r="C90" s="15"/>
      <c r="D90" s="15"/>
    </row>
    <row r="91">
      <c r="A91" s="13" t="s">
        <v>40</v>
      </c>
      <c r="C91" s="15"/>
      <c r="D91" s="15"/>
    </row>
    <row r="92">
      <c r="A92" s="13" t="s">
        <v>41</v>
      </c>
      <c r="C92" s="15"/>
      <c r="D92" s="15"/>
    </row>
    <row r="93">
      <c r="A93" s="26">
        <v>16.0</v>
      </c>
      <c r="C93" s="28"/>
      <c r="D93" s="28"/>
    </row>
    <row r="94">
      <c r="A94" s="13" t="s">
        <v>31</v>
      </c>
      <c r="C94" s="15"/>
      <c r="D94" s="15"/>
    </row>
    <row r="95">
      <c r="A95" s="13" t="s">
        <v>32</v>
      </c>
      <c r="C95" s="15"/>
      <c r="D95" s="15"/>
    </row>
    <row r="96">
      <c r="A96" s="13" t="s">
        <v>33</v>
      </c>
      <c r="C96" s="15"/>
      <c r="D96" s="15"/>
    </row>
    <row r="97">
      <c r="A97" s="13" t="s">
        <v>40</v>
      </c>
      <c r="C97" s="15"/>
      <c r="D97" s="15"/>
    </row>
    <row r="98">
      <c r="A98" s="13" t="s">
        <v>41</v>
      </c>
      <c r="C98" s="15"/>
      <c r="D98" s="15"/>
    </row>
    <row r="99">
      <c r="A99" s="26">
        <v>17.0</v>
      </c>
      <c r="C99" s="28"/>
      <c r="D99" s="28"/>
    </row>
    <row r="100">
      <c r="A100" s="13" t="s">
        <v>31</v>
      </c>
      <c r="C100" s="15"/>
      <c r="D100" s="15"/>
    </row>
    <row r="101">
      <c r="A101" s="13" t="s">
        <v>32</v>
      </c>
      <c r="C101" s="15"/>
      <c r="D101" s="15"/>
    </row>
    <row r="102">
      <c r="A102" s="13" t="s">
        <v>33</v>
      </c>
      <c r="C102" s="15"/>
      <c r="D102" s="15"/>
    </row>
    <row r="103">
      <c r="A103" s="13" t="s">
        <v>40</v>
      </c>
      <c r="C103" s="15"/>
      <c r="D103" s="15"/>
    </row>
    <row r="104">
      <c r="A104" s="13" t="s">
        <v>41</v>
      </c>
      <c r="C104" s="15"/>
      <c r="D104" s="15"/>
    </row>
    <row r="105">
      <c r="A105" s="26">
        <v>18.0</v>
      </c>
      <c r="C105" s="28"/>
      <c r="D105" s="28"/>
    </row>
    <row r="106">
      <c r="A106" s="13" t="s">
        <v>31</v>
      </c>
      <c r="C106" s="15"/>
      <c r="D106" s="15"/>
    </row>
    <row r="107">
      <c r="A107" s="13" t="s">
        <v>32</v>
      </c>
      <c r="C107" s="15"/>
      <c r="D107" s="15"/>
    </row>
    <row r="108">
      <c r="A108" s="13" t="s">
        <v>33</v>
      </c>
      <c r="C108" s="15"/>
      <c r="D108" s="15"/>
    </row>
    <row r="109">
      <c r="A109" s="13" t="s">
        <v>40</v>
      </c>
      <c r="C109" s="15"/>
      <c r="D109" s="15"/>
    </row>
    <row r="110">
      <c r="A110" s="13" t="s">
        <v>41</v>
      </c>
      <c r="C110" s="15"/>
      <c r="D110" s="15"/>
    </row>
    <row r="111">
      <c r="A111" s="26">
        <v>19.0</v>
      </c>
      <c r="C111" s="28"/>
      <c r="D111" s="28"/>
    </row>
    <row r="112">
      <c r="A112" s="13" t="s">
        <v>31</v>
      </c>
      <c r="C112" s="15"/>
      <c r="D112" s="15"/>
    </row>
    <row r="113">
      <c r="A113" s="13" t="s">
        <v>32</v>
      </c>
      <c r="C113" s="15"/>
      <c r="D113" s="15"/>
    </row>
    <row r="114">
      <c r="A114" s="13" t="s">
        <v>33</v>
      </c>
      <c r="C114" s="15"/>
      <c r="D114" s="15"/>
    </row>
    <row r="115">
      <c r="A115" s="13" t="s">
        <v>40</v>
      </c>
      <c r="C115" s="15"/>
      <c r="D115" s="15"/>
    </row>
    <row r="116">
      <c r="A116" s="13" t="s">
        <v>41</v>
      </c>
      <c r="C116" s="15"/>
      <c r="D116" s="15"/>
    </row>
    <row r="117">
      <c r="A117" s="26">
        <v>20.0</v>
      </c>
      <c r="C117" s="28"/>
      <c r="D117" s="28"/>
    </row>
    <row r="118">
      <c r="A118" s="13" t="s">
        <v>31</v>
      </c>
      <c r="C118" s="15"/>
      <c r="D118" s="15"/>
    </row>
    <row r="119">
      <c r="A119" s="13" t="s">
        <v>32</v>
      </c>
      <c r="C119" s="15"/>
      <c r="D119" s="15"/>
    </row>
    <row r="120">
      <c r="A120" s="13" t="s">
        <v>33</v>
      </c>
      <c r="C120" s="15"/>
      <c r="D120" s="15"/>
    </row>
    <row r="121">
      <c r="A121" s="13" t="s">
        <v>40</v>
      </c>
      <c r="C121" s="15"/>
      <c r="D121" s="15"/>
    </row>
    <row r="122">
      <c r="A122" s="13" t="s">
        <v>41</v>
      </c>
      <c r="C122" s="15"/>
      <c r="D122" s="15"/>
    </row>
    <row r="123">
      <c r="A123" s="26">
        <v>21.0</v>
      </c>
      <c r="C123" s="28"/>
      <c r="D123" s="28"/>
    </row>
    <row r="124">
      <c r="A124" s="13" t="s">
        <v>31</v>
      </c>
      <c r="C124" s="15"/>
      <c r="D124" s="15"/>
    </row>
    <row r="125">
      <c r="A125" s="13" t="s">
        <v>32</v>
      </c>
      <c r="C125" s="15"/>
      <c r="D125" s="15"/>
    </row>
    <row r="126">
      <c r="A126" s="13" t="s">
        <v>33</v>
      </c>
      <c r="C126" s="15"/>
      <c r="D126" s="15"/>
    </row>
    <row r="127">
      <c r="A127" s="13" t="s">
        <v>40</v>
      </c>
      <c r="C127" s="15"/>
      <c r="D127" s="15"/>
    </row>
    <row r="128">
      <c r="A128" s="13" t="s">
        <v>41</v>
      </c>
      <c r="C128" s="15"/>
      <c r="D128" s="15"/>
    </row>
    <row r="129">
      <c r="A129" s="26">
        <v>22.0</v>
      </c>
      <c r="C129" s="28"/>
      <c r="D129" s="28"/>
    </row>
    <row r="130">
      <c r="A130" s="13" t="s">
        <v>31</v>
      </c>
      <c r="C130" s="15"/>
      <c r="D130" s="15"/>
    </row>
    <row r="131">
      <c r="A131" s="13" t="s">
        <v>32</v>
      </c>
      <c r="C131" s="15"/>
      <c r="D131" s="15"/>
    </row>
    <row r="132">
      <c r="A132" s="13" t="s">
        <v>33</v>
      </c>
      <c r="C132" s="15"/>
      <c r="D132" s="15"/>
    </row>
    <row r="133">
      <c r="A133" s="13" t="s">
        <v>40</v>
      </c>
      <c r="C133" s="15"/>
      <c r="D133" s="15"/>
    </row>
    <row r="134">
      <c r="A134" s="13" t="s">
        <v>41</v>
      </c>
      <c r="C134" s="15"/>
      <c r="D134" s="15"/>
    </row>
    <row r="135">
      <c r="A135" s="26">
        <v>23.0</v>
      </c>
      <c r="C135" s="28"/>
      <c r="D135" s="28"/>
    </row>
    <row r="136">
      <c r="A136" s="13" t="s">
        <v>31</v>
      </c>
      <c r="C136" s="15"/>
      <c r="D136" s="15"/>
    </row>
    <row r="137">
      <c r="A137" s="13" t="s">
        <v>32</v>
      </c>
      <c r="C137" s="15"/>
      <c r="D137" s="15"/>
    </row>
    <row r="138">
      <c r="A138" s="13" t="s">
        <v>33</v>
      </c>
      <c r="C138" s="15"/>
      <c r="D138" s="15"/>
    </row>
    <row r="139">
      <c r="A139" s="13" t="s">
        <v>40</v>
      </c>
      <c r="C139" s="15"/>
      <c r="D139" s="15"/>
    </row>
    <row r="140">
      <c r="A140" s="13" t="s">
        <v>41</v>
      </c>
      <c r="C140" s="15"/>
      <c r="D140" s="15"/>
    </row>
    <row r="141">
      <c r="A141" s="26">
        <v>24.0</v>
      </c>
      <c r="C141" s="28"/>
      <c r="D141" s="28"/>
    </row>
    <row r="142">
      <c r="A142" s="13" t="s">
        <v>31</v>
      </c>
      <c r="C142" s="15"/>
      <c r="D142" s="15"/>
    </row>
    <row r="143">
      <c r="A143" s="13" t="s">
        <v>32</v>
      </c>
      <c r="C143" s="15"/>
      <c r="D143" s="15"/>
    </row>
    <row r="144">
      <c r="A144" s="13" t="s">
        <v>33</v>
      </c>
      <c r="C144" s="15"/>
      <c r="D144" s="15"/>
    </row>
    <row r="145">
      <c r="A145" s="13" t="s">
        <v>40</v>
      </c>
      <c r="C145" s="15"/>
      <c r="D145" s="15"/>
    </row>
    <row r="146">
      <c r="A146" s="13" t="s">
        <v>41</v>
      </c>
      <c r="C146" s="15"/>
      <c r="D146" s="15"/>
    </row>
    <row r="147">
      <c r="A147" s="26">
        <v>25.0</v>
      </c>
      <c r="C147" s="28"/>
      <c r="D147" s="28"/>
    </row>
    <row r="148">
      <c r="A148" s="13" t="s">
        <v>31</v>
      </c>
      <c r="C148" s="15"/>
      <c r="D148" s="15"/>
    </row>
    <row r="149">
      <c r="A149" s="13" t="s">
        <v>32</v>
      </c>
      <c r="C149" s="15"/>
      <c r="D149" s="15"/>
    </row>
    <row r="150">
      <c r="A150" s="13" t="s">
        <v>33</v>
      </c>
      <c r="C150" s="15"/>
      <c r="D150" s="15"/>
    </row>
    <row r="151">
      <c r="A151" s="13" t="s">
        <v>40</v>
      </c>
      <c r="C151" s="15"/>
      <c r="D151" s="15"/>
    </row>
    <row r="152">
      <c r="A152" s="13" t="s">
        <v>41</v>
      </c>
      <c r="C152" s="15"/>
      <c r="D152" s="15"/>
    </row>
    <row r="153">
      <c r="A153" s="26">
        <v>26.0</v>
      </c>
      <c r="C153" s="28"/>
      <c r="D153" s="28"/>
    </row>
    <row r="154">
      <c r="A154" s="13" t="s">
        <v>31</v>
      </c>
      <c r="C154" s="15"/>
      <c r="D154" s="15"/>
    </row>
    <row r="155">
      <c r="A155" s="13" t="s">
        <v>32</v>
      </c>
      <c r="C155" s="15"/>
      <c r="D155" s="15"/>
    </row>
    <row r="156">
      <c r="A156" s="13" t="s">
        <v>33</v>
      </c>
      <c r="C156" s="15"/>
      <c r="D156" s="15"/>
    </row>
    <row r="157">
      <c r="A157" s="13" t="s">
        <v>40</v>
      </c>
      <c r="C157" s="15"/>
      <c r="D157" s="15"/>
    </row>
    <row r="158">
      <c r="A158" s="13" t="s">
        <v>41</v>
      </c>
      <c r="C158" s="15"/>
      <c r="D158" s="15"/>
    </row>
    <row r="159">
      <c r="A159" s="26">
        <v>27.0</v>
      </c>
      <c r="C159" s="28"/>
      <c r="D159" s="28"/>
    </row>
    <row r="160">
      <c r="A160" s="13" t="s">
        <v>31</v>
      </c>
      <c r="C160" s="15"/>
      <c r="D160" s="15"/>
    </row>
    <row r="161">
      <c r="A161" s="13" t="s">
        <v>32</v>
      </c>
      <c r="C161" s="15"/>
      <c r="D161" s="15"/>
    </row>
    <row r="162">
      <c r="A162" s="13" t="s">
        <v>33</v>
      </c>
      <c r="C162" s="15"/>
      <c r="D162" s="15"/>
    </row>
    <row r="163">
      <c r="A163" s="13" t="s">
        <v>40</v>
      </c>
      <c r="C163" s="15"/>
      <c r="D163" s="15"/>
    </row>
    <row r="164">
      <c r="A164" s="13" t="s">
        <v>41</v>
      </c>
      <c r="C164" s="15"/>
      <c r="D164" s="15"/>
    </row>
    <row r="165">
      <c r="A165" s="26">
        <v>28.0</v>
      </c>
      <c r="C165" s="28"/>
      <c r="D165" s="28"/>
    </row>
    <row r="166">
      <c r="A166" s="13" t="s">
        <v>31</v>
      </c>
      <c r="C166" s="15"/>
      <c r="D166" s="15"/>
    </row>
    <row r="167">
      <c r="A167" s="13" t="s">
        <v>32</v>
      </c>
      <c r="C167" s="15"/>
      <c r="D167" s="15"/>
    </row>
    <row r="168">
      <c r="A168" s="13" t="s">
        <v>33</v>
      </c>
      <c r="C168" s="15"/>
      <c r="D168" s="15"/>
    </row>
    <row r="169">
      <c r="A169" s="13" t="s">
        <v>40</v>
      </c>
      <c r="C169" s="15"/>
      <c r="D169" s="15"/>
    </row>
    <row r="170">
      <c r="A170" s="13" t="s">
        <v>41</v>
      </c>
      <c r="C170" s="15"/>
      <c r="D170" s="15"/>
    </row>
    <row r="171">
      <c r="A171" s="26">
        <v>29.0</v>
      </c>
      <c r="C171" s="28"/>
      <c r="D171" s="28"/>
    </row>
    <row r="172">
      <c r="A172" s="13" t="s">
        <v>31</v>
      </c>
      <c r="C172" s="15"/>
      <c r="D172" s="15"/>
    </row>
    <row r="173">
      <c r="A173" s="13" t="s">
        <v>32</v>
      </c>
      <c r="C173" s="15"/>
      <c r="D173" s="15"/>
    </row>
    <row r="174">
      <c r="A174" s="13" t="s">
        <v>33</v>
      </c>
      <c r="C174" s="15"/>
      <c r="D174" s="15"/>
    </row>
    <row r="175">
      <c r="A175" s="13" t="s">
        <v>40</v>
      </c>
      <c r="C175" s="15"/>
      <c r="D175" s="15"/>
    </row>
    <row r="176">
      <c r="A176" s="13" t="s">
        <v>41</v>
      </c>
      <c r="C176" s="15"/>
      <c r="D176" s="15"/>
    </row>
    <row r="177">
      <c r="A177" s="26">
        <v>30.0</v>
      </c>
      <c r="C177" s="28"/>
      <c r="D177" s="28"/>
    </row>
    <row r="178">
      <c r="A178" s="13" t="s">
        <v>31</v>
      </c>
      <c r="C178" s="15"/>
      <c r="D178" s="15"/>
    </row>
    <row r="179">
      <c r="A179" s="13" t="s">
        <v>32</v>
      </c>
      <c r="C179" s="15"/>
      <c r="D179" s="15"/>
    </row>
    <row r="180">
      <c r="A180" s="13" t="s">
        <v>33</v>
      </c>
      <c r="C180" s="15"/>
      <c r="D180" s="15"/>
    </row>
    <row r="181">
      <c r="A181" s="13" t="s">
        <v>40</v>
      </c>
      <c r="C181" s="15"/>
      <c r="D181" s="15"/>
    </row>
    <row r="182">
      <c r="A182" s="13" t="s">
        <v>41</v>
      </c>
      <c r="C182" s="15"/>
      <c r="D182" s="15"/>
    </row>
    <row r="183">
      <c r="A183" s="26">
        <v>31.0</v>
      </c>
      <c r="C183" s="28"/>
      <c r="D183" s="28"/>
    </row>
    <row r="184">
      <c r="A184" s="13" t="s">
        <v>31</v>
      </c>
      <c r="C184" s="15"/>
      <c r="D184" s="15"/>
    </row>
    <row r="185">
      <c r="A185" s="13" t="s">
        <v>32</v>
      </c>
      <c r="C185" s="15"/>
      <c r="D185" s="15"/>
    </row>
    <row r="186">
      <c r="A186" s="13" t="s">
        <v>33</v>
      </c>
      <c r="C186" s="15"/>
      <c r="D186" s="15"/>
    </row>
    <row r="187">
      <c r="A187" s="13" t="s">
        <v>40</v>
      </c>
      <c r="C187" s="15"/>
      <c r="D187" s="15"/>
    </row>
    <row r="188">
      <c r="A188" s="13" t="s">
        <v>41</v>
      </c>
      <c r="C188" s="15"/>
      <c r="D188" s="15"/>
    </row>
    <row r="189">
      <c r="A189" s="26">
        <v>32.0</v>
      </c>
      <c r="C189" s="28"/>
      <c r="D189" s="28"/>
    </row>
    <row r="190">
      <c r="A190" s="13" t="s">
        <v>31</v>
      </c>
      <c r="C190" s="15"/>
      <c r="D190" s="15"/>
    </row>
    <row r="191">
      <c r="A191" s="13" t="s">
        <v>32</v>
      </c>
      <c r="C191" s="15"/>
      <c r="D191" s="15"/>
    </row>
    <row r="192">
      <c r="A192" s="13" t="s">
        <v>33</v>
      </c>
      <c r="C192" s="15"/>
      <c r="D192" s="15"/>
    </row>
    <row r="193">
      <c r="A193" s="13" t="s">
        <v>40</v>
      </c>
      <c r="C193" s="15"/>
      <c r="D193" s="15"/>
    </row>
    <row r="194">
      <c r="A194" s="13" t="s">
        <v>41</v>
      </c>
      <c r="C194" s="15"/>
      <c r="D194" s="15"/>
    </row>
    <row r="195">
      <c r="A195" s="26">
        <v>33.0</v>
      </c>
      <c r="C195" s="28"/>
      <c r="D195" s="28"/>
    </row>
    <row r="196">
      <c r="A196" s="13" t="s">
        <v>31</v>
      </c>
      <c r="C196" s="15"/>
      <c r="D196" s="15"/>
    </row>
    <row r="197">
      <c r="A197" s="13" t="s">
        <v>32</v>
      </c>
      <c r="C197" s="15"/>
      <c r="D197" s="15"/>
    </row>
    <row r="198">
      <c r="A198" s="13" t="s">
        <v>33</v>
      </c>
      <c r="C198" s="15"/>
      <c r="D198" s="15"/>
    </row>
    <row r="199">
      <c r="A199" s="13" t="s">
        <v>40</v>
      </c>
      <c r="C199" s="15"/>
      <c r="D199" s="15"/>
    </row>
    <row r="200">
      <c r="A200" s="13" t="s">
        <v>41</v>
      </c>
      <c r="C200" s="15"/>
      <c r="D200" s="15"/>
    </row>
    <row r="201">
      <c r="A201" s="26">
        <v>34.0</v>
      </c>
      <c r="C201" s="28"/>
      <c r="D201" s="28"/>
    </row>
    <row r="202">
      <c r="A202" s="13" t="s">
        <v>31</v>
      </c>
      <c r="C202" s="15"/>
      <c r="D202" s="15"/>
    </row>
    <row r="203">
      <c r="A203" s="13" t="s">
        <v>32</v>
      </c>
      <c r="C203" s="15"/>
      <c r="D203" s="15"/>
    </row>
    <row r="204">
      <c r="A204" s="13" t="s">
        <v>33</v>
      </c>
      <c r="C204" s="15"/>
      <c r="D204" s="15"/>
    </row>
    <row r="205">
      <c r="A205" s="13" t="s">
        <v>40</v>
      </c>
      <c r="C205" s="15"/>
      <c r="D205" s="15"/>
    </row>
    <row r="206">
      <c r="A206" s="13" t="s">
        <v>41</v>
      </c>
      <c r="C206" s="15"/>
      <c r="D206" s="15"/>
    </row>
    <row r="207">
      <c r="A207" s="26">
        <v>35.0</v>
      </c>
      <c r="C207" s="28"/>
      <c r="D207" s="28"/>
    </row>
    <row r="208">
      <c r="A208" s="13" t="s">
        <v>31</v>
      </c>
      <c r="C208" s="15"/>
      <c r="D208" s="15"/>
    </row>
    <row r="209">
      <c r="A209" s="13" t="s">
        <v>32</v>
      </c>
      <c r="C209" s="15"/>
      <c r="D209" s="15"/>
    </row>
    <row r="210">
      <c r="A210" s="13" t="s">
        <v>33</v>
      </c>
      <c r="C210" s="15"/>
      <c r="D210" s="15"/>
    </row>
    <row r="211">
      <c r="A211" s="13" t="s">
        <v>40</v>
      </c>
      <c r="C211" s="15"/>
      <c r="D211" s="15"/>
    </row>
    <row r="212">
      <c r="A212" s="13" t="s">
        <v>41</v>
      </c>
      <c r="C212" s="15"/>
      <c r="D212" s="15"/>
    </row>
    <row r="213">
      <c r="A213" s="26">
        <v>36.0</v>
      </c>
      <c r="C213" s="28"/>
      <c r="D213" s="28"/>
    </row>
    <row r="214">
      <c r="A214" s="13" t="s">
        <v>31</v>
      </c>
      <c r="C214" s="15"/>
      <c r="D214" s="15"/>
    </row>
    <row r="215">
      <c r="A215" s="13" t="s">
        <v>32</v>
      </c>
      <c r="C215" s="15"/>
      <c r="D215" s="15"/>
    </row>
    <row r="216">
      <c r="A216" s="13" t="s">
        <v>33</v>
      </c>
      <c r="C216" s="15"/>
      <c r="D216" s="15"/>
    </row>
    <row r="217">
      <c r="A217" s="13" t="s">
        <v>40</v>
      </c>
      <c r="C217" s="15"/>
      <c r="D217" s="15"/>
    </row>
    <row r="218">
      <c r="A218" s="13" t="s">
        <v>41</v>
      </c>
      <c r="C218" s="15"/>
      <c r="D218" s="15"/>
    </row>
    <row r="219">
      <c r="A219" s="26">
        <v>37.0</v>
      </c>
      <c r="C219" s="28"/>
      <c r="D219" s="28"/>
    </row>
    <row r="220">
      <c r="A220" s="13" t="s">
        <v>31</v>
      </c>
      <c r="C220" s="15"/>
      <c r="D220" s="15"/>
    </row>
    <row r="221">
      <c r="A221" s="13" t="s">
        <v>32</v>
      </c>
      <c r="C221" s="15"/>
      <c r="D221" s="15"/>
    </row>
    <row r="222">
      <c r="A222" s="13" t="s">
        <v>33</v>
      </c>
      <c r="C222" s="15"/>
      <c r="D222" s="15"/>
    </row>
    <row r="223">
      <c r="A223" s="13" t="s">
        <v>40</v>
      </c>
      <c r="C223" s="15"/>
      <c r="D223" s="15"/>
    </row>
    <row r="224">
      <c r="A224" s="13" t="s">
        <v>41</v>
      </c>
      <c r="C224" s="15"/>
      <c r="D224" s="15"/>
    </row>
    <row r="225">
      <c r="A225" s="26">
        <v>38.0</v>
      </c>
      <c r="C225" s="28"/>
      <c r="D225" s="28"/>
    </row>
    <row r="226">
      <c r="A226" s="13" t="s">
        <v>31</v>
      </c>
      <c r="C226" s="15"/>
      <c r="D226" s="15"/>
    </row>
    <row r="227">
      <c r="A227" s="13" t="s">
        <v>32</v>
      </c>
      <c r="C227" s="15"/>
      <c r="D227" s="15"/>
    </row>
    <row r="228">
      <c r="A228" s="13" t="s">
        <v>33</v>
      </c>
      <c r="C228" s="15"/>
      <c r="D228" s="15"/>
    </row>
    <row r="229">
      <c r="A229" s="13" t="s">
        <v>40</v>
      </c>
      <c r="C229" s="15"/>
      <c r="D229" s="15"/>
    </row>
    <row r="230">
      <c r="A230" s="13" t="s">
        <v>41</v>
      </c>
      <c r="C230" s="15"/>
      <c r="D230" s="15"/>
    </row>
    <row r="231">
      <c r="A231" s="26">
        <v>39.0</v>
      </c>
      <c r="C231" s="28"/>
      <c r="D231" s="28"/>
    </row>
    <row r="232">
      <c r="A232" s="13" t="s">
        <v>31</v>
      </c>
      <c r="C232" s="15"/>
      <c r="D232" s="15"/>
    </row>
    <row r="233">
      <c r="A233" s="13" t="s">
        <v>32</v>
      </c>
      <c r="C233" s="15"/>
      <c r="D233" s="15"/>
    </row>
    <row r="234">
      <c r="A234" s="13" t="s">
        <v>33</v>
      </c>
      <c r="C234" s="15"/>
      <c r="D234" s="15"/>
    </row>
    <row r="235">
      <c r="A235" s="13" t="s">
        <v>40</v>
      </c>
      <c r="C235" s="15"/>
      <c r="D235" s="15"/>
    </row>
    <row r="236">
      <c r="A236" s="13" t="s">
        <v>41</v>
      </c>
      <c r="C236" s="15"/>
      <c r="D236" s="15"/>
    </row>
    <row r="237">
      <c r="A237" s="26">
        <v>40.0</v>
      </c>
      <c r="C237" s="28"/>
      <c r="D237" s="28"/>
    </row>
    <row r="238">
      <c r="A238" s="13" t="s">
        <v>31</v>
      </c>
      <c r="C238" s="15"/>
      <c r="D238" s="15"/>
    </row>
    <row r="239">
      <c r="A239" s="13" t="s">
        <v>32</v>
      </c>
      <c r="C239" s="15"/>
      <c r="D239" s="15"/>
    </row>
    <row r="240">
      <c r="A240" s="13" t="s">
        <v>33</v>
      </c>
      <c r="C240" s="15"/>
      <c r="D240" s="15"/>
    </row>
    <row r="241">
      <c r="A241" s="13" t="s">
        <v>40</v>
      </c>
      <c r="C241" s="15"/>
      <c r="D241" s="15"/>
    </row>
    <row r="242">
      <c r="A242" s="13" t="s">
        <v>41</v>
      </c>
      <c r="C242" s="15"/>
      <c r="D242" s="15"/>
    </row>
    <row r="243">
      <c r="A243" s="26">
        <v>41.0</v>
      </c>
      <c r="C243" s="28"/>
      <c r="D243" s="28"/>
    </row>
    <row r="244">
      <c r="A244" s="13" t="s">
        <v>31</v>
      </c>
      <c r="C244" s="15"/>
      <c r="D244" s="15"/>
    </row>
    <row r="245">
      <c r="A245" s="13" t="s">
        <v>32</v>
      </c>
      <c r="C245" s="15"/>
      <c r="D245" s="15"/>
    </row>
    <row r="246">
      <c r="A246" s="13" t="s">
        <v>33</v>
      </c>
      <c r="C246" s="15"/>
      <c r="D246" s="15"/>
    </row>
    <row r="247">
      <c r="A247" s="13" t="s">
        <v>40</v>
      </c>
      <c r="C247" s="15"/>
      <c r="D247" s="15"/>
    </row>
    <row r="248">
      <c r="A248" s="13" t="s">
        <v>41</v>
      </c>
      <c r="C248" s="15"/>
      <c r="D248" s="15"/>
    </row>
    <row r="249">
      <c r="A249" s="26">
        <v>42.0</v>
      </c>
      <c r="C249" s="28"/>
      <c r="D249" s="28"/>
    </row>
    <row r="250">
      <c r="A250" s="13" t="s">
        <v>31</v>
      </c>
      <c r="C250" s="15"/>
      <c r="D250" s="15"/>
    </row>
    <row r="251">
      <c r="A251" s="13" t="s">
        <v>32</v>
      </c>
      <c r="C251" s="15"/>
      <c r="D251" s="15"/>
    </row>
    <row r="252">
      <c r="A252" s="13" t="s">
        <v>33</v>
      </c>
      <c r="C252" s="15"/>
      <c r="D252" s="15"/>
    </row>
    <row r="253">
      <c r="A253" s="13" t="s">
        <v>40</v>
      </c>
      <c r="C253" s="15"/>
      <c r="D253" s="15"/>
    </row>
    <row r="254">
      <c r="A254" s="13" t="s">
        <v>41</v>
      </c>
      <c r="C254" s="15"/>
      <c r="D254" s="15"/>
    </row>
    <row r="255">
      <c r="A255" s="26">
        <v>43.0</v>
      </c>
      <c r="C255" s="28"/>
      <c r="D255" s="28"/>
    </row>
    <row r="256">
      <c r="A256" s="13" t="s">
        <v>31</v>
      </c>
      <c r="C256" s="15"/>
      <c r="D256" s="15"/>
    </row>
    <row r="257">
      <c r="A257" s="13" t="s">
        <v>32</v>
      </c>
      <c r="C257" s="15"/>
      <c r="D257" s="15"/>
    </row>
    <row r="258">
      <c r="A258" s="13" t="s">
        <v>33</v>
      </c>
      <c r="C258" s="15"/>
      <c r="D258" s="15"/>
    </row>
    <row r="259">
      <c r="A259" s="13" t="s">
        <v>40</v>
      </c>
      <c r="C259" s="15"/>
      <c r="D259" s="15"/>
    </row>
    <row r="260">
      <c r="A260" s="13" t="s">
        <v>41</v>
      </c>
      <c r="C260" s="15"/>
      <c r="D260" s="15"/>
    </row>
    <row r="261">
      <c r="A261" s="26">
        <v>44.0</v>
      </c>
      <c r="C261" s="28"/>
      <c r="D261" s="28"/>
    </row>
    <row r="262">
      <c r="A262" s="13" t="s">
        <v>31</v>
      </c>
      <c r="C262" s="15"/>
      <c r="D262" s="15"/>
    </row>
    <row r="263">
      <c r="A263" s="13" t="s">
        <v>32</v>
      </c>
      <c r="C263" s="15"/>
      <c r="D263" s="15"/>
    </row>
    <row r="264">
      <c r="A264" s="13" t="s">
        <v>33</v>
      </c>
      <c r="C264" s="15"/>
      <c r="D264" s="15"/>
    </row>
    <row r="265">
      <c r="A265" s="13" t="s">
        <v>40</v>
      </c>
      <c r="C265" s="15"/>
      <c r="D265" s="15"/>
    </row>
    <row r="266">
      <c r="A266" s="13" t="s">
        <v>41</v>
      </c>
      <c r="C266" s="15"/>
      <c r="D266" s="15"/>
    </row>
    <row r="267">
      <c r="A267" s="26">
        <v>45.0</v>
      </c>
      <c r="C267" s="28"/>
      <c r="D267" s="28"/>
    </row>
    <row r="268">
      <c r="A268" s="13" t="s">
        <v>31</v>
      </c>
      <c r="C268" s="15"/>
      <c r="D268" s="15"/>
    </row>
    <row r="269">
      <c r="A269" s="13" t="s">
        <v>32</v>
      </c>
      <c r="C269" s="15"/>
      <c r="D269" s="15"/>
    </row>
    <row r="270">
      <c r="A270" s="13" t="s">
        <v>33</v>
      </c>
      <c r="C270" s="15"/>
      <c r="D270" s="15"/>
    </row>
    <row r="271">
      <c r="A271" s="13" t="s">
        <v>40</v>
      </c>
      <c r="C271" s="15"/>
      <c r="D271" s="15"/>
    </row>
    <row r="272">
      <c r="A272" s="13" t="s">
        <v>41</v>
      </c>
      <c r="C272" s="15"/>
      <c r="D272" s="15"/>
    </row>
    <row r="273">
      <c r="A273" s="26">
        <v>46.0</v>
      </c>
      <c r="C273" s="28"/>
      <c r="D273" s="28"/>
    </row>
    <row r="274">
      <c r="A274" s="13" t="s">
        <v>31</v>
      </c>
      <c r="C274" s="15"/>
      <c r="D274" s="15"/>
    </row>
    <row r="275">
      <c r="A275" s="13" t="s">
        <v>32</v>
      </c>
      <c r="C275" s="15"/>
      <c r="D275" s="15"/>
    </row>
    <row r="276">
      <c r="A276" s="13" t="s">
        <v>33</v>
      </c>
      <c r="C276" s="15"/>
      <c r="D276" s="15"/>
    </row>
    <row r="277">
      <c r="A277" s="13" t="s">
        <v>40</v>
      </c>
      <c r="C277" s="15"/>
      <c r="D277" s="15"/>
    </row>
    <row r="278">
      <c r="A278" s="13" t="s">
        <v>41</v>
      </c>
      <c r="C278" s="15"/>
      <c r="D278" s="15"/>
    </row>
    <row r="279">
      <c r="A279" s="26">
        <v>47.0</v>
      </c>
      <c r="C279" s="28"/>
      <c r="D279" s="28"/>
    </row>
    <row r="280">
      <c r="A280" s="13" t="s">
        <v>31</v>
      </c>
      <c r="C280" s="15"/>
      <c r="D280" s="15"/>
    </row>
    <row r="281">
      <c r="A281" s="13" t="s">
        <v>32</v>
      </c>
      <c r="C281" s="15"/>
      <c r="D281" s="15"/>
    </row>
    <row r="282">
      <c r="A282" s="13" t="s">
        <v>33</v>
      </c>
      <c r="C282" s="15"/>
      <c r="D282" s="15"/>
    </row>
    <row r="283">
      <c r="A283" s="13" t="s">
        <v>40</v>
      </c>
      <c r="C283" s="15"/>
      <c r="D283" s="15"/>
    </row>
    <row r="284">
      <c r="A284" s="13" t="s">
        <v>41</v>
      </c>
      <c r="C284" s="15"/>
      <c r="D284" s="15"/>
    </row>
    <row r="285">
      <c r="A285" s="26">
        <v>48.0</v>
      </c>
      <c r="C285" s="28"/>
      <c r="D285" s="28"/>
    </row>
    <row r="286">
      <c r="A286" s="13" t="s">
        <v>31</v>
      </c>
      <c r="C286" s="15"/>
      <c r="D286" s="15"/>
    </row>
    <row r="287">
      <c r="A287" s="13" t="s">
        <v>32</v>
      </c>
      <c r="C287" s="15"/>
      <c r="D287" s="15"/>
    </row>
    <row r="288">
      <c r="A288" s="13" t="s">
        <v>33</v>
      </c>
      <c r="C288" s="15"/>
      <c r="D288" s="15"/>
    </row>
    <row r="289">
      <c r="A289" s="13" t="s">
        <v>40</v>
      </c>
      <c r="C289" s="15"/>
      <c r="D289" s="15"/>
    </row>
    <row r="290">
      <c r="A290" s="13" t="s">
        <v>41</v>
      </c>
      <c r="C290" s="15"/>
      <c r="D290" s="15"/>
    </row>
    <row r="291">
      <c r="A291" s="26">
        <v>49.0</v>
      </c>
      <c r="C291" s="28"/>
      <c r="D291" s="28"/>
    </row>
    <row r="292">
      <c r="A292" s="13" t="s">
        <v>31</v>
      </c>
      <c r="C292" s="15"/>
      <c r="D292" s="15"/>
    </row>
    <row r="293">
      <c r="A293" s="13" t="s">
        <v>32</v>
      </c>
      <c r="C293" s="15"/>
      <c r="D293" s="15"/>
    </row>
    <row r="294">
      <c r="A294" s="13" t="s">
        <v>33</v>
      </c>
      <c r="C294" s="15"/>
      <c r="D294" s="15"/>
    </row>
    <row r="295">
      <c r="A295" s="13" t="s">
        <v>40</v>
      </c>
      <c r="C295" s="15"/>
      <c r="D295" s="15"/>
    </row>
    <row r="296">
      <c r="A296" s="13" t="s">
        <v>41</v>
      </c>
      <c r="C296" s="15"/>
      <c r="D296" s="15"/>
    </row>
    <row r="297">
      <c r="A297" s="26">
        <v>50.0</v>
      </c>
      <c r="C297" s="28"/>
      <c r="D297" s="28"/>
    </row>
    <row r="298">
      <c r="A298" s="13" t="s">
        <v>31</v>
      </c>
      <c r="C298" s="15"/>
      <c r="D298" s="15"/>
    </row>
    <row r="299">
      <c r="A299" s="13" t="s">
        <v>32</v>
      </c>
      <c r="C299" s="15"/>
      <c r="D299" s="15"/>
    </row>
    <row r="300">
      <c r="A300" s="13" t="s">
        <v>33</v>
      </c>
      <c r="C300" s="15"/>
      <c r="D300" s="15"/>
    </row>
    <row r="301">
      <c r="A301" s="13" t="s">
        <v>40</v>
      </c>
      <c r="C301" s="15"/>
      <c r="D301" s="15"/>
    </row>
    <row r="302">
      <c r="A302" s="13" t="s">
        <v>41</v>
      </c>
      <c r="C302" s="15"/>
      <c r="D302" s="15"/>
    </row>
    <row r="303">
      <c r="A303" s="26">
        <v>51.0</v>
      </c>
      <c r="C303" s="28"/>
      <c r="D303" s="28"/>
    </row>
    <row r="304">
      <c r="A304" s="13" t="s">
        <v>31</v>
      </c>
      <c r="C304" s="15"/>
      <c r="D304" s="15"/>
    </row>
    <row r="305">
      <c r="A305" s="13" t="s">
        <v>32</v>
      </c>
      <c r="C305" s="15"/>
      <c r="D305" s="15"/>
    </row>
    <row r="306">
      <c r="A306" s="13" t="s">
        <v>33</v>
      </c>
      <c r="C306" s="15"/>
      <c r="D306" s="15"/>
    </row>
    <row r="307">
      <c r="A307" s="13" t="s">
        <v>40</v>
      </c>
      <c r="C307" s="15"/>
      <c r="D307" s="15"/>
    </row>
    <row r="308">
      <c r="A308" s="13" t="s">
        <v>41</v>
      </c>
      <c r="C308" s="15"/>
      <c r="D308" s="15"/>
    </row>
    <row r="309">
      <c r="A309" s="26">
        <v>52.0</v>
      </c>
      <c r="C309" s="28"/>
      <c r="D309" s="28"/>
    </row>
    <row r="310">
      <c r="A310" s="13" t="s">
        <v>31</v>
      </c>
      <c r="C310" s="15"/>
      <c r="D310" s="15"/>
    </row>
    <row r="311">
      <c r="A311" s="13" t="s">
        <v>32</v>
      </c>
      <c r="C311" s="15"/>
      <c r="D311" s="15"/>
    </row>
    <row r="312">
      <c r="A312" s="13" t="s">
        <v>33</v>
      </c>
      <c r="C312" s="15"/>
      <c r="D312" s="15"/>
    </row>
    <row r="313">
      <c r="A313" s="13" t="s">
        <v>40</v>
      </c>
      <c r="C313" s="15"/>
      <c r="D313" s="15"/>
    </row>
    <row r="314">
      <c r="A314" s="13" t="s">
        <v>41</v>
      </c>
      <c r="C314" s="15"/>
      <c r="D314" s="15"/>
    </row>
    <row r="315">
      <c r="A315" s="26">
        <v>53.0</v>
      </c>
      <c r="C315" s="28"/>
      <c r="D315" s="28"/>
    </row>
    <row r="316">
      <c r="A316" s="13" t="s">
        <v>31</v>
      </c>
      <c r="C316" s="15"/>
      <c r="D316" s="15"/>
    </row>
    <row r="317">
      <c r="A317" s="13" t="s">
        <v>32</v>
      </c>
      <c r="C317" s="15"/>
      <c r="D317" s="15"/>
    </row>
    <row r="318">
      <c r="A318" s="13" t="s">
        <v>33</v>
      </c>
      <c r="C318" s="15"/>
      <c r="D318" s="15"/>
    </row>
    <row r="319">
      <c r="A319" s="13" t="s">
        <v>40</v>
      </c>
      <c r="C319" s="15"/>
      <c r="D319" s="15"/>
    </row>
    <row r="320">
      <c r="A320" s="13" t="s">
        <v>41</v>
      </c>
      <c r="C320" s="15"/>
      <c r="D320" s="15"/>
    </row>
    <row r="321">
      <c r="A321" s="26">
        <v>54.0</v>
      </c>
      <c r="C321" s="28"/>
      <c r="D321" s="28"/>
    </row>
    <row r="322">
      <c r="A322" s="13" t="s">
        <v>31</v>
      </c>
      <c r="C322" s="15"/>
      <c r="D322" s="15"/>
    </row>
    <row r="323">
      <c r="A323" s="13" t="s">
        <v>32</v>
      </c>
      <c r="C323" s="15"/>
      <c r="D323" s="15"/>
    </row>
    <row r="324">
      <c r="A324" s="13" t="s">
        <v>33</v>
      </c>
      <c r="C324" s="15"/>
      <c r="D324" s="15"/>
    </row>
    <row r="325">
      <c r="A325" s="13" t="s">
        <v>40</v>
      </c>
      <c r="C325" s="15"/>
      <c r="D325" s="15"/>
    </row>
    <row r="326">
      <c r="A326" s="13" t="s">
        <v>41</v>
      </c>
      <c r="C326" s="15"/>
      <c r="D326" s="15"/>
    </row>
    <row r="327">
      <c r="A327" s="26">
        <v>55.0</v>
      </c>
      <c r="C327" s="28"/>
      <c r="D327" s="28"/>
    </row>
    <row r="328">
      <c r="A328" s="13" t="s">
        <v>31</v>
      </c>
      <c r="C328" s="15"/>
      <c r="D328" s="15"/>
    </row>
    <row r="329">
      <c r="A329" s="13" t="s">
        <v>32</v>
      </c>
      <c r="C329" s="15"/>
      <c r="D329" s="15"/>
    </row>
    <row r="330">
      <c r="A330" s="13" t="s">
        <v>33</v>
      </c>
      <c r="C330" s="15"/>
      <c r="D330" s="15"/>
    </row>
    <row r="331">
      <c r="A331" s="13" t="s">
        <v>40</v>
      </c>
      <c r="C331" s="15"/>
      <c r="D331" s="15"/>
    </row>
    <row r="332">
      <c r="A332" s="13" t="s">
        <v>41</v>
      </c>
      <c r="C332" s="15"/>
      <c r="D332" s="15"/>
    </row>
    <row r="333">
      <c r="A333" s="26">
        <v>56.0</v>
      </c>
      <c r="C333" s="28"/>
      <c r="D333" s="28"/>
    </row>
    <row r="334">
      <c r="A334" s="13" t="s">
        <v>31</v>
      </c>
      <c r="C334" s="15"/>
      <c r="D334" s="15"/>
    </row>
    <row r="335">
      <c r="A335" s="13" t="s">
        <v>32</v>
      </c>
      <c r="C335" s="15"/>
      <c r="D335" s="15"/>
    </row>
    <row r="336">
      <c r="A336" s="13" t="s">
        <v>33</v>
      </c>
      <c r="C336" s="15"/>
      <c r="D336" s="15"/>
    </row>
    <row r="337">
      <c r="A337" s="13" t="s">
        <v>40</v>
      </c>
      <c r="C337" s="15"/>
      <c r="D337" s="15"/>
    </row>
    <row r="338">
      <c r="A338" s="13" t="s">
        <v>41</v>
      </c>
      <c r="C338" s="15"/>
      <c r="D338" s="15"/>
    </row>
    <row r="339">
      <c r="A339" s="26">
        <v>57.0</v>
      </c>
      <c r="C339" s="28"/>
      <c r="D339" s="28"/>
    </row>
    <row r="340">
      <c r="A340" s="13" t="s">
        <v>31</v>
      </c>
      <c r="C340" s="15"/>
      <c r="D340" s="15"/>
    </row>
    <row r="341">
      <c r="A341" s="13" t="s">
        <v>32</v>
      </c>
      <c r="C341" s="15"/>
      <c r="D341" s="15"/>
    </row>
    <row r="342">
      <c r="A342" s="13" t="s">
        <v>33</v>
      </c>
      <c r="C342" s="15"/>
      <c r="D342" s="15"/>
    </row>
    <row r="343">
      <c r="A343" s="13" t="s">
        <v>40</v>
      </c>
      <c r="C343" s="15"/>
      <c r="D343" s="15"/>
    </row>
    <row r="344">
      <c r="A344" s="13" t="s">
        <v>41</v>
      </c>
      <c r="C344" s="15"/>
      <c r="D344" s="15"/>
    </row>
    <row r="345">
      <c r="A345" s="26">
        <v>58.0</v>
      </c>
      <c r="C345" s="28"/>
      <c r="D345" s="28"/>
    </row>
    <row r="346">
      <c r="A346" s="13" t="s">
        <v>31</v>
      </c>
      <c r="C346" s="15"/>
      <c r="D346" s="15"/>
    </row>
    <row r="347">
      <c r="A347" s="13" t="s">
        <v>32</v>
      </c>
      <c r="C347" s="15"/>
      <c r="D347" s="15"/>
    </row>
    <row r="348">
      <c r="A348" s="13" t="s">
        <v>33</v>
      </c>
      <c r="C348" s="15"/>
      <c r="D348" s="15"/>
    </row>
    <row r="349">
      <c r="A349" s="13" t="s">
        <v>40</v>
      </c>
      <c r="C349" s="15"/>
      <c r="D349" s="15"/>
    </row>
    <row r="350">
      <c r="A350" s="13" t="s">
        <v>41</v>
      </c>
      <c r="C350" s="15"/>
      <c r="D350" s="15"/>
    </row>
    <row r="351">
      <c r="A351" s="26">
        <v>59.0</v>
      </c>
      <c r="C351" s="28"/>
      <c r="D351" s="28"/>
    </row>
    <row r="352">
      <c r="A352" s="13" t="s">
        <v>31</v>
      </c>
      <c r="C352" s="15"/>
      <c r="D352" s="15"/>
    </row>
    <row r="353">
      <c r="A353" s="13" t="s">
        <v>32</v>
      </c>
      <c r="C353" s="15"/>
      <c r="D353" s="15"/>
    </row>
    <row r="354">
      <c r="A354" s="13" t="s">
        <v>33</v>
      </c>
      <c r="C354" s="15"/>
      <c r="D354" s="15"/>
    </row>
    <row r="355">
      <c r="A355" s="13" t="s">
        <v>40</v>
      </c>
      <c r="C355" s="15"/>
      <c r="D355" s="15"/>
    </row>
    <row r="356">
      <c r="A356" s="13" t="s">
        <v>41</v>
      </c>
      <c r="C356" s="15"/>
      <c r="D356" s="15"/>
    </row>
    <row r="357">
      <c r="A357" s="26">
        <v>60.0</v>
      </c>
      <c r="C357" s="28"/>
      <c r="D357" s="28"/>
    </row>
    <row r="358">
      <c r="A358" s="13" t="s">
        <v>31</v>
      </c>
      <c r="C358" s="15"/>
      <c r="D358" s="15"/>
    </row>
    <row r="359">
      <c r="A359" s="13" t="s">
        <v>32</v>
      </c>
      <c r="C359" s="15"/>
      <c r="D359" s="15"/>
    </row>
    <row r="360">
      <c r="A360" s="13" t="s">
        <v>33</v>
      </c>
      <c r="C360" s="15"/>
      <c r="D360" s="15"/>
    </row>
    <row r="361">
      <c r="A361" s="13" t="s">
        <v>40</v>
      </c>
      <c r="C361" s="15"/>
      <c r="D361" s="15"/>
    </row>
    <row r="362">
      <c r="A362" s="13" t="s">
        <v>41</v>
      </c>
      <c r="C362" s="15"/>
      <c r="D362" s="15"/>
    </row>
    <row r="363">
      <c r="A363" s="26">
        <v>61.0</v>
      </c>
      <c r="C363" s="28"/>
      <c r="D363" s="28"/>
    </row>
    <row r="364">
      <c r="A364" s="13" t="s">
        <v>31</v>
      </c>
      <c r="C364" s="15"/>
      <c r="D364" s="15"/>
    </row>
    <row r="365">
      <c r="A365" s="13" t="s">
        <v>32</v>
      </c>
      <c r="C365" s="15"/>
      <c r="D365" s="15"/>
    </row>
    <row r="366">
      <c r="A366" s="13" t="s">
        <v>33</v>
      </c>
      <c r="C366" s="15"/>
      <c r="D366" s="15"/>
    </row>
    <row r="367">
      <c r="A367" s="13" t="s">
        <v>40</v>
      </c>
      <c r="C367" s="15"/>
      <c r="D367" s="15"/>
    </row>
    <row r="368">
      <c r="A368" s="13" t="s">
        <v>41</v>
      </c>
      <c r="C368" s="15"/>
      <c r="D368" s="15"/>
    </row>
    <row r="369">
      <c r="A369" s="26">
        <v>62.0</v>
      </c>
      <c r="C369" s="28"/>
      <c r="D369" s="28"/>
    </row>
    <row r="370">
      <c r="A370" s="13" t="s">
        <v>31</v>
      </c>
      <c r="C370" s="15"/>
      <c r="D370" s="15"/>
    </row>
    <row r="371">
      <c r="A371" s="13" t="s">
        <v>32</v>
      </c>
      <c r="C371" s="15"/>
      <c r="D371" s="15"/>
    </row>
    <row r="372">
      <c r="A372" s="13" t="s">
        <v>33</v>
      </c>
      <c r="C372" s="15"/>
      <c r="D372" s="15"/>
    </row>
    <row r="373">
      <c r="A373" s="13" t="s">
        <v>40</v>
      </c>
      <c r="C373" s="15"/>
      <c r="D373" s="15"/>
    </row>
    <row r="374">
      <c r="A374" s="13" t="s">
        <v>41</v>
      </c>
      <c r="C374" s="15"/>
      <c r="D374" s="15"/>
    </row>
    <row r="375">
      <c r="A375" s="26">
        <v>63.0</v>
      </c>
      <c r="C375" s="28"/>
      <c r="D375" s="28"/>
    </row>
    <row r="376">
      <c r="A376" s="13" t="s">
        <v>31</v>
      </c>
      <c r="C376" s="15"/>
      <c r="D376" s="15"/>
    </row>
    <row r="377">
      <c r="A377" s="13" t="s">
        <v>32</v>
      </c>
      <c r="C377" s="15"/>
      <c r="D377" s="15"/>
    </row>
    <row r="378">
      <c r="A378" s="13" t="s">
        <v>33</v>
      </c>
      <c r="C378" s="15"/>
      <c r="D378" s="15"/>
    </row>
    <row r="379">
      <c r="A379" s="13" t="s">
        <v>40</v>
      </c>
      <c r="C379" s="15"/>
      <c r="D379" s="15"/>
    </row>
    <row r="380">
      <c r="A380" s="13" t="s">
        <v>41</v>
      </c>
      <c r="C380" s="15"/>
      <c r="D380" s="15"/>
    </row>
    <row r="381">
      <c r="A381" s="26">
        <v>64.0</v>
      </c>
      <c r="C381" s="28"/>
      <c r="D381" s="28"/>
    </row>
    <row r="382">
      <c r="A382" s="13" t="s">
        <v>31</v>
      </c>
      <c r="C382" s="15"/>
      <c r="D382" s="15"/>
    </row>
    <row r="383">
      <c r="A383" s="13" t="s">
        <v>32</v>
      </c>
      <c r="C383" s="15"/>
      <c r="D383" s="15"/>
    </row>
    <row r="384">
      <c r="A384" s="13" t="s">
        <v>33</v>
      </c>
      <c r="C384" s="15"/>
      <c r="D384" s="15"/>
    </row>
    <row r="385">
      <c r="A385" s="13" t="s">
        <v>40</v>
      </c>
      <c r="C385" s="15"/>
      <c r="D385" s="15"/>
    </row>
    <row r="386">
      <c r="A386" s="13" t="s">
        <v>41</v>
      </c>
      <c r="C386" s="15"/>
      <c r="D386" s="15"/>
    </row>
    <row r="387">
      <c r="A387" s="26">
        <v>65.0</v>
      </c>
      <c r="C387" s="28"/>
      <c r="D387" s="28"/>
    </row>
    <row r="388">
      <c r="A388" s="13" t="s">
        <v>31</v>
      </c>
      <c r="C388" s="15"/>
      <c r="D388" s="15"/>
    </row>
    <row r="389">
      <c r="A389" s="13" t="s">
        <v>32</v>
      </c>
      <c r="C389" s="15"/>
      <c r="D389" s="15"/>
    </row>
    <row r="390">
      <c r="A390" s="13" t="s">
        <v>33</v>
      </c>
      <c r="C390" s="15"/>
      <c r="D390" s="15"/>
    </row>
    <row r="391">
      <c r="A391" s="13" t="s">
        <v>40</v>
      </c>
      <c r="C391" s="15"/>
      <c r="D391" s="15"/>
    </row>
    <row r="392">
      <c r="A392" s="13" t="s">
        <v>41</v>
      </c>
      <c r="C392" s="15"/>
      <c r="D392" s="15"/>
    </row>
    <row r="393">
      <c r="A393" s="26">
        <v>66.0</v>
      </c>
      <c r="C393" s="28"/>
      <c r="D393" s="28"/>
    </row>
    <row r="394">
      <c r="A394" s="13" t="s">
        <v>31</v>
      </c>
      <c r="C394" s="15"/>
      <c r="D394" s="15"/>
    </row>
    <row r="395">
      <c r="A395" s="13" t="s">
        <v>32</v>
      </c>
      <c r="C395" s="15"/>
      <c r="D395" s="15"/>
    </row>
    <row r="396">
      <c r="A396" s="13" t="s">
        <v>33</v>
      </c>
      <c r="C396" s="15"/>
      <c r="D396" s="15"/>
    </row>
    <row r="397">
      <c r="A397" s="13" t="s">
        <v>40</v>
      </c>
      <c r="C397" s="15"/>
      <c r="D397" s="15"/>
    </row>
    <row r="398">
      <c r="A398" s="13" t="s">
        <v>41</v>
      </c>
      <c r="C398" s="15"/>
      <c r="D398" s="1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/>
      <c r="B1" s="51"/>
      <c r="C1" s="52" t="s">
        <v>65</v>
      </c>
      <c r="D1" s="52" t="s">
        <v>66</v>
      </c>
      <c r="E1" s="52" t="s">
        <v>67</v>
      </c>
      <c r="F1" s="52" t="s">
        <v>68</v>
      </c>
    </row>
    <row r="2">
      <c r="A2" s="53" t="s">
        <v>69</v>
      </c>
      <c r="B2" s="51" t="s">
        <v>70</v>
      </c>
      <c r="C2" s="52">
        <v>-4.751</v>
      </c>
      <c r="D2" s="52">
        <v>-4.918</v>
      </c>
      <c r="E2" s="52">
        <v>-5.011</v>
      </c>
      <c r="F2" s="52">
        <v>-4.966</v>
      </c>
    </row>
    <row r="3">
      <c r="A3" s="54" t="s">
        <v>71</v>
      </c>
      <c r="B3" s="55" t="s">
        <v>70</v>
      </c>
      <c r="C3" s="56">
        <v>-5.351</v>
      </c>
      <c r="D3" s="56">
        <v>-5.592</v>
      </c>
      <c r="E3" s="56">
        <v>-5.701</v>
      </c>
      <c r="F3" s="56">
        <v>-5.653</v>
      </c>
    </row>
    <row r="4">
      <c r="A4" s="53" t="s">
        <v>72</v>
      </c>
      <c r="B4" s="51" t="s">
        <v>70</v>
      </c>
      <c r="C4" s="52">
        <v>-6.595</v>
      </c>
      <c r="D4" s="52">
        <v>-6.908</v>
      </c>
      <c r="E4" s="52">
        <v>-7.036</v>
      </c>
      <c r="F4" s="52">
        <v>-6.984</v>
      </c>
    </row>
    <row r="5">
      <c r="A5" s="54" t="s">
        <v>73</v>
      </c>
      <c r="B5" s="55" t="s">
        <v>70</v>
      </c>
      <c r="C5" s="56">
        <v>-7.802</v>
      </c>
      <c r="D5" s="56">
        <v>-8.103</v>
      </c>
      <c r="E5" s="56">
        <v>-8.22</v>
      </c>
      <c r="F5" s="56">
        <v>-8.169</v>
      </c>
    </row>
    <row r="6">
      <c r="A6" s="53" t="s">
        <v>74</v>
      </c>
      <c r="B6" s="51" t="s">
        <v>70</v>
      </c>
      <c r="C6" s="52">
        <v>-5.449</v>
      </c>
      <c r="D6" s="52">
        <v>-5.757</v>
      </c>
      <c r="E6" s="52">
        <v>-5.851</v>
      </c>
      <c r="F6" s="52">
        <v>-5.811</v>
      </c>
    </row>
    <row r="7">
      <c r="A7" s="54" t="s">
        <v>75</v>
      </c>
      <c r="B7" s="55" t="s">
        <v>70</v>
      </c>
      <c r="C7" s="56">
        <v>-7.087</v>
      </c>
      <c r="D7" s="56">
        <v>-7.554</v>
      </c>
      <c r="E7" s="56">
        <v>-7.666</v>
      </c>
      <c r="F7" s="56">
        <v>-7.619</v>
      </c>
    </row>
    <row r="8">
      <c r="A8" s="53" t="s">
        <v>76</v>
      </c>
      <c r="B8" s="51" t="s">
        <v>70</v>
      </c>
      <c r="C8" s="52">
        <v>-7.789</v>
      </c>
      <c r="D8" s="52">
        <v>-8.23</v>
      </c>
      <c r="E8" s="52">
        <v>-8.337</v>
      </c>
      <c r="F8" s="52">
        <v>-8.292</v>
      </c>
    </row>
    <row r="9">
      <c r="A9" s="54" t="s">
        <v>77</v>
      </c>
      <c r="B9" s="55" t="s">
        <v>70</v>
      </c>
      <c r="C9" s="56">
        <v>-4.792</v>
      </c>
      <c r="D9" s="56">
        <v>-5.009</v>
      </c>
      <c r="E9" s="56">
        <v>-5.087</v>
      </c>
      <c r="F9" s="56">
        <v>-5.052</v>
      </c>
    </row>
    <row r="10">
      <c r="A10" s="53" t="s">
        <v>78</v>
      </c>
      <c r="B10" s="51" t="s">
        <v>70</v>
      </c>
      <c r="C10" s="52">
        <v>-2.777</v>
      </c>
      <c r="D10" s="52">
        <v>-3.059</v>
      </c>
      <c r="E10" s="52">
        <v>-3.113</v>
      </c>
      <c r="F10" s="52">
        <v>-3.085</v>
      </c>
    </row>
    <row r="11">
      <c r="A11" s="54" t="s">
        <v>79</v>
      </c>
      <c r="B11" s="55" t="s">
        <v>70</v>
      </c>
      <c r="C11" s="56">
        <v>-3.75</v>
      </c>
      <c r="D11" s="56">
        <v>-4.16</v>
      </c>
      <c r="E11" s="56">
        <v>-4.223</v>
      </c>
      <c r="F11" s="56">
        <v>-4.193</v>
      </c>
    </row>
    <row r="12">
      <c r="A12" s="53" t="s">
        <v>80</v>
      </c>
      <c r="B12" s="51" t="s">
        <v>70</v>
      </c>
      <c r="C12" s="52">
        <v>-4.891</v>
      </c>
      <c r="D12" s="52">
        <v>-5.419</v>
      </c>
      <c r="E12" s="52">
        <v>-5.48</v>
      </c>
      <c r="F12" s="52">
        <v>-5.451</v>
      </c>
    </row>
    <row r="13">
      <c r="A13" s="54" t="s">
        <v>81</v>
      </c>
      <c r="B13" s="55" t="s">
        <v>70</v>
      </c>
      <c r="C13" s="56">
        <v>-6.916</v>
      </c>
      <c r="D13" s="56">
        <v>-7.266</v>
      </c>
      <c r="E13" s="56">
        <v>-7.402</v>
      </c>
      <c r="F13" s="56">
        <v>-7.347</v>
      </c>
    </row>
    <row r="14">
      <c r="A14" s="53" t="s">
        <v>82</v>
      </c>
      <c r="B14" s="51" t="s">
        <v>70</v>
      </c>
      <c r="C14" s="52">
        <v>-5.778</v>
      </c>
      <c r="D14" s="52">
        <v>-6.187</v>
      </c>
      <c r="E14" s="52">
        <v>-6.282</v>
      </c>
      <c r="F14" s="52">
        <v>-6.242</v>
      </c>
    </row>
    <row r="15">
      <c r="A15" s="54" t="s">
        <v>83</v>
      </c>
      <c r="B15" s="55" t="s">
        <v>70</v>
      </c>
      <c r="C15" s="56">
        <v>-6.889</v>
      </c>
      <c r="D15" s="56">
        <v>-7.454</v>
      </c>
      <c r="E15" s="56">
        <v>-7.561</v>
      </c>
      <c r="F15" s="56">
        <v>-7.517</v>
      </c>
    </row>
    <row r="16">
      <c r="A16" s="53" t="s">
        <v>84</v>
      </c>
      <c r="B16" s="51" t="s">
        <v>70</v>
      </c>
      <c r="C16" s="52">
        <v>-8.03</v>
      </c>
      <c r="D16" s="52">
        <v>-8.63</v>
      </c>
      <c r="E16" s="52">
        <v>-8.721</v>
      </c>
      <c r="F16" s="52">
        <v>-8.681</v>
      </c>
    </row>
    <row r="17">
      <c r="A17" s="54" t="s">
        <v>85</v>
      </c>
      <c r="B17" s="55" t="s">
        <v>70</v>
      </c>
      <c r="C17" s="56">
        <v>-4.886</v>
      </c>
      <c r="D17" s="56">
        <v>-5.124</v>
      </c>
      <c r="E17" s="56">
        <v>-5.199</v>
      </c>
      <c r="F17" s="56">
        <v>-5.167</v>
      </c>
    </row>
    <row r="18">
      <c r="A18" s="53" t="s">
        <v>86</v>
      </c>
      <c r="B18" s="51" t="s">
        <v>70</v>
      </c>
      <c r="C18" s="52">
        <v>-16.288</v>
      </c>
      <c r="D18" s="52">
        <v>-17.182</v>
      </c>
      <c r="E18" s="52">
        <v>-17.448</v>
      </c>
      <c r="F18" s="52">
        <v>-17.356</v>
      </c>
    </row>
    <row r="19">
      <c r="A19" s="54" t="s">
        <v>87</v>
      </c>
      <c r="B19" s="55" t="s">
        <v>70</v>
      </c>
      <c r="C19" s="56">
        <v>-6.509</v>
      </c>
      <c r="D19" s="56">
        <v>-6.857</v>
      </c>
      <c r="E19" s="56">
        <v>-6.975</v>
      </c>
      <c r="F19" s="56">
        <v>-6.931</v>
      </c>
    </row>
    <row r="20">
      <c r="A20" s="53" t="s">
        <v>88</v>
      </c>
      <c r="B20" s="51" t="s">
        <v>70</v>
      </c>
      <c r="C20" s="52">
        <v>-6.928</v>
      </c>
      <c r="D20" s="52">
        <v>-7.41</v>
      </c>
      <c r="E20" s="52">
        <v>-7.51</v>
      </c>
      <c r="F20" s="52">
        <v>-7.475</v>
      </c>
    </row>
    <row r="21">
      <c r="A21" s="54" t="s">
        <v>89</v>
      </c>
      <c r="B21" s="55" t="s">
        <v>70</v>
      </c>
      <c r="C21" s="56">
        <v>-18.385</v>
      </c>
      <c r="D21" s="56">
        <v>-19.093</v>
      </c>
      <c r="E21" s="56">
        <v>-19.415</v>
      </c>
      <c r="F21" s="56">
        <v>-19.301</v>
      </c>
    </row>
    <row r="22">
      <c r="A22" s="53" t="s">
        <v>90</v>
      </c>
      <c r="B22" s="51" t="s">
        <v>70</v>
      </c>
      <c r="C22" s="52">
        <v>-15.598</v>
      </c>
      <c r="D22" s="52">
        <v>-16.265</v>
      </c>
      <c r="E22" s="52">
        <v>-16.525</v>
      </c>
      <c r="F22" s="52">
        <v>-16.434</v>
      </c>
    </row>
    <row r="23">
      <c r="A23" s="54" t="s">
        <v>91</v>
      </c>
      <c r="B23" s="55" t="s">
        <v>70</v>
      </c>
      <c r="C23" s="56">
        <v>-18.727</v>
      </c>
      <c r="D23" s="56">
        <v>-19.491</v>
      </c>
      <c r="E23" s="56">
        <v>-19.783</v>
      </c>
      <c r="F23" s="56">
        <v>-19.681</v>
      </c>
    </row>
    <row r="24">
      <c r="A24" s="53" t="s">
        <v>92</v>
      </c>
      <c r="B24" s="51" t="s">
        <v>70</v>
      </c>
      <c r="C24" s="52">
        <v>-18.441</v>
      </c>
      <c r="D24" s="52">
        <v>-19.189</v>
      </c>
      <c r="E24" s="52">
        <v>-19.467</v>
      </c>
      <c r="F24" s="52">
        <v>-19.37</v>
      </c>
    </row>
    <row r="25">
      <c r="A25" s="54" t="s">
        <v>93</v>
      </c>
      <c r="B25" s="55" t="s">
        <v>70</v>
      </c>
      <c r="C25" s="56">
        <v>-1.762</v>
      </c>
      <c r="D25" s="56">
        <v>-2.822</v>
      </c>
      <c r="E25" s="56">
        <v>-2.724</v>
      </c>
      <c r="F25" s="56">
        <v>-2.758</v>
      </c>
    </row>
    <row r="26">
      <c r="A26" s="53" t="s">
        <v>94</v>
      </c>
      <c r="B26" s="51" t="s">
        <v>70</v>
      </c>
      <c r="C26" s="52">
        <v>-2.77</v>
      </c>
      <c r="D26" s="52">
        <v>-3.895</v>
      </c>
      <c r="E26" s="52">
        <v>-3.801</v>
      </c>
      <c r="F26" s="52">
        <v>-3.831</v>
      </c>
    </row>
    <row r="27">
      <c r="A27" s="54" t="s">
        <v>95</v>
      </c>
      <c r="B27" s="55" t="s">
        <v>70</v>
      </c>
      <c r="C27" s="56">
        <v>-8.121</v>
      </c>
      <c r="D27" s="56">
        <v>-9.829</v>
      </c>
      <c r="E27" s="56">
        <v>-9.752</v>
      </c>
      <c r="F27" s="56">
        <v>-9.771</v>
      </c>
    </row>
    <row r="28">
      <c r="A28" s="53" t="s">
        <v>96</v>
      </c>
      <c r="B28" s="51" t="s">
        <v>70</v>
      </c>
      <c r="C28" s="52">
        <v>-2.337</v>
      </c>
      <c r="D28" s="52">
        <v>-3.439</v>
      </c>
      <c r="E28" s="52">
        <v>-3.342</v>
      </c>
      <c r="F28" s="52">
        <v>-3.375</v>
      </c>
    </row>
    <row r="29">
      <c r="A29" s="54" t="s">
        <v>97</v>
      </c>
      <c r="B29" s="55" t="s">
        <v>70</v>
      </c>
      <c r="C29" s="56">
        <v>-4.281</v>
      </c>
      <c r="D29" s="56">
        <v>-5.713</v>
      </c>
      <c r="E29" s="56">
        <v>-5.593</v>
      </c>
      <c r="F29" s="56">
        <v>-5.628</v>
      </c>
    </row>
    <row r="30">
      <c r="A30" s="53" t="s">
        <v>98</v>
      </c>
      <c r="B30" s="51" t="s">
        <v>70</v>
      </c>
      <c r="C30" s="52">
        <v>-5.405</v>
      </c>
      <c r="D30" s="52">
        <v>-6.819</v>
      </c>
      <c r="E30" s="52">
        <v>-6.701</v>
      </c>
      <c r="F30" s="52">
        <v>-6.734</v>
      </c>
    </row>
    <row r="31">
      <c r="A31" s="54" t="s">
        <v>99</v>
      </c>
      <c r="B31" s="55" t="s">
        <v>70</v>
      </c>
      <c r="C31" s="56">
        <v>-0.828</v>
      </c>
      <c r="D31" s="56">
        <v>-1.432</v>
      </c>
      <c r="E31" s="56">
        <v>-1.364</v>
      </c>
      <c r="F31" s="56">
        <v>-1.388</v>
      </c>
    </row>
    <row r="32">
      <c r="A32" s="53" t="s">
        <v>100</v>
      </c>
      <c r="B32" s="51" t="s">
        <v>70</v>
      </c>
      <c r="C32" s="52">
        <v>-2.681</v>
      </c>
      <c r="D32" s="52">
        <v>-3.38</v>
      </c>
      <c r="E32" s="52">
        <v>-3.329</v>
      </c>
      <c r="F32" s="52">
        <v>-3.341</v>
      </c>
    </row>
    <row r="33">
      <c r="A33" s="54" t="s">
        <v>101</v>
      </c>
      <c r="B33" s="55" t="s">
        <v>70</v>
      </c>
      <c r="C33" s="56">
        <v>-3.122</v>
      </c>
      <c r="D33" s="56">
        <v>-3.738</v>
      </c>
      <c r="E33" s="56">
        <v>-3.693</v>
      </c>
      <c r="F33" s="56">
        <v>-3.707</v>
      </c>
    </row>
    <row r="34">
      <c r="A34" s="53" t="s">
        <v>102</v>
      </c>
      <c r="B34" s="51" t="s">
        <v>70</v>
      </c>
      <c r="C34" s="52">
        <v>-1.234</v>
      </c>
      <c r="D34" s="52">
        <v>-1.872</v>
      </c>
      <c r="E34" s="52">
        <v>-1.805</v>
      </c>
      <c r="F34" s="52">
        <v>-1.827</v>
      </c>
    </row>
    <row r="35">
      <c r="A35" s="54" t="s">
        <v>103</v>
      </c>
      <c r="B35" s="55" t="s">
        <v>70</v>
      </c>
      <c r="C35" s="56">
        <v>-2.867</v>
      </c>
      <c r="D35" s="56">
        <v>-3.776</v>
      </c>
      <c r="E35" s="56">
        <v>-3.764</v>
      </c>
      <c r="F35" s="56">
        <v>-3.749</v>
      </c>
    </row>
    <row r="36">
      <c r="A36" s="53" t="s">
        <v>104</v>
      </c>
      <c r="B36" s="51" t="s">
        <v>70</v>
      </c>
      <c r="C36" s="52">
        <v>-1.97</v>
      </c>
      <c r="D36" s="52">
        <v>-2.613</v>
      </c>
      <c r="E36" s="52">
        <v>-2.604</v>
      </c>
      <c r="F36" s="52">
        <v>-2.591</v>
      </c>
    </row>
    <row r="37">
      <c r="A37" s="54" t="s">
        <v>105</v>
      </c>
      <c r="B37" s="55" t="s">
        <v>70</v>
      </c>
      <c r="C37" s="56">
        <v>-1.311</v>
      </c>
      <c r="D37" s="56">
        <v>-1.777</v>
      </c>
      <c r="E37" s="56">
        <v>-1.764</v>
      </c>
      <c r="F37" s="56">
        <v>-1.756</v>
      </c>
    </row>
    <row r="38">
      <c r="A38" s="53" t="s">
        <v>106</v>
      </c>
      <c r="B38" s="51" t="s">
        <v>70</v>
      </c>
      <c r="C38" s="52">
        <v>-1.783</v>
      </c>
      <c r="D38" s="52">
        <v>-2.404</v>
      </c>
      <c r="E38" s="52">
        <v>-2.397</v>
      </c>
      <c r="F38" s="52">
        <v>-2.386</v>
      </c>
    </row>
    <row r="39">
      <c r="A39" s="54" t="s">
        <v>107</v>
      </c>
      <c r="B39" s="55" t="s">
        <v>70</v>
      </c>
      <c r="C39" s="56">
        <v>-2.259</v>
      </c>
      <c r="D39" s="56">
        <v>-2.997</v>
      </c>
      <c r="E39" s="56">
        <v>-2.986</v>
      </c>
      <c r="F39" s="56">
        <v>-2.977</v>
      </c>
    </row>
    <row r="40">
      <c r="A40" s="53" t="s">
        <v>108</v>
      </c>
      <c r="B40" s="51" t="s">
        <v>70</v>
      </c>
      <c r="C40" s="52">
        <v>-2.669</v>
      </c>
      <c r="D40" s="52">
        <v>-3.575</v>
      </c>
      <c r="E40" s="52">
        <v>-3.514</v>
      </c>
      <c r="F40" s="52">
        <v>-3.533</v>
      </c>
    </row>
    <row r="41">
      <c r="A41" s="54" t="s">
        <v>109</v>
      </c>
      <c r="B41" s="55" t="s">
        <v>70</v>
      </c>
      <c r="C41" s="56">
        <v>-2.184</v>
      </c>
      <c r="D41" s="56">
        <v>-2.895</v>
      </c>
      <c r="E41" s="56">
        <v>-2.849</v>
      </c>
      <c r="F41" s="56">
        <v>-2.863</v>
      </c>
    </row>
    <row r="42">
      <c r="A42" s="53" t="s">
        <v>110</v>
      </c>
      <c r="B42" s="51" t="s">
        <v>70</v>
      </c>
      <c r="C42" s="52">
        <v>-3.655</v>
      </c>
      <c r="D42" s="52">
        <v>-4.848</v>
      </c>
      <c r="E42" s="52">
        <v>-4.811</v>
      </c>
      <c r="F42" s="52">
        <v>-4.811</v>
      </c>
    </row>
    <row r="43">
      <c r="A43" s="54" t="s">
        <v>111</v>
      </c>
      <c r="B43" s="55" t="s">
        <v>70</v>
      </c>
      <c r="C43" s="56">
        <v>-3.076</v>
      </c>
      <c r="D43" s="56">
        <v>-4.138</v>
      </c>
      <c r="E43" s="56">
        <v>-4.091</v>
      </c>
      <c r="F43" s="56">
        <v>-4.098</v>
      </c>
    </row>
    <row r="44">
      <c r="A44" s="53" t="s">
        <v>112</v>
      </c>
      <c r="B44" s="51" t="s">
        <v>70</v>
      </c>
      <c r="C44" s="52">
        <v>-2.869</v>
      </c>
      <c r="D44" s="52">
        <v>-3.712</v>
      </c>
      <c r="E44" s="52">
        <v>-3.689</v>
      </c>
      <c r="F44" s="52">
        <v>-3.689</v>
      </c>
    </row>
    <row r="45">
      <c r="A45" s="54" t="s">
        <v>113</v>
      </c>
      <c r="B45" s="55" t="s">
        <v>70</v>
      </c>
      <c r="C45" s="56">
        <v>-1.524</v>
      </c>
      <c r="D45" s="56">
        <v>-2.005</v>
      </c>
      <c r="E45" s="56">
        <v>-1.993</v>
      </c>
      <c r="F45" s="56">
        <v>-1.988</v>
      </c>
    </row>
    <row r="46">
      <c r="A46" s="53" t="s">
        <v>114</v>
      </c>
      <c r="B46" s="51" t="s">
        <v>70</v>
      </c>
      <c r="C46" s="52">
        <v>-1.341</v>
      </c>
      <c r="D46" s="52">
        <v>-1.748</v>
      </c>
      <c r="E46" s="52">
        <v>-1.715</v>
      </c>
      <c r="F46" s="52">
        <v>-1.727</v>
      </c>
    </row>
    <row r="47">
      <c r="A47" s="54" t="s">
        <v>115</v>
      </c>
      <c r="B47" s="55" t="s">
        <v>70</v>
      </c>
      <c r="C47" s="56">
        <v>-3.32</v>
      </c>
      <c r="D47" s="56">
        <v>-4.264</v>
      </c>
      <c r="E47" s="56">
        <v>-4.256</v>
      </c>
      <c r="F47" s="56">
        <v>-4.243</v>
      </c>
    </row>
    <row r="48">
      <c r="A48" s="53" t="s">
        <v>116</v>
      </c>
      <c r="B48" s="51" t="s">
        <v>70</v>
      </c>
      <c r="C48" s="52">
        <v>-2.239</v>
      </c>
      <c r="D48" s="52">
        <v>-2.876</v>
      </c>
      <c r="E48" s="52">
        <v>-2.828</v>
      </c>
      <c r="F48" s="52">
        <v>-2.843</v>
      </c>
    </row>
    <row r="49">
      <c r="A49" s="54" t="s">
        <v>117</v>
      </c>
      <c r="B49" s="55" t="s">
        <v>70</v>
      </c>
      <c r="C49" s="56">
        <v>-2.886</v>
      </c>
      <c r="D49" s="56">
        <v>-3.535</v>
      </c>
      <c r="E49" s="56">
        <v>-3.506</v>
      </c>
      <c r="F49" s="56">
        <v>-3.513</v>
      </c>
    </row>
    <row r="50">
      <c r="A50" s="53" t="s">
        <v>118</v>
      </c>
      <c r="B50" s="51" t="s">
        <v>70</v>
      </c>
      <c r="C50" s="52">
        <v>-2.704</v>
      </c>
      <c r="D50" s="52">
        <v>-3.331</v>
      </c>
      <c r="E50" s="52">
        <v>-3.293</v>
      </c>
      <c r="F50" s="52">
        <v>-3.304</v>
      </c>
    </row>
    <row r="51">
      <c r="A51" s="54" t="s">
        <v>119</v>
      </c>
      <c r="B51" s="55" t="s">
        <v>70</v>
      </c>
      <c r="C51" s="56">
        <v>-2.493</v>
      </c>
      <c r="D51" s="56">
        <v>-2.867</v>
      </c>
      <c r="E51" s="56">
        <v>-2.857</v>
      </c>
      <c r="F51" s="56">
        <v>-2.86</v>
      </c>
    </row>
    <row r="52">
      <c r="A52" s="53" t="s">
        <v>120</v>
      </c>
      <c r="B52" s="51" t="s">
        <v>70</v>
      </c>
      <c r="C52" s="52">
        <v>-1.371</v>
      </c>
      <c r="D52" s="52">
        <v>-1.524</v>
      </c>
      <c r="E52" s="52">
        <v>-1.539</v>
      </c>
      <c r="F52" s="52">
        <v>-1.536</v>
      </c>
    </row>
    <row r="53">
      <c r="A53" s="54" t="s">
        <v>121</v>
      </c>
      <c r="B53" s="55" t="s">
        <v>70</v>
      </c>
      <c r="C53" s="56">
        <v>-4.122</v>
      </c>
      <c r="D53" s="56">
        <v>-4.707</v>
      </c>
      <c r="E53" s="56">
        <v>-4.726</v>
      </c>
      <c r="F53" s="56">
        <v>-4.715</v>
      </c>
    </row>
    <row r="54">
      <c r="A54" s="53" t="s">
        <v>122</v>
      </c>
      <c r="B54" s="51" t="s">
        <v>70</v>
      </c>
      <c r="C54" s="52">
        <v>-3.843</v>
      </c>
      <c r="D54" s="52">
        <v>-4.361</v>
      </c>
      <c r="E54" s="52">
        <v>-4.405</v>
      </c>
      <c r="F54" s="52">
        <v>-4.387</v>
      </c>
    </row>
    <row r="55">
      <c r="A55" s="54" t="s">
        <v>123</v>
      </c>
      <c r="B55" s="55" t="s">
        <v>70</v>
      </c>
      <c r="C55" s="56">
        <v>-2.947</v>
      </c>
      <c r="D55" s="56">
        <v>-3.277</v>
      </c>
      <c r="E55" s="56">
        <v>-3.288</v>
      </c>
      <c r="F55" s="56">
        <v>-3.277</v>
      </c>
    </row>
    <row r="56">
      <c r="A56" s="53" t="s">
        <v>124</v>
      </c>
      <c r="B56" s="51" t="s">
        <v>70</v>
      </c>
      <c r="C56" s="52">
        <v>-3.604</v>
      </c>
      <c r="D56" s="52">
        <v>-4.188</v>
      </c>
      <c r="E56" s="52">
        <v>-4.168</v>
      </c>
      <c r="F56" s="52">
        <v>-4.168</v>
      </c>
    </row>
    <row r="57">
      <c r="A57" s="54" t="s">
        <v>125</v>
      </c>
      <c r="B57" s="55" t="s">
        <v>70</v>
      </c>
      <c r="C57" s="56">
        <v>-2.651</v>
      </c>
      <c r="D57" s="56">
        <v>-3.231</v>
      </c>
      <c r="E57" s="56">
        <v>-3.199</v>
      </c>
      <c r="F57" s="56">
        <v>-3.204</v>
      </c>
    </row>
    <row r="58">
      <c r="A58" s="53" t="s">
        <v>126</v>
      </c>
      <c r="B58" s="51" t="s">
        <v>70</v>
      </c>
      <c r="C58" s="52">
        <v>-4.46</v>
      </c>
      <c r="D58" s="52">
        <v>-5.282</v>
      </c>
      <c r="E58" s="52">
        <v>-5.255</v>
      </c>
      <c r="F58" s="52">
        <v>-5.258</v>
      </c>
    </row>
    <row r="59">
      <c r="A59" s="54" t="s">
        <v>127</v>
      </c>
      <c r="B59" s="55" t="s">
        <v>70</v>
      </c>
      <c r="C59" s="56">
        <v>-3.688</v>
      </c>
      <c r="D59" s="56">
        <v>-4.146</v>
      </c>
      <c r="E59" s="56">
        <v>-4.237</v>
      </c>
      <c r="F59" s="56">
        <v>-4.205</v>
      </c>
    </row>
    <row r="60">
      <c r="A60" s="53" t="s">
        <v>128</v>
      </c>
      <c r="B60" s="51" t="s">
        <v>70</v>
      </c>
      <c r="C60" s="52">
        <v>-2.731</v>
      </c>
      <c r="D60" s="52">
        <v>-2.85</v>
      </c>
      <c r="E60" s="52">
        <v>-2.927</v>
      </c>
      <c r="F60" s="52">
        <v>-2.899</v>
      </c>
    </row>
    <row r="61">
      <c r="A61" s="54" t="s">
        <v>129</v>
      </c>
      <c r="B61" s="55" t="s">
        <v>70</v>
      </c>
      <c r="C61" s="56">
        <v>-4.515</v>
      </c>
      <c r="D61" s="56">
        <v>-4.868</v>
      </c>
      <c r="E61" s="56">
        <v>-4.966</v>
      </c>
      <c r="F61" s="56">
        <v>-4.933</v>
      </c>
    </row>
    <row r="62">
      <c r="A62" s="53" t="s">
        <v>130</v>
      </c>
      <c r="B62" s="51" t="s">
        <v>70</v>
      </c>
      <c r="C62" s="52">
        <v>-2.242</v>
      </c>
      <c r="D62" s="52">
        <v>-2.912</v>
      </c>
      <c r="E62" s="52">
        <v>-2.906</v>
      </c>
      <c r="F62" s="52">
        <v>-2.894</v>
      </c>
    </row>
    <row r="63">
      <c r="A63" s="54" t="s">
        <v>131</v>
      </c>
      <c r="B63" s="55" t="s">
        <v>70</v>
      </c>
      <c r="C63" s="56">
        <v>-2.75</v>
      </c>
      <c r="D63" s="56">
        <v>-3.534</v>
      </c>
      <c r="E63" s="56">
        <v>-3.528</v>
      </c>
      <c r="F63" s="56">
        <v>-3.516</v>
      </c>
    </row>
    <row r="64">
      <c r="A64" s="53" t="s">
        <v>132</v>
      </c>
      <c r="B64" s="51" t="s">
        <v>70</v>
      </c>
      <c r="C64" s="52">
        <v>-3.097</v>
      </c>
      <c r="D64" s="52">
        <v>-3.801</v>
      </c>
      <c r="E64" s="52">
        <v>-3.747</v>
      </c>
      <c r="F64" s="52">
        <v>-3.76</v>
      </c>
    </row>
    <row r="65">
      <c r="A65" s="54" t="s">
        <v>133</v>
      </c>
      <c r="B65" s="55" t="s">
        <v>70</v>
      </c>
      <c r="C65" s="56">
        <v>-2.507</v>
      </c>
      <c r="D65" s="56">
        <v>-2.999</v>
      </c>
      <c r="E65" s="56">
        <v>-3.001</v>
      </c>
      <c r="F65" s="56">
        <v>-2.995</v>
      </c>
    </row>
    <row r="66">
      <c r="A66" s="53" t="s">
        <v>134</v>
      </c>
      <c r="B66" s="51" t="s">
        <v>70</v>
      </c>
      <c r="C66" s="52">
        <v>-3.72</v>
      </c>
      <c r="D66" s="52">
        <v>-3.991</v>
      </c>
      <c r="E66" s="52">
        <v>-4.104</v>
      </c>
      <c r="F66" s="52">
        <v>-4.068</v>
      </c>
    </row>
    <row r="67">
      <c r="A67" s="54" t="s">
        <v>135</v>
      </c>
      <c r="B67" s="55" t="s">
        <v>70</v>
      </c>
      <c r="C67" s="56">
        <v>-3.363</v>
      </c>
      <c r="D67" s="56">
        <v>-3.968</v>
      </c>
      <c r="E67" s="56">
        <v>-3.966</v>
      </c>
      <c r="F67" s="56">
        <v>-3.963</v>
      </c>
    </row>
    <row r="68">
      <c r="A68" s="57"/>
    </row>
    <row r="69">
      <c r="A69" s="58"/>
      <c r="B69" s="59" t="s">
        <v>136</v>
      </c>
      <c r="C69" s="60" t="s">
        <v>137</v>
      </c>
      <c r="D69" s="60" t="s">
        <v>138</v>
      </c>
      <c r="E69" s="60" t="s">
        <v>139</v>
      </c>
      <c r="F69" s="60" t="s">
        <v>140</v>
      </c>
      <c r="G69" s="60" t="s">
        <v>141</v>
      </c>
      <c r="H69" s="60" t="s">
        <v>142</v>
      </c>
      <c r="I69" s="60" t="s">
        <v>143</v>
      </c>
      <c r="J69" s="60" t="s">
        <v>144</v>
      </c>
      <c r="K69" s="60" t="s">
        <v>145</v>
      </c>
      <c r="L69" s="60" t="s">
        <v>146</v>
      </c>
      <c r="M69" s="60" t="s">
        <v>147</v>
      </c>
      <c r="N69" s="60" t="s">
        <v>148</v>
      </c>
      <c r="O69" s="60" t="s">
        <v>149</v>
      </c>
      <c r="P69" s="60" t="s">
        <v>150</v>
      </c>
      <c r="Q69" s="60" t="s">
        <v>151</v>
      </c>
    </row>
    <row r="70">
      <c r="A70" s="51"/>
      <c r="B70" s="51" t="s">
        <v>70</v>
      </c>
      <c r="C70" s="52">
        <v>-4.751</v>
      </c>
      <c r="D70" s="52">
        <v>-4.918</v>
      </c>
      <c r="E70" s="52">
        <v>-5.011</v>
      </c>
      <c r="F70" s="52">
        <v>-4.966</v>
      </c>
      <c r="G70" s="52">
        <v>-4.955</v>
      </c>
      <c r="H70" s="52">
        <v>-4.386</v>
      </c>
      <c r="I70" s="52">
        <v>-4.955</v>
      </c>
      <c r="J70" s="52">
        <v>-4.466</v>
      </c>
      <c r="K70" s="52">
        <v>-4.926</v>
      </c>
      <c r="L70" s="52">
        <v>-4.965</v>
      </c>
      <c r="M70" s="52">
        <v>-4.898</v>
      </c>
      <c r="N70" s="52">
        <v>-4.791</v>
      </c>
      <c r="O70" s="52">
        <v>-4.938</v>
      </c>
      <c r="P70" s="52">
        <v>-4.906</v>
      </c>
      <c r="Q70" s="52">
        <v>-4.508</v>
      </c>
    </row>
    <row r="71">
      <c r="A71" s="61"/>
      <c r="B71" s="55" t="s">
        <v>70</v>
      </c>
      <c r="C71" s="56">
        <v>-5.351</v>
      </c>
      <c r="D71" s="56">
        <v>-5.592</v>
      </c>
      <c r="E71" s="56">
        <v>-5.701</v>
      </c>
      <c r="F71" s="56">
        <v>-5.653</v>
      </c>
      <c r="G71" s="56">
        <v>-5.694</v>
      </c>
      <c r="H71" s="56">
        <v>-5.016</v>
      </c>
      <c r="I71" s="56">
        <v>-5.694</v>
      </c>
      <c r="J71" s="56">
        <v>-4.849</v>
      </c>
      <c r="K71" s="56">
        <v>-5.593</v>
      </c>
      <c r="L71" s="56">
        <v>-5.678</v>
      </c>
      <c r="M71" s="56">
        <v>-5.493</v>
      </c>
      <c r="N71" s="56">
        <v>-5.468</v>
      </c>
      <c r="O71" s="56">
        <v>-5.631</v>
      </c>
      <c r="P71" s="56">
        <v>-5.53</v>
      </c>
      <c r="Q71" s="56">
        <v>-5.095</v>
      </c>
    </row>
    <row r="72">
      <c r="A72" s="53" t="s">
        <v>72</v>
      </c>
      <c r="B72" s="51" t="s">
        <v>70</v>
      </c>
      <c r="C72" s="52">
        <v>-6.595</v>
      </c>
      <c r="D72" s="52">
        <v>-6.908</v>
      </c>
      <c r="E72" s="52">
        <v>-7.036</v>
      </c>
      <c r="F72" s="52">
        <v>-6.984</v>
      </c>
      <c r="G72" s="52">
        <v>-7.084</v>
      </c>
      <c r="H72" s="52">
        <v>-6.306</v>
      </c>
      <c r="I72" s="52">
        <v>-7.084</v>
      </c>
      <c r="J72" s="52">
        <v>-6.024</v>
      </c>
      <c r="K72" s="52">
        <v>-6.923</v>
      </c>
      <c r="L72" s="52">
        <v>-7.152</v>
      </c>
      <c r="M72" s="52">
        <v>-6.762</v>
      </c>
      <c r="N72" s="52">
        <v>-6.752</v>
      </c>
      <c r="O72" s="52">
        <v>-6.935</v>
      </c>
      <c r="P72" s="52">
        <v>-6.822</v>
      </c>
      <c r="Q72" s="52">
        <v>-6.391</v>
      </c>
    </row>
    <row r="73">
      <c r="A73" s="54" t="s">
        <v>73</v>
      </c>
      <c r="B73" s="55" t="s">
        <v>70</v>
      </c>
      <c r="C73" s="56">
        <v>-7.802</v>
      </c>
      <c r="D73" s="56">
        <v>-8.103</v>
      </c>
      <c r="E73" s="56">
        <v>-8.22</v>
      </c>
      <c r="F73" s="56">
        <v>-8.169</v>
      </c>
      <c r="G73" s="56">
        <v>-8.071</v>
      </c>
      <c r="H73" s="56">
        <v>-7.076</v>
      </c>
      <c r="I73" s="56">
        <v>-8.071</v>
      </c>
      <c r="J73" s="56">
        <v>-6.843</v>
      </c>
      <c r="K73" s="56">
        <v>-8.063</v>
      </c>
      <c r="L73" s="56">
        <v>-8.004</v>
      </c>
      <c r="M73" s="56">
        <v>-8.055</v>
      </c>
      <c r="N73" s="56">
        <v>-7.9</v>
      </c>
      <c r="O73" s="56">
        <v>-8.163</v>
      </c>
      <c r="P73" s="56">
        <v>-8.003</v>
      </c>
      <c r="Q73" s="56">
        <v>-7.26</v>
      </c>
    </row>
    <row r="74">
      <c r="A74" s="53" t="s">
        <v>74</v>
      </c>
      <c r="B74" s="51" t="s">
        <v>70</v>
      </c>
      <c r="C74" s="52">
        <v>-5.449</v>
      </c>
      <c r="D74" s="52">
        <v>-5.757</v>
      </c>
      <c r="E74" s="52">
        <v>-5.851</v>
      </c>
      <c r="F74" s="52">
        <v>-5.811</v>
      </c>
      <c r="G74" s="52">
        <v>-5.837</v>
      </c>
      <c r="H74" s="52">
        <v>-5.16</v>
      </c>
      <c r="I74" s="52">
        <v>-5.838</v>
      </c>
      <c r="J74" s="52">
        <v>-5.122</v>
      </c>
      <c r="K74" s="52">
        <v>-5.732</v>
      </c>
      <c r="L74" s="52">
        <v>-5.826</v>
      </c>
      <c r="M74" s="52">
        <v>-5.625</v>
      </c>
      <c r="N74" s="52">
        <v>-5.622</v>
      </c>
      <c r="O74" s="52">
        <v>-5.793</v>
      </c>
      <c r="P74" s="52">
        <v>-5.637</v>
      </c>
      <c r="Q74" s="52">
        <v>-5.15</v>
      </c>
    </row>
    <row r="75">
      <c r="A75" s="54" t="s">
        <v>75</v>
      </c>
      <c r="B75" s="55" t="s">
        <v>70</v>
      </c>
      <c r="C75" s="56">
        <v>-7.087</v>
      </c>
      <c r="D75" s="56">
        <v>-7.554</v>
      </c>
      <c r="E75" s="56">
        <v>-7.666</v>
      </c>
      <c r="F75" s="56">
        <v>-7.619</v>
      </c>
      <c r="G75" s="56">
        <v>-7.721</v>
      </c>
      <c r="H75" s="56">
        <v>-6.869</v>
      </c>
      <c r="I75" s="56">
        <v>-7.727</v>
      </c>
      <c r="J75" s="56">
        <v>-6.862</v>
      </c>
      <c r="K75" s="56">
        <v>-7.527</v>
      </c>
      <c r="L75" s="56">
        <v>-7.808</v>
      </c>
      <c r="M75" s="56">
        <v>-7.327</v>
      </c>
      <c r="N75" s="56">
        <v>-7.386</v>
      </c>
      <c r="O75" s="56">
        <v>-7.594</v>
      </c>
      <c r="P75" s="56">
        <v>-7.33</v>
      </c>
      <c r="Q75" s="56">
        <v>-6.779</v>
      </c>
    </row>
    <row r="76">
      <c r="A76" s="53" t="s">
        <v>76</v>
      </c>
      <c r="B76" s="51" t="s">
        <v>70</v>
      </c>
      <c r="C76" s="52">
        <v>-7.789</v>
      </c>
      <c r="D76" s="52">
        <v>-8.23</v>
      </c>
      <c r="E76" s="52">
        <v>-8.337</v>
      </c>
      <c r="F76" s="52">
        <v>-8.292</v>
      </c>
      <c r="G76" s="52">
        <v>-8.18</v>
      </c>
      <c r="H76" s="52">
        <v>-7.183</v>
      </c>
      <c r="I76" s="52">
        <v>-8.181</v>
      </c>
      <c r="J76" s="52">
        <v>-7.168</v>
      </c>
      <c r="K76" s="52">
        <v>-8.146</v>
      </c>
      <c r="L76" s="52">
        <v>-8.145</v>
      </c>
      <c r="M76" s="52">
        <v>-8.11</v>
      </c>
      <c r="N76" s="52">
        <v>-7.984</v>
      </c>
      <c r="O76" s="52">
        <v>-8.268</v>
      </c>
      <c r="P76" s="52">
        <v>-8.029</v>
      </c>
      <c r="Q76" s="52">
        <v>-7.195</v>
      </c>
    </row>
    <row r="77">
      <c r="A77" s="54" t="s">
        <v>77</v>
      </c>
      <c r="B77" s="55" t="s">
        <v>70</v>
      </c>
      <c r="C77" s="56">
        <v>-4.792</v>
      </c>
      <c r="D77" s="56">
        <v>-5.009</v>
      </c>
      <c r="E77" s="56">
        <v>-5.087</v>
      </c>
      <c r="F77" s="56">
        <v>-5.052</v>
      </c>
      <c r="G77" s="56">
        <v>-5.031</v>
      </c>
      <c r="H77" s="56">
        <v>-4.463</v>
      </c>
      <c r="I77" s="56">
        <v>-5.031</v>
      </c>
      <c r="J77" s="56">
        <v>-4.66</v>
      </c>
      <c r="K77" s="56">
        <v>-4.998</v>
      </c>
      <c r="L77" s="56">
        <v>-5.045</v>
      </c>
      <c r="M77" s="56">
        <v>-4.965</v>
      </c>
      <c r="N77" s="56">
        <v>-4.876</v>
      </c>
      <c r="O77" s="56">
        <v>-5.028</v>
      </c>
      <c r="P77" s="56">
        <v>-4.954</v>
      </c>
      <c r="Q77" s="56">
        <v>-4.516</v>
      </c>
    </row>
    <row r="78">
      <c r="A78" s="53" t="s">
        <v>78</v>
      </c>
      <c r="B78" s="51" t="s">
        <v>70</v>
      </c>
      <c r="C78" s="52">
        <v>-2.777</v>
      </c>
      <c r="D78" s="52">
        <v>-3.059</v>
      </c>
      <c r="E78" s="52">
        <v>-3.113</v>
      </c>
      <c r="F78" s="52">
        <v>-3.085</v>
      </c>
      <c r="G78" s="52">
        <v>-2.988</v>
      </c>
      <c r="H78" s="52">
        <v>-2.637</v>
      </c>
      <c r="I78" s="52">
        <v>-3.059</v>
      </c>
      <c r="J78" s="52">
        <v>-2.547</v>
      </c>
      <c r="K78" s="52">
        <v>-2.987</v>
      </c>
      <c r="L78" s="52">
        <v>-3.08</v>
      </c>
      <c r="M78" s="52">
        <v>-2.914</v>
      </c>
      <c r="N78" s="52">
        <v>-3.018</v>
      </c>
      <c r="O78" s="52">
        <v>-3.109</v>
      </c>
      <c r="P78" s="52">
        <v>-2.78</v>
      </c>
      <c r="Q78" s="52">
        <v>-2.505</v>
      </c>
    </row>
    <row r="79">
      <c r="A79" s="54" t="s">
        <v>79</v>
      </c>
      <c r="B79" s="55" t="s">
        <v>70</v>
      </c>
      <c r="C79" s="56">
        <v>-3.75</v>
      </c>
      <c r="D79" s="56">
        <v>-4.16</v>
      </c>
      <c r="E79" s="56">
        <v>-4.223</v>
      </c>
      <c r="F79" s="56">
        <v>-4.193</v>
      </c>
      <c r="G79" s="56">
        <v>-4.119</v>
      </c>
      <c r="H79" s="56">
        <v>-3.647</v>
      </c>
      <c r="I79" s="56">
        <v>-4.29</v>
      </c>
      <c r="J79" s="56">
        <v>-3.646</v>
      </c>
      <c r="K79" s="56">
        <v>-4.108</v>
      </c>
      <c r="L79" s="56">
        <v>-4.331</v>
      </c>
      <c r="M79" s="56">
        <v>-3.926</v>
      </c>
      <c r="N79" s="56">
        <v>-4.137</v>
      </c>
      <c r="O79" s="56">
        <v>-4.25</v>
      </c>
      <c r="P79" s="56">
        <v>-3.798</v>
      </c>
      <c r="Q79" s="56">
        <v>-3.472</v>
      </c>
    </row>
    <row r="80">
      <c r="A80" s="53" t="s">
        <v>80</v>
      </c>
      <c r="B80" s="51" t="s">
        <v>70</v>
      </c>
      <c r="C80" s="52">
        <v>-4.891</v>
      </c>
      <c r="D80" s="52">
        <v>-5.419</v>
      </c>
      <c r="E80" s="52">
        <v>-5.48</v>
      </c>
      <c r="F80" s="52">
        <v>-5.451</v>
      </c>
      <c r="G80" s="52">
        <v>-5.364</v>
      </c>
      <c r="H80" s="52">
        <v>-4.741</v>
      </c>
      <c r="I80" s="52">
        <v>-5.53</v>
      </c>
      <c r="J80" s="52">
        <v>-4.634</v>
      </c>
      <c r="K80" s="52">
        <v>-5.318</v>
      </c>
      <c r="L80" s="52">
        <v>-5.41</v>
      </c>
      <c r="M80" s="52">
        <v>-5.106</v>
      </c>
      <c r="N80" s="52">
        <v>-5.327</v>
      </c>
      <c r="O80" s="52">
        <v>-5.51</v>
      </c>
      <c r="P80" s="52">
        <v>-5.038</v>
      </c>
      <c r="Q80" s="52">
        <v>-4.454</v>
      </c>
    </row>
    <row r="81">
      <c r="A81" s="54" t="s">
        <v>81</v>
      </c>
      <c r="B81" s="55" t="s">
        <v>70</v>
      </c>
      <c r="C81" s="56">
        <v>-6.916</v>
      </c>
      <c r="D81" s="56">
        <v>-7.266</v>
      </c>
      <c r="E81" s="56">
        <v>-7.402</v>
      </c>
      <c r="F81" s="56">
        <v>-7.347</v>
      </c>
      <c r="G81" s="56">
        <v>-7.518</v>
      </c>
      <c r="H81" s="56">
        <v>-6.646</v>
      </c>
      <c r="I81" s="56">
        <v>-7.52</v>
      </c>
      <c r="J81" s="56">
        <v>-6.461</v>
      </c>
      <c r="K81" s="56">
        <v>-7.303</v>
      </c>
      <c r="L81" s="56">
        <v>-7.526</v>
      </c>
      <c r="M81" s="56">
        <v>-7.085</v>
      </c>
      <c r="N81" s="56">
        <v>-7.131</v>
      </c>
      <c r="O81" s="56">
        <v>-7.323</v>
      </c>
      <c r="P81" s="56">
        <v>-7.176</v>
      </c>
      <c r="Q81" s="56">
        <v>-6.704</v>
      </c>
    </row>
    <row r="82">
      <c r="A82" s="53" t="s">
        <v>82</v>
      </c>
      <c r="B82" s="51" t="s">
        <v>70</v>
      </c>
      <c r="C82" s="52">
        <v>-5.778</v>
      </c>
      <c r="D82" s="52">
        <v>-6.187</v>
      </c>
      <c r="E82" s="52">
        <v>-6.282</v>
      </c>
      <c r="F82" s="52">
        <v>-6.242</v>
      </c>
      <c r="G82" s="52">
        <v>-6.31</v>
      </c>
      <c r="H82" s="52">
        <v>-5.607</v>
      </c>
      <c r="I82" s="52">
        <v>-6.324</v>
      </c>
      <c r="J82" s="52">
        <v>-5.622</v>
      </c>
      <c r="K82" s="52">
        <v>-6.153</v>
      </c>
      <c r="L82" s="52">
        <v>-6.292</v>
      </c>
      <c r="M82" s="52">
        <v>-5.982</v>
      </c>
      <c r="N82" s="52">
        <v>-6.089</v>
      </c>
      <c r="O82" s="52">
        <v>-6.257</v>
      </c>
      <c r="P82" s="52">
        <v>-5.958</v>
      </c>
      <c r="Q82" s="52">
        <v>-5.459</v>
      </c>
    </row>
    <row r="83">
      <c r="A83" s="54" t="s">
        <v>83</v>
      </c>
      <c r="B83" s="55" t="s">
        <v>70</v>
      </c>
      <c r="C83" s="56">
        <v>-6.889</v>
      </c>
      <c r="D83" s="56">
        <v>-7.454</v>
      </c>
      <c r="E83" s="56">
        <v>-7.561</v>
      </c>
      <c r="F83" s="56">
        <v>-7.517</v>
      </c>
      <c r="G83" s="56">
        <v>-7.648</v>
      </c>
      <c r="H83" s="56">
        <v>-6.892</v>
      </c>
      <c r="I83" s="56">
        <v>-7.682</v>
      </c>
      <c r="J83" s="56">
        <v>-6.995</v>
      </c>
      <c r="K83" s="56">
        <v>-7.409</v>
      </c>
      <c r="L83" s="56">
        <v>-7.738</v>
      </c>
      <c r="M83" s="56">
        <v>-7.137</v>
      </c>
      <c r="N83" s="56">
        <v>-7.323</v>
      </c>
      <c r="O83" s="56">
        <v>-7.505</v>
      </c>
      <c r="P83" s="56">
        <v>-7.113</v>
      </c>
      <c r="Q83" s="56">
        <v>-6.614</v>
      </c>
    </row>
    <row r="84">
      <c r="A84" s="53" t="s">
        <v>84</v>
      </c>
      <c r="B84" s="51" t="s">
        <v>70</v>
      </c>
      <c r="C84" s="52">
        <v>-8.03</v>
      </c>
      <c r="D84" s="52">
        <v>-8.63</v>
      </c>
      <c r="E84" s="52">
        <v>-8.721</v>
      </c>
      <c r="F84" s="52">
        <v>-8.681</v>
      </c>
      <c r="G84" s="52">
        <v>-8.663</v>
      </c>
      <c r="H84" s="52">
        <v>-7.758</v>
      </c>
      <c r="I84" s="52">
        <v>-8.674</v>
      </c>
      <c r="J84" s="52">
        <v>-7.64</v>
      </c>
      <c r="K84" s="52">
        <v>-8.517</v>
      </c>
      <c r="L84" s="52">
        <v>-8.579</v>
      </c>
      <c r="M84" s="52">
        <v>-8.36</v>
      </c>
      <c r="N84" s="52">
        <v>-8.418</v>
      </c>
      <c r="O84" s="52">
        <v>-8.669</v>
      </c>
      <c r="P84" s="52">
        <v>-8.266</v>
      </c>
      <c r="Q84" s="52">
        <v>-7.51</v>
      </c>
    </row>
    <row r="85">
      <c r="A85" s="54" t="s">
        <v>85</v>
      </c>
      <c r="B85" s="55" t="s">
        <v>70</v>
      </c>
      <c r="C85" s="56">
        <v>-4.886</v>
      </c>
      <c r="D85" s="56">
        <v>-5.124</v>
      </c>
      <c r="E85" s="56">
        <v>-5.199</v>
      </c>
      <c r="F85" s="56">
        <v>-5.167</v>
      </c>
      <c r="G85" s="56">
        <v>-5.147</v>
      </c>
      <c r="H85" s="56">
        <v>-4.63</v>
      </c>
      <c r="I85" s="56">
        <v>-5.148</v>
      </c>
      <c r="J85" s="56">
        <v>-4.856</v>
      </c>
      <c r="K85" s="56">
        <v>-5.11</v>
      </c>
      <c r="L85" s="56">
        <v>-5.167</v>
      </c>
      <c r="M85" s="56">
        <v>-5.072</v>
      </c>
      <c r="N85" s="56">
        <v>-5.02</v>
      </c>
      <c r="O85" s="56">
        <v>-5.158</v>
      </c>
      <c r="P85" s="56">
        <v>-5.016</v>
      </c>
      <c r="Q85" s="56">
        <v>-4.61</v>
      </c>
    </row>
    <row r="86">
      <c r="A86" s="53" t="s">
        <v>86</v>
      </c>
      <c r="B86" s="51" t="s">
        <v>70</v>
      </c>
      <c r="C86" s="52">
        <v>-16.288</v>
      </c>
      <c r="D86" s="52">
        <v>-17.182</v>
      </c>
      <c r="E86" s="52">
        <v>-17.448</v>
      </c>
      <c r="F86" s="52">
        <v>-17.356</v>
      </c>
      <c r="G86" s="52">
        <v>-17.168</v>
      </c>
      <c r="H86" s="52">
        <v>-15.396</v>
      </c>
      <c r="I86" s="52">
        <v>-17.168</v>
      </c>
      <c r="J86" s="52">
        <v>-15.559</v>
      </c>
      <c r="K86" s="52">
        <v>-17.106</v>
      </c>
      <c r="L86" s="52">
        <v>-16.981</v>
      </c>
      <c r="M86" s="52">
        <v>-17.045</v>
      </c>
      <c r="N86" s="52">
        <v>-16.327</v>
      </c>
      <c r="O86" s="52">
        <v>-17.06</v>
      </c>
      <c r="P86" s="52">
        <v>-17.406</v>
      </c>
      <c r="Q86" s="52">
        <v>-15.281</v>
      </c>
    </row>
    <row r="87">
      <c r="A87" s="54" t="s">
        <v>87</v>
      </c>
      <c r="B87" s="55" t="s">
        <v>70</v>
      </c>
      <c r="C87" s="56">
        <v>-6.509</v>
      </c>
      <c r="D87" s="56">
        <v>-6.857</v>
      </c>
      <c r="E87" s="56">
        <v>-6.975</v>
      </c>
      <c r="F87" s="56">
        <v>-6.931</v>
      </c>
      <c r="G87" s="56">
        <v>-7.068</v>
      </c>
      <c r="H87" s="56">
        <v>-6.334</v>
      </c>
      <c r="I87" s="56">
        <v>-7.069</v>
      </c>
      <c r="J87" s="56">
        <v>-5.921</v>
      </c>
      <c r="K87" s="56">
        <v>-6.84</v>
      </c>
      <c r="L87" s="56">
        <v>-6.955</v>
      </c>
      <c r="M87" s="56">
        <v>-6.611</v>
      </c>
      <c r="N87" s="56">
        <v>-6.716</v>
      </c>
      <c r="O87" s="56">
        <v>-6.875</v>
      </c>
      <c r="P87" s="56">
        <v>-6.735</v>
      </c>
      <c r="Q87" s="56">
        <v>-6.384</v>
      </c>
    </row>
    <row r="88">
      <c r="A88" s="53" t="s">
        <v>88</v>
      </c>
      <c r="B88" s="51" t="s">
        <v>70</v>
      </c>
      <c r="C88" s="52">
        <v>-6.928</v>
      </c>
      <c r="D88" s="52">
        <v>-7.41</v>
      </c>
      <c r="E88" s="52">
        <v>-7.51</v>
      </c>
      <c r="F88" s="52">
        <v>-7.475</v>
      </c>
      <c r="G88" s="52">
        <v>-7.669</v>
      </c>
      <c r="H88" s="52">
        <v>-6.913</v>
      </c>
      <c r="I88" s="52">
        <v>-7.675</v>
      </c>
      <c r="J88" s="52">
        <v>-6.694</v>
      </c>
      <c r="K88" s="52">
        <v>-7.377</v>
      </c>
      <c r="L88" s="52">
        <v>-7.502</v>
      </c>
      <c r="M88" s="52">
        <v>-7.079</v>
      </c>
      <c r="N88" s="52">
        <v>-7.242</v>
      </c>
      <c r="O88" s="52">
        <v>-7.422</v>
      </c>
      <c r="P88" s="52">
        <v>-7.24</v>
      </c>
      <c r="Q88" s="52">
        <v>-6.782</v>
      </c>
    </row>
    <row r="89">
      <c r="A89" s="54" t="s">
        <v>89</v>
      </c>
      <c r="B89" s="55" t="s">
        <v>70</v>
      </c>
      <c r="C89" s="56">
        <v>-18.385</v>
      </c>
      <c r="D89" s="56">
        <v>-19.093</v>
      </c>
      <c r="E89" s="56">
        <v>-19.415</v>
      </c>
      <c r="F89" s="56">
        <v>-19.301</v>
      </c>
      <c r="G89" s="56">
        <v>-19.0</v>
      </c>
      <c r="H89" s="56">
        <v>-16.643</v>
      </c>
      <c r="I89" s="56">
        <v>-19.0</v>
      </c>
      <c r="J89" s="56">
        <v>-17.362</v>
      </c>
      <c r="K89" s="56">
        <v>-19.111</v>
      </c>
      <c r="L89" s="56">
        <v>-18.982</v>
      </c>
      <c r="M89" s="56">
        <v>-19.222</v>
      </c>
      <c r="N89" s="56">
        <v>-18.194</v>
      </c>
      <c r="O89" s="56">
        <v>-18.979</v>
      </c>
      <c r="P89" s="56">
        <v>-19.396</v>
      </c>
      <c r="Q89" s="56">
        <v>-17.309</v>
      </c>
    </row>
    <row r="90">
      <c r="A90" s="53" t="s">
        <v>90</v>
      </c>
      <c r="B90" s="51" t="s">
        <v>70</v>
      </c>
      <c r="C90" s="52">
        <v>-15.598</v>
      </c>
      <c r="D90" s="52">
        <v>-16.265</v>
      </c>
      <c r="E90" s="52">
        <v>-16.525</v>
      </c>
      <c r="F90" s="52">
        <v>-16.434</v>
      </c>
      <c r="G90" s="52">
        <v>-16.122</v>
      </c>
      <c r="H90" s="52">
        <v>-14.406</v>
      </c>
      <c r="I90" s="52">
        <v>-16.122</v>
      </c>
      <c r="J90" s="52">
        <v>-14.626</v>
      </c>
      <c r="K90" s="52">
        <v>-16.244</v>
      </c>
      <c r="L90" s="52">
        <v>-16.167</v>
      </c>
      <c r="M90" s="52">
        <v>-16.365</v>
      </c>
      <c r="N90" s="52">
        <v>-15.694</v>
      </c>
      <c r="O90" s="52">
        <v>-16.221</v>
      </c>
      <c r="P90" s="52">
        <v>-16.075</v>
      </c>
      <c r="Q90" s="52">
        <v>-14.706</v>
      </c>
    </row>
    <row r="91">
      <c r="A91" s="54" t="s">
        <v>91</v>
      </c>
      <c r="B91" s="55" t="s">
        <v>70</v>
      </c>
      <c r="C91" s="56">
        <v>-18.727</v>
      </c>
      <c r="D91" s="56">
        <v>-19.491</v>
      </c>
      <c r="E91" s="56">
        <v>-19.783</v>
      </c>
      <c r="F91" s="56">
        <v>-19.681</v>
      </c>
      <c r="G91" s="56">
        <v>-19.401</v>
      </c>
      <c r="H91" s="56">
        <v>-17.281</v>
      </c>
      <c r="I91" s="56">
        <v>-19.401</v>
      </c>
      <c r="J91" s="56">
        <v>-17.8</v>
      </c>
      <c r="K91" s="56">
        <v>-19.484</v>
      </c>
      <c r="L91" s="56">
        <v>-19.307</v>
      </c>
      <c r="M91" s="56">
        <v>-19.567</v>
      </c>
      <c r="N91" s="56">
        <v>-18.619</v>
      </c>
      <c r="O91" s="56">
        <v>-19.389</v>
      </c>
      <c r="P91" s="56">
        <v>-19.772</v>
      </c>
      <c r="Q91" s="56">
        <v>-17.625</v>
      </c>
    </row>
    <row r="92">
      <c r="A92" s="53" t="s">
        <v>92</v>
      </c>
      <c r="B92" s="51" t="s">
        <v>70</v>
      </c>
      <c r="C92" s="52">
        <v>-18.441</v>
      </c>
      <c r="D92" s="52">
        <v>-19.189</v>
      </c>
      <c r="E92" s="52">
        <v>-19.467</v>
      </c>
      <c r="F92" s="52">
        <v>-19.37</v>
      </c>
      <c r="G92" s="52">
        <v>-19.101</v>
      </c>
      <c r="H92" s="52">
        <v>-17.233</v>
      </c>
      <c r="I92" s="52">
        <v>-19.101</v>
      </c>
      <c r="J92" s="52">
        <v>-17.545</v>
      </c>
      <c r="K92" s="52">
        <v>-19.18</v>
      </c>
      <c r="L92" s="52">
        <v>-19.007</v>
      </c>
      <c r="M92" s="52">
        <v>-19.258</v>
      </c>
      <c r="N92" s="52">
        <v>-18.404</v>
      </c>
      <c r="O92" s="52">
        <v>-19.111</v>
      </c>
      <c r="P92" s="52">
        <v>-19.364</v>
      </c>
      <c r="Q92" s="52">
        <v>-17.392</v>
      </c>
    </row>
    <row r="93">
      <c r="A93" s="54" t="s">
        <v>93</v>
      </c>
      <c r="B93" s="55" t="s">
        <v>70</v>
      </c>
      <c r="C93" s="56">
        <v>-1.762</v>
      </c>
      <c r="D93" s="56">
        <v>-2.822</v>
      </c>
      <c r="E93" s="56">
        <v>-2.724</v>
      </c>
      <c r="F93" s="56">
        <v>-2.758</v>
      </c>
      <c r="G93" s="56">
        <v>-3.252</v>
      </c>
      <c r="H93" s="56">
        <v>-4.164</v>
      </c>
      <c r="I93" s="56">
        <v>-4.703</v>
      </c>
      <c r="J93" s="56">
        <v>-3.678</v>
      </c>
      <c r="K93" s="56">
        <v>-3.214</v>
      </c>
      <c r="L93" s="56">
        <v>-2.781</v>
      </c>
      <c r="M93" s="56">
        <v>-1.725</v>
      </c>
      <c r="N93" s="56">
        <v>-2.794</v>
      </c>
      <c r="O93" s="56">
        <v>-2.789</v>
      </c>
      <c r="P93" s="56">
        <v>-3.129</v>
      </c>
      <c r="Q93" s="56">
        <v>-2.905</v>
      </c>
    </row>
    <row r="94">
      <c r="A94" s="53" t="s">
        <v>94</v>
      </c>
      <c r="B94" s="51" t="s">
        <v>70</v>
      </c>
      <c r="C94" s="52">
        <v>-2.77</v>
      </c>
      <c r="D94" s="52">
        <v>-3.895</v>
      </c>
      <c r="E94" s="52">
        <v>-3.801</v>
      </c>
      <c r="F94" s="52">
        <v>-3.831</v>
      </c>
      <c r="G94" s="52">
        <v>-4.557</v>
      </c>
      <c r="H94" s="52">
        <v>-5.366</v>
      </c>
      <c r="I94" s="52">
        <v>-6.006</v>
      </c>
      <c r="J94" s="52">
        <v>-4.875</v>
      </c>
      <c r="K94" s="52">
        <v>-4.355</v>
      </c>
      <c r="L94" s="52">
        <v>-3.911</v>
      </c>
      <c r="M94" s="52">
        <v>-2.705</v>
      </c>
      <c r="N94" s="52">
        <v>-3.841</v>
      </c>
      <c r="O94" s="52">
        <v>-3.861</v>
      </c>
      <c r="P94" s="52">
        <v>-4.329</v>
      </c>
      <c r="Q94" s="52">
        <v>-4.05</v>
      </c>
    </row>
    <row r="95">
      <c r="A95" s="54" t="s">
        <v>95</v>
      </c>
      <c r="B95" s="55" t="s">
        <v>70</v>
      </c>
      <c r="C95" s="56">
        <v>-8.121</v>
      </c>
      <c r="D95" s="56">
        <v>-9.829</v>
      </c>
      <c r="E95" s="56">
        <v>-9.752</v>
      </c>
      <c r="F95" s="56">
        <v>-9.771</v>
      </c>
      <c r="G95" s="56">
        <v>-9.824</v>
      </c>
      <c r="H95" s="56">
        <v>-9.794</v>
      </c>
      <c r="I95" s="56">
        <v>-11.139</v>
      </c>
      <c r="J95" s="56">
        <v>-9.065</v>
      </c>
      <c r="K95" s="56">
        <v>-9.47</v>
      </c>
      <c r="L95" s="56">
        <v>-9.371</v>
      </c>
      <c r="M95" s="56">
        <v>-7.801</v>
      </c>
      <c r="N95" s="56">
        <v>-9.395</v>
      </c>
      <c r="O95" s="56">
        <v>-9.712</v>
      </c>
      <c r="P95" s="56">
        <v>-9.558</v>
      </c>
      <c r="Q95" s="56">
        <v>-8.251</v>
      </c>
    </row>
    <row r="96">
      <c r="A96" s="53" t="s">
        <v>96</v>
      </c>
      <c r="B96" s="51" t="s">
        <v>70</v>
      </c>
      <c r="C96" s="52">
        <v>-2.337</v>
      </c>
      <c r="D96" s="52">
        <v>-3.439</v>
      </c>
      <c r="E96" s="52">
        <v>-3.342</v>
      </c>
      <c r="F96" s="52">
        <v>-3.375</v>
      </c>
      <c r="G96" s="52">
        <v>-3.973</v>
      </c>
      <c r="H96" s="52">
        <v>-4.84</v>
      </c>
      <c r="I96" s="52">
        <v>-5.432</v>
      </c>
      <c r="J96" s="52">
        <v>-4.343</v>
      </c>
      <c r="K96" s="52">
        <v>-3.851</v>
      </c>
      <c r="L96" s="52">
        <v>-3.396</v>
      </c>
      <c r="M96" s="52">
        <v>-2.27</v>
      </c>
      <c r="N96" s="52">
        <v>-3.394</v>
      </c>
      <c r="O96" s="52">
        <v>-3.405</v>
      </c>
      <c r="P96" s="52">
        <v>-3.802</v>
      </c>
      <c r="Q96" s="52">
        <v>-3.54</v>
      </c>
    </row>
    <row r="97">
      <c r="A97" s="54" t="s">
        <v>97</v>
      </c>
      <c r="B97" s="55" t="s">
        <v>70</v>
      </c>
      <c r="C97" s="56">
        <v>-4.281</v>
      </c>
      <c r="D97" s="56">
        <v>-5.713</v>
      </c>
      <c r="E97" s="56">
        <v>-5.593</v>
      </c>
      <c r="F97" s="56">
        <v>-5.628</v>
      </c>
      <c r="G97" s="56">
        <v>-5.82</v>
      </c>
      <c r="H97" s="56">
        <v>-6.603</v>
      </c>
      <c r="I97" s="56">
        <v>-7.535</v>
      </c>
      <c r="J97" s="56">
        <v>-5.901</v>
      </c>
      <c r="K97" s="56">
        <v>-5.776</v>
      </c>
      <c r="L97" s="56">
        <v>-5.449</v>
      </c>
      <c r="M97" s="56">
        <v>-4.017</v>
      </c>
      <c r="N97" s="56">
        <v>-5.59</v>
      </c>
      <c r="O97" s="56">
        <v>-5.673</v>
      </c>
      <c r="P97" s="56">
        <v>-5.689</v>
      </c>
      <c r="Q97" s="56">
        <v>-5.113</v>
      </c>
    </row>
    <row r="98">
      <c r="A98" s="53" t="s">
        <v>98</v>
      </c>
      <c r="B98" s="51" t="s">
        <v>70</v>
      </c>
      <c r="C98" s="52">
        <v>-5.405</v>
      </c>
      <c r="D98" s="52">
        <v>-6.819</v>
      </c>
      <c r="E98" s="52">
        <v>-6.701</v>
      </c>
      <c r="F98" s="52">
        <v>-6.734</v>
      </c>
      <c r="G98" s="52">
        <v>-7.159</v>
      </c>
      <c r="H98" s="52">
        <v>-7.658</v>
      </c>
      <c r="I98" s="52">
        <v>-8.626</v>
      </c>
      <c r="J98" s="52">
        <v>-6.881</v>
      </c>
      <c r="K98" s="52">
        <v>-6.858</v>
      </c>
      <c r="L98" s="52">
        <v>-6.555</v>
      </c>
      <c r="M98" s="52">
        <v>-5.091</v>
      </c>
      <c r="N98" s="52">
        <v>-6.644</v>
      </c>
      <c r="O98" s="52">
        <v>-6.769</v>
      </c>
      <c r="P98" s="52">
        <v>-6.888</v>
      </c>
      <c r="Q98" s="52">
        <v>-6.205</v>
      </c>
    </row>
    <row r="99">
      <c r="A99" s="54" t="s">
        <v>99</v>
      </c>
      <c r="B99" s="55" t="s">
        <v>70</v>
      </c>
      <c r="C99" s="56">
        <v>-0.828</v>
      </c>
      <c r="D99" s="56">
        <v>-1.432</v>
      </c>
      <c r="E99" s="56">
        <v>-1.364</v>
      </c>
      <c r="F99" s="56">
        <v>-1.388</v>
      </c>
      <c r="G99" s="56">
        <v>-1.428</v>
      </c>
      <c r="H99" s="56">
        <v>-1.92</v>
      </c>
      <c r="I99" s="56">
        <v>-2.325</v>
      </c>
      <c r="J99" s="56">
        <v>-1.547</v>
      </c>
      <c r="K99" s="56">
        <v>-1.705</v>
      </c>
      <c r="L99" s="56">
        <v>-1.438</v>
      </c>
      <c r="M99" s="56">
        <v>-1.084</v>
      </c>
      <c r="N99" s="56">
        <v>-1.492</v>
      </c>
      <c r="O99" s="56">
        <v>-1.48</v>
      </c>
      <c r="P99" s="56">
        <v>-1.35</v>
      </c>
      <c r="Q99" s="56">
        <v>-1.279</v>
      </c>
    </row>
    <row r="100">
      <c r="A100" s="53" t="s">
        <v>100</v>
      </c>
      <c r="B100" s="51" t="s">
        <v>70</v>
      </c>
      <c r="C100" s="52">
        <v>-2.681</v>
      </c>
      <c r="D100" s="52">
        <v>-3.38</v>
      </c>
      <c r="E100" s="52">
        <v>-3.329</v>
      </c>
      <c r="F100" s="52">
        <v>-3.341</v>
      </c>
      <c r="G100" s="52">
        <v>-3.187</v>
      </c>
      <c r="H100" s="52">
        <v>-3.398</v>
      </c>
      <c r="I100" s="52">
        <v>-4.011</v>
      </c>
      <c r="J100" s="52">
        <v>-3.047</v>
      </c>
      <c r="K100" s="52">
        <v>-3.424</v>
      </c>
      <c r="L100" s="52">
        <v>-3.273</v>
      </c>
      <c r="M100" s="52">
        <v>-2.838</v>
      </c>
      <c r="N100" s="52">
        <v>-3.337</v>
      </c>
      <c r="O100" s="52">
        <v>-3.429</v>
      </c>
      <c r="P100" s="52">
        <v>-3.151</v>
      </c>
      <c r="Q100" s="52">
        <v>-2.769</v>
      </c>
    </row>
    <row r="101">
      <c r="A101" s="54" t="s">
        <v>101</v>
      </c>
      <c r="B101" s="55" t="s">
        <v>70</v>
      </c>
      <c r="C101" s="56">
        <v>-3.122</v>
      </c>
      <c r="D101" s="56">
        <v>-3.738</v>
      </c>
      <c r="E101" s="56">
        <v>-3.693</v>
      </c>
      <c r="F101" s="56">
        <v>-3.707</v>
      </c>
      <c r="G101" s="56">
        <v>-3.833</v>
      </c>
      <c r="H101" s="56">
        <v>-3.735</v>
      </c>
      <c r="I101" s="56">
        <v>-4.409</v>
      </c>
      <c r="J101" s="56">
        <v>-3.398</v>
      </c>
      <c r="K101" s="56">
        <v>-3.793</v>
      </c>
      <c r="L101" s="56">
        <v>-3.624</v>
      </c>
      <c r="M101" s="56">
        <v>-3.177</v>
      </c>
      <c r="N101" s="56">
        <v>-3.644</v>
      </c>
      <c r="O101" s="56">
        <v>-3.758</v>
      </c>
      <c r="P101" s="56">
        <v>-3.704</v>
      </c>
      <c r="Q101" s="56">
        <v>-3.255</v>
      </c>
    </row>
    <row r="102">
      <c r="A102" s="53" t="s">
        <v>102</v>
      </c>
      <c r="B102" s="51" t="s">
        <v>70</v>
      </c>
      <c r="C102" s="52">
        <v>-1.234</v>
      </c>
      <c r="D102" s="52">
        <v>-1.872</v>
      </c>
      <c r="E102" s="52">
        <v>-1.805</v>
      </c>
      <c r="F102" s="52">
        <v>-1.827</v>
      </c>
      <c r="G102" s="52">
        <v>-1.909</v>
      </c>
      <c r="H102" s="52">
        <v>-2.395</v>
      </c>
      <c r="I102" s="52">
        <v>-2.826</v>
      </c>
      <c r="J102" s="52">
        <v>-2.03</v>
      </c>
      <c r="K102" s="52">
        <v>-2.156</v>
      </c>
      <c r="L102" s="52">
        <v>-1.9</v>
      </c>
      <c r="M102" s="52">
        <v>-1.486</v>
      </c>
      <c r="N102" s="52">
        <v>-1.918</v>
      </c>
      <c r="O102" s="52">
        <v>-1.92</v>
      </c>
      <c r="P102" s="52">
        <v>-1.819</v>
      </c>
      <c r="Q102" s="52">
        <v>-1.71</v>
      </c>
    </row>
    <row r="103">
      <c r="A103" s="54" t="s">
        <v>103</v>
      </c>
      <c r="B103" s="55" t="s">
        <v>70</v>
      </c>
      <c r="C103" s="56">
        <v>-2.867</v>
      </c>
      <c r="D103" s="56">
        <v>-3.776</v>
      </c>
      <c r="E103" s="56">
        <v>-3.764</v>
      </c>
      <c r="F103" s="56">
        <v>-3.749</v>
      </c>
      <c r="G103" s="56">
        <v>-2.658</v>
      </c>
      <c r="H103" s="56">
        <v>-3.337</v>
      </c>
      <c r="I103" s="56">
        <v>-3.968</v>
      </c>
      <c r="J103" s="56">
        <v>-3.221</v>
      </c>
      <c r="K103" s="56">
        <v>-3.555</v>
      </c>
      <c r="L103" s="56">
        <v>-3.88</v>
      </c>
      <c r="M103" s="56">
        <v>-3.141</v>
      </c>
      <c r="N103" s="56">
        <v>-3.938</v>
      </c>
      <c r="O103" s="56">
        <v>-4.023</v>
      </c>
      <c r="P103" s="56">
        <v>-2.738</v>
      </c>
      <c r="Q103" s="56">
        <v>-2.347</v>
      </c>
    </row>
    <row r="104">
      <c r="A104" s="53" t="s">
        <v>104</v>
      </c>
      <c r="B104" s="51" t="s">
        <v>70</v>
      </c>
      <c r="C104" s="52">
        <v>-1.97</v>
      </c>
      <c r="D104" s="52">
        <v>-2.613</v>
      </c>
      <c r="E104" s="52">
        <v>-2.604</v>
      </c>
      <c r="F104" s="52">
        <v>-2.591</v>
      </c>
      <c r="G104" s="52">
        <v>-1.778</v>
      </c>
      <c r="H104" s="52">
        <v>-2.225</v>
      </c>
      <c r="I104" s="52">
        <v>-2.675</v>
      </c>
      <c r="J104" s="52">
        <v>-2.161</v>
      </c>
      <c r="K104" s="52">
        <v>-2.431</v>
      </c>
      <c r="L104" s="52">
        <v>-2.661</v>
      </c>
      <c r="M104" s="52">
        <v>-2.186</v>
      </c>
      <c r="N104" s="52">
        <v>-2.704</v>
      </c>
      <c r="O104" s="52">
        <v>-2.77</v>
      </c>
      <c r="P104" s="52">
        <v>-1.842</v>
      </c>
      <c r="Q104" s="52">
        <v>-1.57</v>
      </c>
    </row>
    <row r="105">
      <c r="A105" s="54" t="s">
        <v>105</v>
      </c>
      <c r="B105" s="55" t="s">
        <v>70</v>
      </c>
      <c r="C105" s="56">
        <v>-1.311</v>
      </c>
      <c r="D105" s="56">
        <v>-1.777</v>
      </c>
      <c r="E105" s="56">
        <v>-1.764</v>
      </c>
      <c r="F105" s="56">
        <v>-1.756</v>
      </c>
      <c r="G105" s="56">
        <v>-1.123</v>
      </c>
      <c r="H105" s="56">
        <v>-1.46</v>
      </c>
      <c r="I105" s="56">
        <v>-1.737</v>
      </c>
      <c r="J105" s="56">
        <v>-1.399</v>
      </c>
      <c r="K105" s="56">
        <v>-1.611</v>
      </c>
      <c r="L105" s="56">
        <v>-1.796</v>
      </c>
      <c r="M105" s="56">
        <v>-1.484</v>
      </c>
      <c r="N105" s="56">
        <v>-1.833</v>
      </c>
      <c r="O105" s="56">
        <v>-1.873</v>
      </c>
      <c r="P105" s="56">
        <v>-1.153</v>
      </c>
      <c r="Q105" s="56">
        <v>-0.994</v>
      </c>
    </row>
    <row r="106">
      <c r="A106" s="53" t="s">
        <v>106</v>
      </c>
      <c r="B106" s="51" t="s">
        <v>70</v>
      </c>
      <c r="C106" s="52">
        <v>-1.783</v>
      </c>
      <c r="D106" s="52">
        <v>-2.404</v>
      </c>
      <c r="E106" s="52">
        <v>-2.397</v>
      </c>
      <c r="F106" s="52">
        <v>-2.386</v>
      </c>
      <c r="G106" s="52">
        <v>-1.614</v>
      </c>
      <c r="H106" s="52">
        <v>-2.058</v>
      </c>
      <c r="I106" s="52">
        <v>-2.485</v>
      </c>
      <c r="J106" s="52">
        <v>-2.01</v>
      </c>
      <c r="K106" s="52">
        <v>-2.23</v>
      </c>
      <c r="L106" s="52">
        <v>-2.463</v>
      </c>
      <c r="M106" s="52">
        <v>-1.976</v>
      </c>
      <c r="N106" s="52">
        <v>-2.483</v>
      </c>
      <c r="O106" s="52">
        <v>-2.547</v>
      </c>
      <c r="P106" s="52">
        <v>-1.683</v>
      </c>
      <c r="Q106" s="52">
        <v>-1.424</v>
      </c>
    </row>
    <row r="107">
      <c r="A107" s="54" t="s">
        <v>107</v>
      </c>
      <c r="B107" s="55" t="s">
        <v>70</v>
      </c>
      <c r="C107" s="56">
        <v>-2.259</v>
      </c>
      <c r="D107" s="56">
        <v>-2.997</v>
      </c>
      <c r="E107" s="56">
        <v>-2.986</v>
      </c>
      <c r="F107" s="56">
        <v>-2.977</v>
      </c>
      <c r="G107" s="56">
        <v>-2.112</v>
      </c>
      <c r="H107" s="56">
        <v>-2.641</v>
      </c>
      <c r="I107" s="56">
        <v>-3.137</v>
      </c>
      <c r="J107" s="56">
        <v>-2.569</v>
      </c>
      <c r="K107" s="56">
        <v>-2.8</v>
      </c>
      <c r="L107" s="56">
        <v>-3.09</v>
      </c>
      <c r="M107" s="56">
        <v>-2.463</v>
      </c>
      <c r="N107" s="56">
        <v>-3.085</v>
      </c>
      <c r="O107" s="56">
        <v>-3.163</v>
      </c>
      <c r="P107" s="56">
        <v>-2.189</v>
      </c>
      <c r="Q107" s="56">
        <v>-1.862</v>
      </c>
    </row>
    <row r="108">
      <c r="A108" s="53" t="s">
        <v>108</v>
      </c>
      <c r="B108" s="51" t="s">
        <v>70</v>
      </c>
      <c r="C108" s="52">
        <v>-2.669</v>
      </c>
      <c r="D108" s="52">
        <v>-3.575</v>
      </c>
      <c r="E108" s="52">
        <v>-3.514</v>
      </c>
      <c r="F108" s="52">
        <v>-3.533</v>
      </c>
      <c r="G108" s="52">
        <v>-3.344</v>
      </c>
      <c r="H108" s="52">
        <v>-4.0</v>
      </c>
      <c r="I108" s="52">
        <v>-4.58</v>
      </c>
      <c r="J108" s="52">
        <v>-3.83</v>
      </c>
      <c r="K108" s="52">
        <v>-3.709</v>
      </c>
      <c r="L108" s="52">
        <v>-3.682</v>
      </c>
      <c r="M108" s="52">
        <v>-2.838</v>
      </c>
      <c r="N108" s="52">
        <v>-3.622</v>
      </c>
      <c r="O108" s="52">
        <v>-3.684</v>
      </c>
      <c r="P108" s="52">
        <v>-3.31</v>
      </c>
      <c r="Q108" s="52">
        <v>-2.956</v>
      </c>
    </row>
    <row r="109">
      <c r="A109" s="54" t="s">
        <v>109</v>
      </c>
      <c r="B109" s="55" t="s">
        <v>70</v>
      </c>
      <c r="C109" s="56">
        <v>-2.184</v>
      </c>
      <c r="D109" s="56">
        <v>-2.895</v>
      </c>
      <c r="E109" s="56">
        <v>-2.849</v>
      </c>
      <c r="F109" s="56">
        <v>-2.863</v>
      </c>
      <c r="G109" s="56">
        <v>-2.657</v>
      </c>
      <c r="H109" s="56">
        <v>-3.124</v>
      </c>
      <c r="I109" s="56">
        <v>-3.599</v>
      </c>
      <c r="J109" s="56">
        <v>-3.009</v>
      </c>
      <c r="K109" s="56">
        <v>-2.992</v>
      </c>
      <c r="L109" s="56">
        <v>-2.997</v>
      </c>
      <c r="M109" s="56">
        <v>-2.386</v>
      </c>
      <c r="N109" s="56">
        <v>-2.921</v>
      </c>
      <c r="O109" s="56">
        <v>-2.976</v>
      </c>
      <c r="P109" s="56">
        <v>-2.623</v>
      </c>
      <c r="Q109" s="56">
        <v>-2.347</v>
      </c>
    </row>
    <row r="110">
      <c r="A110" s="53" t="s">
        <v>110</v>
      </c>
      <c r="B110" s="51" t="s">
        <v>70</v>
      </c>
      <c r="C110" s="52">
        <v>-3.655</v>
      </c>
      <c r="D110" s="52">
        <v>-4.848</v>
      </c>
      <c r="E110" s="52">
        <v>-4.811</v>
      </c>
      <c r="F110" s="52">
        <v>-4.811</v>
      </c>
      <c r="G110" s="52">
        <v>-3.909</v>
      </c>
      <c r="H110" s="52">
        <v>-4.585</v>
      </c>
      <c r="I110" s="52">
        <v>-5.441</v>
      </c>
      <c r="J110" s="52">
        <v>-4.284</v>
      </c>
      <c r="K110" s="52">
        <v>-4.556</v>
      </c>
      <c r="L110" s="52">
        <v>-4.752</v>
      </c>
      <c r="M110" s="52">
        <v>-3.672</v>
      </c>
      <c r="N110" s="52">
        <v>-4.845</v>
      </c>
      <c r="O110" s="52">
        <v>-4.957</v>
      </c>
      <c r="P110" s="52">
        <v>-3.995</v>
      </c>
      <c r="Q110" s="52">
        <v>-3.433</v>
      </c>
    </row>
    <row r="111">
      <c r="A111" s="54" t="s">
        <v>111</v>
      </c>
      <c r="B111" s="55" t="s">
        <v>70</v>
      </c>
      <c r="C111" s="56">
        <v>-3.076</v>
      </c>
      <c r="D111" s="56">
        <v>-4.138</v>
      </c>
      <c r="E111" s="56">
        <v>-4.091</v>
      </c>
      <c r="F111" s="56">
        <v>-4.098</v>
      </c>
      <c r="G111" s="56">
        <v>-3.339</v>
      </c>
      <c r="H111" s="56">
        <v>-3.995</v>
      </c>
      <c r="I111" s="56">
        <v>-4.698</v>
      </c>
      <c r="J111" s="56">
        <v>-3.702</v>
      </c>
      <c r="K111" s="56">
        <v>-3.889</v>
      </c>
      <c r="L111" s="56">
        <v>-4.045</v>
      </c>
      <c r="M111" s="56">
        <v>-3.08</v>
      </c>
      <c r="N111" s="56">
        <v>-4.138</v>
      </c>
      <c r="O111" s="56">
        <v>-4.223</v>
      </c>
      <c r="P111" s="56">
        <v>-3.399</v>
      </c>
      <c r="Q111" s="56">
        <v>-2.94</v>
      </c>
    </row>
    <row r="112">
      <c r="A112" s="53" t="s">
        <v>112</v>
      </c>
      <c r="B112" s="51" t="s">
        <v>70</v>
      </c>
      <c r="C112" s="52">
        <v>-2.869</v>
      </c>
      <c r="D112" s="52">
        <v>-3.712</v>
      </c>
      <c r="E112" s="52">
        <v>-3.689</v>
      </c>
      <c r="F112" s="52">
        <v>-3.689</v>
      </c>
      <c r="G112" s="52">
        <v>-3.035</v>
      </c>
      <c r="H112" s="52">
        <v>-3.478</v>
      </c>
      <c r="I112" s="52">
        <v>-4.05</v>
      </c>
      <c r="J112" s="52">
        <v>-3.196</v>
      </c>
      <c r="K112" s="52">
        <v>-3.487</v>
      </c>
      <c r="L112" s="52">
        <v>-3.638</v>
      </c>
      <c r="M112" s="52">
        <v>-2.924</v>
      </c>
      <c r="N112" s="52">
        <v>-3.699</v>
      </c>
      <c r="O112" s="52">
        <v>-3.784</v>
      </c>
      <c r="P112" s="52">
        <v>-3.068</v>
      </c>
      <c r="Q112" s="52">
        <v>-2.654</v>
      </c>
    </row>
    <row r="113">
      <c r="A113" s="54" t="s">
        <v>113</v>
      </c>
      <c r="B113" s="55" t="s">
        <v>70</v>
      </c>
      <c r="C113" s="56">
        <v>-1.524</v>
      </c>
      <c r="D113" s="56">
        <v>-2.005</v>
      </c>
      <c r="E113" s="56">
        <v>-1.993</v>
      </c>
      <c r="F113" s="56">
        <v>-1.988</v>
      </c>
      <c r="G113" s="56">
        <v>-1.448</v>
      </c>
      <c r="H113" s="56">
        <v>-1.73</v>
      </c>
      <c r="I113" s="56">
        <v>-2.151</v>
      </c>
      <c r="J113" s="56">
        <v>-1.631</v>
      </c>
      <c r="K113" s="56">
        <v>-1.962</v>
      </c>
      <c r="L113" s="56">
        <v>-2.076</v>
      </c>
      <c r="M113" s="56">
        <v>-1.773</v>
      </c>
      <c r="N113" s="56">
        <v>-2.078</v>
      </c>
      <c r="O113" s="56">
        <v>-2.131</v>
      </c>
      <c r="P113" s="56">
        <v>-1.48</v>
      </c>
      <c r="Q113" s="56">
        <v>-1.28</v>
      </c>
    </row>
    <row r="114">
      <c r="A114" s="53" t="s">
        <v>114</v>
      </c>
      <c r="B114" s="51" t="s">
        <v>70</v>
      </c>
      <c r="C114" s="52">
        <v>-1.341</v>
      </c>
      <c r="D114" s="52">
        <v>-1.748</v>
      </c>
      <c r="E114" s="52">
        <v>-1.715</v>
      </c>
      <c r="F114" s="52">
        <v>-1.727</v>
      </c>
      <c r="G114" s="52">
        <v>-1.51</v>
      </c>
      <c r="H114" s="52">
        <v>-1.723</v>
      </c>
      <c r="I114" s="52">
        <v>-2.104</v>
      </c>
      <c r="J114" s="52">
        <v>-1.577</v>
      </c>
      <c r="K114" s="52">
        <v>-1.815</v>
      </c>
      <c r="L114" s="52">
        <v>-1.873</v>
      </c>
      <c r="M114" s="52">
        <v>-1.526</v>
      </c>
      <c r="N114" s="52">
        <v>-1.804</v>
      </c>
      <c r="O114" s="52">
        <v>-1.837</v>
      </c>
      <c r="P114" s="52">
        <v>-1.48</v>
      </c>
      <c r="Q114" s="52">
        <v>-1.34</v>
      </c>
    </row>
    <row r="115">
      <c r="A115" s="54" t="s">
        <v>115</v>
      </c>
      <c r="B115" s="55" t="s">
        <v>70</v>
      </c>
      <c r="C115" s="56">
        <v>-3.32</v>
      </c>
      <c r="D115" s="56">
        <v>-4.264</v>
      </c>
      <c r="E115" s="56">
        <v>-4.256</v>
      </c>
      <c r="F115" s="56">
        <v>-4.243</v>
      </c>
      <c r="G115" s="56">
        <v>-3.254</v>
      </c>
      <c r="H115" s="56">
        <v>-3.715</v>
      </c>
      <c r="I115" s="56">
        <v>-4.513</v>
      </c>
      <c r="J115" s="56">
        <v>-3.534</v>
      </c>
      <c r="K115" s="56">
        <v>-3.988</v>
      </c>
      <c r="L115" s="56">
        <v>-4.274</v>
      </c>
      <c r="M115" s="56">
        <v>-3.462</v>
      </c>
      <c r="N115" s="56">
        <v>-4.329</v>
      </c>
      <c r="O115" s="56">
        <v>-4.436</v>
      </c>
      <c r="P115" s="56">
        <v>-3.329</v>
      </c>
      <c r="Q115" s="56">
        <v>-2.855</v>
      </c>
    </row>
    <row r="116">
      <c r="A116" s="53" t="s">
        <v>116</v>
      </c>
      <c r="B116" s="51" t="s">
        <v>70</v>
      </c>
      <c r="C116" s="52">
        <v>-2.239</v>
      </c>
      <c r="D116" s="52">
        <v>-2.876</v>
      </c>
      <c r="E116" s="52">
        <v>-2.828</v>
      </c>
      <c r="F116" s="52">
        <v>-2.843</v>
      </c>
      <c r="G116" s="52">
        <v>-2.951</v>
      </c>
      <c r="H116" s="52">
        <v>-3.258</v>
      </c>
      <c r="I116" s="52">
        <v>-3.745</v>
      </c>
      <c r="J116" s="52">
        <v>-3.115</v>
      </c>
      <c r="K116" s="52">
        <v>-3.049</v>
      </c>
      <c r="L116" s="52">
        <v>-2.964</v>
      </c>
      <c r="M116" s="52">
        <v>-2.353</v>
      </c>
      <c r="N116" s="52">
        <v>-2.833</v>
      </c>
      <c r="O116" s="52">
        <v>-2.906</v>
      </c>
      <c r="P116" s="52">
        <v>-2.896</v>
      </c>
      <c r="Q116" s="52">
        <v>-2.577</v>
      </c>
    </row>
    <row r="117">
      <c r="A117" s="54" t="s">
        <v>117</v>
      </c>
      <c r="B117" s="55" t="s">
        <v>70</v>
      </c>
      <c r="C117" s="56">
        <v>-2.886</v>
      </c>
      <c r="D117" s="56">
        <v>-3.535</v>
      </c>
      <c r="E117" s="56">
        <v>-3.506</v>
      </c>
      <c r="F117" s="56">
        <v>-3.513</v>
      </c>
      <c r="G117" s="56">
        <v>-3.688</v>
      </c>
      <c r="H117" s="56">
        <v>-3.829</v>
      </c>
      <c r="I117" s="56">
        <v>-4.39</v>
      </c>
      <c r="J117" s="56">
        <v>-3.662</v>
      </c>
      <c r="K117" s="56">
        <v>-3.678</v>
      </c>
      <c r="L117" s="56">
        <v>-3.645</v>
      </c>
      <c r="M117" s="56">
        <v>-2.966</v>
      </c>
      <c r="N117" s="56">
        <v>-3.461</v>
      </c>
      <c r="O117" s="56">
        <v>-3.563</v>
      </c>
      <c r="P117" s="56">
        <v>-3.558</v>
      </c>
      <c r="Q117" s="56">
        <v>-3.179</v>
      </c>
    </row>
    <row r="118">
      <c r="A118" s="53" t="s">
        <v>118</v>
      </c>
      <c r="B118" s="51" t="s">
        <v>70</v>
      </c>
      <c r="C118" s="52">
        <v>-2.704</v>
      </c>
      <c r="D118" s="52">
        <v>-3.331</v>
      </c>
      <c r="E118" s="52">
        <v>-3.293</v>
      </c>
      <c r="F118" s="52">
        <v>-3.304</v>
      </c>
      <c r="G118" s="52">
        <v>-3.472</v>
      </c>
      <c r="H118" s="52">
        <v>-3.641</v>
      </c>
      <c r="I118" s="52">
        <v>-4.175</v>
      </c>
      <c r="J118" s="52">
        <v>-3.53</v>
      </c>
      <c r="K118" s="52">
        <v>-3.485</v>
      </c>
      <c r="L118" s="52">
        <v>-3.41</v>
      </c>
      <c r="M118" s="52">
        <v>-2.795</v>
      </c>
      <c r="N118" s="52">
        <v>-3.272</v>
      </c>
      <c r="O118" s="52">
        <v>-3.366</v>
      </c>
      <c r="P118" s="52">
        <v>-3.362</v>
      </c>
      <c r="Q118" s="52">
        <v>-2.999</v>
      </c>
    </row>
    <row r="119">
      <c r="A119" s="54" t="s">
        <v>119</v>
      </c>
      <c r="B119" s="55" t="s">
        <v>70</v>
      </c>
      <c r="C119" s="56">
        <v>-2.493</v>
      </c>
      <c r="D119" s="56">
        <v>-2.867</v>
      </c>
      <c r="E119" s="56">
        <v>-2.857</v>
      </c>
      <c r="F119" s="56">
        <v>-2.86</v>
      </c>
      <c r="G119" s="56">
        <v>-3.168</v>
      </c>
      <c r="H119" s="56">
        <v>-2.914</v>
      </c>
      <c r="I119" s="56">
        <v>-3.463</v>
      </c>
      <c r="J119" s="56">
        <v>-2.99</v>
      </c>
      <c r="K119" s="56">
        <v>-3.031</v>
      </c>
      <c r="L119" s="56">
        <v>-2.958</v>
      </c>
      <c r="M119" s="56">
        <v>-2.599</v>
      </c>
      <c r="N119" s="56">
        <v>-2.781</v>
      </c>
      <c r="O119" s="56">
        <v>-2.904</v>
      </c>
      <c r="P119" s="56">
        <v>-3.022</v>
      </c>
      <c r="Q119" s="56">
        <v>-2.648</v>
      </c>
    </row>
    <row r="120">
      <c r="A120" s="53" t="s">
        <v>120</v>
      </c>
      <c r="B120" s="51" t="s">
        <v>70</v>
      </c>
      <c r="C120" s="52">
        <v>-1.371</v>
      </c>
      <c r="D120" s="52">
        <v>-1.524</v>
      </c>
      <c r="E120" s="52">
        <v>-1.539</v>
      </c>
      <c r="F120" s="52">
        <v>-1.536</v>
      </c>
      <c r="G120" s="52">
        <v>-1.623</v>
      </c>
      <c r="H120" s="52">
        <v>-1.345</v>
      </c>
      <c r="I120" s="52">
        <v>-1.661</v>
      </c>
      <c r="J120" s="52">
        <v>-1.384</v>
      </c>
      <c r="K120" s="52">
        <v>-1.589</v>
      </c>
      <c r="L120" s="52">
        <v>-1.591</v>
      </c>
      <c r="M120" s="52">
        <v>-1.517</v>
      </c>
      <c r="N120" s="52">
        <v>-1.449</v>
      </c>
      <c r="O120" s="52">
        <v>-1.531</v>
      </c>
      <c r="P120" s="52">
        <v>-1.539</v>
      </c>
      <c r="Q120" s="52">
        <v>-1.34</v>
      </c>
    </row>
    <row r="121">
      <c r="A121" s="54" t="s">
        <v>121</v>
      </c>
      <c r="B121" s="55" t="s">
        <v>70</v>
      </c>
      <c r="C121" s="56">
        <v>-4.122</v>
      </c>
      <c r="D121" s="56">
        <v>-4.707</v>
      </c>
      <c r="E121" s="56">
        <v>-4.726</v>
      </c>
      <c r="F121" s="56">
        <v>-4.715</v>
      </c>
      <c r="G121" s="56">
        <v>-4.924</v>
      </c>
      <c r="H121" s="56">
        <v>-4.338</v>
      </c>
      <c r="I121" s="56">
        <v>-5.25</v>
      </c>
      <c r="J121" s="56">
        <v>-4.373</v>
      </c>
      <c r="K121" s="56">
        <v>-4.76</v>
      </c>
      <c r="L121" s="56">
        <v>-4.722</v>
      </c>
      <c r="M121" s="56">
        <v>-4.269</v>
      </c>
      <c r="N121" s="56">
        <v>-4.573</v>
      </c>
      <c r="O121" s="56">
        <v>-4.713</v>
      </c>
      <c r="P121" s="56">
        <v>-4.58</v>
      </c>
      <c r="Q121" s="56">
        <v>-4.146</v>
      </c>
    </row>
    <row r="122">
      <c r="A122" s="53" t="s">
        <v>122</v>
      </c>
      <c r="B122" s="51" t="s">
        <v>70</v>
      </c>
      <c r="C122" s="52">
        <v>-3.843</v>
      </c>
      <c r="D122" s="52">
        <v>-4.361</v>
      </c>
      <c r="E122" s="52">
        <v>-4.405</v>
      </c>
      <c r="F122" s="52">
        <v>-4.387</v>
      </c>
      <c r="G122" s="52">
        <v>-4.49</v>
      </c>
      <c r="H122" s="52">
        <v>-4.066</v>
      </c>
      <c r="I122" s="52">
        <v>-4.722</v>
      </c>
      <c r="J122" s="52">
        <v>-3.904</v>
      </c>
      <c r="K122" s="52">
        <v>-4.396</v>
      </c>
      <c r="L122" s="52">
        <v>-4.39</v>
      </c>
      <c r="M122" s="52">
        <v>-4.07</v>
      </c>
      <c r="N122" s="52">
        <v>-4.222</v>
      </c>
      <c r="O122" s="52">
        <v>-4.373</v>
      </c>
      <c r="P122" s="52">
        <v>-4.195</v>
      </c>
      <c r="Q122" s="52">
        <v>-3.752</v>
      </c>
    </row>
    <row r="123">
      <c r="A123" s="54" t="s">
        <v>123</v>
      </c>
      <c r="B123" s="55" t="s">
        <v>70</v>
      </c>
      <c r="C123" s="56">
        <v>-2.947</v>
      </c>
      <c r="D123" s="56">
        <v>-3.277</v>
      </c>
      <c r="E123" s="56">
        <v>-3.288</v>
      </c>
      <c r="F123" s="56">
        <v>-3.277</v>
      </c>
      <c r="G123" s="56">
        <v>-3.423</v>
      </c>
      <c r="H123" s="56">
        <v>-2.952</v>
      </c>
      <c r="I123" s="56">
        <v>-3.567</v>
      </c>
      <c r="J123" s="56">
        <v>-2.912</v>
      </c>
      <c r="K123" s="56">
        <v>-3.312</v>
      </c>
      <c r="L123" s="56">
        <v>-3.257</v>
      </c>
      <c r="M123" s="56">
        <v>-3.057</v>
      </c>
      <c r="N123" s="56">
        <v>-3.208</v>
      </c>
      <c r="O123" s="56">
        <v>-3.304</v>
      </c>
      <c r="P123" s="56">
        <v>-3.164</v>
      </c>
      <c r="Q123" s="56">
        <v>-2.88</v>
      </c>
    </row>
    <row r="124">
      <c r="A124" s="53" t="s">
        <v>124</v>
      </c>
      <c r="B124" s="51" t="s">
        <v>70</v>
      </c>
      <c r="C124" s="52">
        <v>-3.604</v>
      </c>
      <c r="D124" s="52">
        <v>-4.188</v>
      </c>
      <c r="E124" s="52">
        <v>-4.168</v>
      </c>
      <c r="F124" s="52">
        <v>-4.168</v>
      </c>
      <c r="G124" s="52">
        <v>-4.253</v>
      </c>
      <c r="H124" s="52">
        <v>-3.995</v>
      </c>
      <c r="I124" s="52">
        <v>-4.762</v>
      </c>
      <c r="J124" s="52">
        <v>-3.972</v>
      </c>
      <c r="K124" s="52">
        <v>-4.28</v>
      </c>
      <c r="L124" s="52">
        <v>-4.25</v>
      </c>
      <c r="M124" s="52">
        <v>-3.797</v>
      </c>
      <c r="N124" s="52">
        <v>-4.148</v>
      </c>
      <c r="O124" s="52">
        <v>-4.251</v>
      </c>
      <c r="P124" s="52">
        <v>-3.986</v>
      </c>
      <c r="Q124" s="52">
        <v>-3.634</v>
      </c>
    </row>
    <row r="125">
      <c r="A125" s="54" t="s">
        <v>125</v>
      </c>
      <c r="B125" s="55" t="s">
        <v>70</v>
      </c>
      <c r="C125" s="56">
        <v>-2.651</v>
      </c>
      <c r="D125" s="56">
        <v>-3.231</v>
      </c>
      <c r="E125" s="56">
        <v>-3.199</v>
      </c>
      <c r="F125" s="56">
        <v>-3.204</v>
      </c>
      <c r="G125" s="56">
        <v>-3.148</v>
      </c>
      <c r="H125" s="56">
        <v>-3.229</v>
      </c>
      <c r="I125" s="56">
        <v>-3.843</v>
      </c>
      <c r="J125" s="56">
        <v>-3.111</v>
      </c>
      <c r="K125" s="56">
        <v>-3.338</v>
      </c>
      <c r="L125" s="56">
        <v>-3.277</v>
      </c>
      <c r="M125" s="56">
        <v>-2.832</v>
      </c>
      <c r="N125" s="56">
        <v>-3.241</v>
      </c>
      <c r="O125" s="56">
        <v>-3.31</v>
      </c>
      <c r="P125" s="56">
        <v>-3.029</v>
      </c>
      <c r="Q125" s="56">
        <v>-2.74</v>
      </c>
    </row>
    <row r="126">
      <c r="A126" s="53" t="s">
        <v>126</v>
      </c>
      <c r="B126" s="51" t="s">
        <v>70</v>
      </c>
      <c r="C126" s="52">
        <v>-4.46</v>
      </c>
      <c r="D126" s="52">
        <v>-5.282</v>
      </c>
      <c r="E126" s="52">
        <v>-5.255</v>
      </c>
      <c r="F126" s="52">
        <v>-5.258</v>
      </c>
      <c r="G126" s="52">
        <v>-5.441</v>
      </c>
      <c r="H126" s="52">
        <v>-5.397</v>
      </c>
      <c r="I126" s="52">
        <v>-6.199</v>
      </c>
      <c r="J126" s="52">
        <v>-5.34</v>
      </c>
      <c r="K126" s="52">
        <v>-5.425</v>
      </c>
      <c r="L126" s="52">
        <v>-5.433</v>
      </c>
      <c r="M126" s="52">
        <v>-4.651</v>
      </c>
      <c r="N126" s="52">
        <v>-5.234</v>
      </c>
      <c r="O126" s="52">
        <v>-5.349</v>
      </c>
      <c r="P126" s="52">
        <v>-5.113</v>
      </c>
      <c r="Q126" s="52">
        <v>-4.674</v>
      </c>
    </row>
    <row r="127">
      <c r="A127" s="54" t="s">
        <v>127</v>
      </c>
      <c r="B127" s="55" t="s">
        <v>70</v>
      </c>
      <c r="C127" s="56">
        <v>-3.688</v>
      </c>
      <c r="D127" s="56">
        <v>-4.146</v>
      </c>
      <c r="E127" s="56">
        <v>-4.237</v>
      </c>
      <c r="F127" s="56">
        <v>-4.205</v>
      </c>
      <c r="G127" s="56">
        <v>-4.244</v>
      </c>
      <c r="H127" s="56">
        <v>-3.817</v>
      </c>
      <c r="I127" s="56">
        <v>-4.367</v>
      </c>
      <c r="J127" s="56">
        <v>-3.772</v>
      </c>
      <c r="K127" s="56">
        <v>-4.047</v>
      </c>
      <c r="L127" s="56">
        <v>-4.178</v>
      </c>
      <c r="M127" s="56">
        <v>-3.727</v>
      </c>
      <c r="N127" s="56">
        <v>-4.014</v>
      </c>
      <c r="O127" s="56">
        <v>-4.152</v>
      </c>
      <c r="P127" s="56">
        <v>-3.915</v>
      </c>
      <c r="Q127" s="56">
        <v>-3.576</v>
      </c>
    </row>
    <row r="128">
      <c r="A128" s="53" t="s">
        <v>128</v>
      </c>
      <c r="B128" s="51" t="s">
        <v>70</v>
      </c>
      <c r="C128" s="52">
        <v>-2.731</v>
      </c>
      <c r="D128" s="52">
        <v>-2.85</v>
      </c>
      <c r="E128" s="52">
        <v>-2.927</v>
      </c>
      <c r="F128" s="52">
        <v>-2.899</v>
      </c>
      <c r="G128" s="52">
        <v>-2.873</v>
      </c>
      <c r="H128" s="52">
        <v>-2.529</v>
      </c>
      <c r="I128" s="52">
        <v>-2.873</v>
      </c>
      <c r="J128" s="52">
        <v>-2.761</v>
      </c>
      <c r="K128" s="52">
        <v>-2.876</v>
      </c>
      <c r="L128" s="52">
        <v>-2.863</v>
      </c>
      <c r="M128" s="52">
        <v>-2.878</v>
      </c>
      <c r="N128" s="52">
        <v>-2.705</v>
      </c>
      <c r="O128" s="52">
        <v>-2.851</v>
      </c>
      <c r="P128" s="52">
        <v>-2.939</v>
      </c>
      <c r="Q128" s="52">
        <v>-2.553</v>
      </c>
    </row>
    <row r="129">
      <c r="A129" s="54" t="s">
        <v>129</v>
      </c>
      <c r="B129" s="55" t="s">
        <v>70</v>
      </c>
      <c r="C129" s="56">
        <v>-4.515</v>
      </c>
      <c r="D129" s="56">
        <v>-4.868</v>
      </c>
      <c r="E129" s="56">
        <v>-4.966</v>
      </c>
      <c r="F129" s="56">
        <v>-4.933</v>
      </c>
      <c r="G129" s="56">
        <v>-5.019</v>
      </c>
      <c r="H129" s="56">
        <v>-3.999</v>
      </c>
      <c r="I129" s="56">
        <v>-5.029</v>
      </c>
      <c r="J129" s="56">
        <v>-4.206</v>
      </c>
      <c r="K129" s="56">
        <v>-4.945</v>
      </c>
      <c r="L129" s="56">
        <v>-4.914</v>
      </c>
      <c r="M129" s="56">
        <v>-4.862</v>
      </c>
      <c r="N129" s="56">
        <v>-4.61</v>
      </c>
      <c r="O129" s="56">
        <v>-4.849</v>
      </c>
      <c r="P129" s="56">
        <v>-4.858</v>
      </c>
      <c r="Q129" s="56">
        <v>-4.264</v>
      </c>
    </row>
    <row r="130">
      <c r="A130" s="53" t="s">
        <v>130</v>
      </c>
      <c r="B130" s="51" t="s">
        <v>70</v>
      </c>
      <c r="C130" s="52">
        <v>-2.242</v>
      </c>
      <c r="D130" s="52">
        <v>-2.912</v>
      </c>
      <c r="E130" s="52">
        <v>-2.906</v>
      </c>
      <c r="F130" s="52">
        <v>-2.894</v>
      </c>
      <c r="G130" s="52">
        <v>-2.125</v>
      </c>
      <c r="H130" s="52">
        <v>-2.435</v>
      </c>
      <c r="I130" s="52">
        <v>-3.029</v>
      </c>
      <c r="J130" s="52">
        <v>-2.252</v>
      </c>
      <c r="K130" s="52">
        <v>-2.691</v>
      </c>
      <c r="L130" s="52">
        <v>-2.878</v>
      </c>
      <c r="M130" s="52">
        <v>-2.354</v>
      </c>
      <c r="N130" s="52">
        <v>-2.948</v>
      </c>
      <c r="O130" s="52">
        <v>-3.026</v>
      </c>
      <c r="P130" s="52">
        <v>-2.203</v>
      </c>
      <c r="Q130" s="52">
        <v>-1.865</v>
      </c>
    </row>
    <row r="131">
      <c r="A131" s="54" t="s">
        <v>131</v>
      </c>
      <c r="B131" s="55" t="s">
        <v>70</v>
      </c>
      <c r="C131" s="56">
        <v>-2.75</v>
      </c>
      <c r="D131" s="56">
        <v>-3.534</v>
      </c>
      <c r="E131" s="56">
        <v>-3.528</v>
      </c>
      <c r="F131" s="56">
        <v>-3.516</v>
      </c>
      <c r="G131" s="56">
        <v>-2.652</v>
      </c>
      <c r="H131" s="56">
        <v>-2.966</v>
      </c>
      <c r="I131" s="56">
        <v>-3.657</v>
      </c>
      <c r="J131" s="56">
        <v>-2.772</v>
      </c>
      <c r="K131" s="56">
        <v>-3.277</v>
      </c>
      <c r="L131" s="56">
        <v>-3.483</v>
      </c>
      <c r="M131" s="56">
        <v>-2.897</v>
      </c>
      <c r="N131" s="56">
        <v>-3.541</v>
      </c>
      <c r="O131" s="56">
        <v>-3.644</v>
      </c>
      <c r="P131" s="56">
        <v>-2.735</v>
      </c>
      <c r="Q131" s="56">
        <v>-2.319</v>
      </c>
    </row>
    <row r="132">
      <c r="A132" s="53" t="s">
        <v>132</v>
      </c>
      <c r="B132" s="51" t="s">
        <v>70</v>
      </c>
      <c r="C132" s="52">
        <v>-3.097</v>
      </c>
      <c r="D132" s="52">
        <v>-3.801</v>
      </c>
      <c r="E132" s="52">
        <v>-3.747</v>
      </c>
      <c r="F132" s="52">
        <v>-3.76</v>
      </c>
      <c r="G132" s="52">
        <v>-3.713</v>
      </c>
      <c r="H132" s="52">
        <v>-3.865</v>
      </c>
      <c r="I132" s="52">
        <v>-4.556</v>
      </c>
      <c r="J132" s="52">
        <v>-3.597</v>
      </c>
      <c r="K132" s="52">
        <v>-3.861</v>
      </c>
      <c r="L132" s="52">
        <v>-3.747</v>
      </c>
      <c r="M132" s="52">
        <v>-3.167</v>
      </c>
      <c r="N132" s="52">
        <v>-3.772</v>
      </c>
      <c r="O132" s="52">
        <v>-3.873</v>
      </c>
      <c r="P132" s="52">
        <v>-3.64</v>
      </c>
      <c r="Q132" s="52">
        <v>-3.211</v>
      </c>
    </row>
    <row r="133">
      <c r="A133" s="54" t="s">
        <v>133</v>
      </c>
      <c r="B133" s="55" t="s">
        <v>70</v>
      </c>
      <c r="C133" s="56">
        <v>-2.507</v>
      </c>
      <c r="D133" s="56">
        <v>-2.999</v>
      </c>
      <c r="E133" s="56">
        <v>-3.001</v>
      </c>
      <c r="F133" s="56">
        <v>-2.995</v>
      </c>
      <c r="G133" s="56">
        <v>-2.654</v>
      </c>
      <c r="H133" s="56">
        <v>-2.611</v>
      </c>
      <c r="I133" s="56">
        <v>-3.168</v>
      </c>
      <c r="J133" s="56">
        <v>-2.45</v>
      </c>
      <c r="K133" s="56">
        <v>-2.943</v>
      </c>
      <c r="L133" s="56">
        <v>-3.0</v>
      </c>
      <c r="M133" s="56">
        <v>-2.719</v>
      </c>
      <c r="N133" s="56">
        <v>-2.947</v>
      </c>
      <c r="O133" s="56">
        <v>-3.064</v>
      </c>
      <c r="P133" s="56">
        <v>-2.634</v>
      </c>
      <c r="Q133" s="56">
        <v>-2.257</v>
      </c>
    </row>
    <row r="134">
      <c r="A134" s="53" t="s">
        <v>134</v>
      </c>
      <c r="B134" s="51" t="s">
        <v>70</v>
      </c>
      <c r="C134" s="52">
        <v>-3.72</v>
      </c>
      <c r="D134" s="52">
        <v>-3.991</v>
      </c>
      <c r="E134" s="52">
        <v>-4.104</v>
      </c>
      <c r="F134" s="52">
        <v>-4.068</v>
      </c>
      <c r="G134" s="52">
        <v>-4.206</v>
      </c>
      <c r="H134" s="52">
        <v>-3.784</v>
      </c>
      <c r="I134" s="52">
        <v>-4.207</v>
      </c>
      <c r="J134" s="52">
        <v>-3.789</v>
      </c>
      <c r="K134" s="52">
        <v>-4.045</v>
      </c>
      <c r="L134" s="52">
        <v>-4.082</v>
      </c>
      <c r="M134" s="52">
        <v>-3.882</v>
      </c>
      <c r="N134" s="52">
        <v>-3.792</v>
      </c>
      <c r="O134" s="52">
        <v>-3.972</v>
      </c>
      <c r="P134" s="52">
        <v>-4.092</v>
      </c>
      <c r="Q134" s="52">
        <v>-3.675</v>
      </c>
    </row>
    <row r="135">
      <c r="A135" s="54" t="s">
        <v>135</v>
      </c>
      <c r="B135" s="55" t="s">
        <v>70</v>
      </c>
      <c r="C135" s="56">
        <v>-3.363</v>
      </c>
      <c r="D135" s="56">
        <v>-3.968</v>
      </c>
      <c r="E135" s="56">
        <v>-3.966</v>
      </c>
      <c r="F135" s="56">
        <v>-3.963</v>
      </c>
      <c r="G135" s="56">
        <v>-3.972</v>
      </c>
      <c r="H135" s="56">
        <v>-3.936</v>
      </c>
      <c r="I135" s="56">
        <v>-4.552</v>
      </c>
      <c r="J135" s="56">
        <v>-3.667</v>
      </c>
      <c r="K135" s="56">
        <v>-4.018</v>
      </c>
      <c r="L135" s="56">
        <v>-4.026</v>
      </c>
      <c r="M135" s="56">
        <v>-3.484</v>
      </c>
      <c r="N135" s="56">
        <v>-3.955</v>
      </c>
      <c r="O135" s="56">
        <v>-4.043</v>
      </c>
      <c r="P135" s="56">
        <v>-3.733</v>
      </c>
      <c r="Q135" s="64">
        <v>-3.42</v>
      </c>
    </row>
    <row r="137">
      <c r="A137" s="58"/>
      <c r="B137" s="59" t="s">
        <v>136</v>
      </c>
      <c r="C137" s="60" t="s">
        <v>137</v>
      </c>
      <c r="D137" s="60" t="s">
        <v>138</v>
      </c>
      <c r="E137" s="60" t="s">
        <v>139</v>
      </c>
      <c r="F137" s="60" t="s">
        <v>140</v>
      </c>
      <c r="G137" s="60" t="s">
        <v>141</v>
      </c>
      <c r="H137" s="60" t="s">
        <v>142</v>
      </c>
      <c r="I137" s="60" t="s">
        <v>143</v>
      </c>
      <c r="J137" s="60" t="s">
        <v>144</v>
      </c>
      <c r="K137" s="60" t="s">
        <v>145</v>
      </c>
      <c r="L137" s="60" t="s">
        <v>146</v>
      </c>
      <c r="M137" s="60" t="s">
        <v>147</v>
      </c>
      <c r="N137" s="60" t="s">
        <v>148</v>
      </c>
      <c r="O137" s="60" t="s">
        <v>149</v>
      </c>
      <c r="P137" s="60" t="s">
        <v>150</v>
      </c>
      <c r="Q137" s="60" t="s">
        <v>151</v>
      </c>
    </row>
    <row r="138">
      <c r="G138">
        <f t="shared" ref="G138:Q138" si="1">G70-$E70</f>
        <v>0.056</v>
      </c>
      <c r="H138">
        <f t="shared" si="1"/>
        <v>0.625</v>
      </c>
      <c r="I138">
        <f t="shared" si="1"/>
        <v>0.056</v>
      </c>
      <c r="J138">
        <f t="shared" si="1"/>
        <v>0.545</v>
      </c>
      <c r="K138">
        <f t="shared" si="1"/>
        <v>0.085</v>
      </c>
      <c r="L138">
        <f t="shared" si="1"/>
        <v>0.046</v>
      </c>
      <c r="M138">
        <f t="shared" si="1"/>
        <v>0.113</v>
      </c>
      <c r="N138">
        <f t="shared" si="1"/>
        <v>0.22</v>
      </c>
      <c r="O138">
        <f t="shared" si="1"/>
        <v>0.073</v>
      </c>
      <c r="P138">
        <f t="shared" si="1"/>
        <v>0.105</v>
      </c>
      <c r="Q138">
        <f t="shared" si="1"/>
        <v>0.503</v>
      </c>
      <c r="R138">
        <f t="shared" ref="R138:R203" si="3">ABS(Q138/E70)*100</f>
        <v>10.03791658</v>
      </c>
      <c r="S138">
        <f t="shared" ref="S138:S203" si="4">ABS(I138/E70)*100</f>
        <v>1.117541409</v>
      </c>
      <c r="V138" s="51"/>
    </row>
    <row r="139">
      <c r="G139">
        <f t="shared" ref="G139:Q139" si="2">G71-$E71</f>
        <v>0.007</v>
      </c>
      <c r="H139">
        <f t="shared" si="2"/>
        <v>0.685</v>
      </c>
      <c r="I139">
        <f t="shared" si="2"/>
        <v>0.007</v>
      </c>
      <c r="J139">
        <f t="shared" si="2"/>
        <v>0.852</v>
      </c>
      <c r="K139">
        <f t="shared" si="2"/>
        <v>0.108</v>
      </c>
      <c r="L139">
        <f t="shared" si="2"/>
        <v>0.023</v>
      </c>
      <c r="M139">
        <f t="shared" si="2"/>
        <v>0.208</v>
      </c>
      <c r="N139">
        <f t="shared" si="2"/>
        <v>0.233</v>
      </c>
      <c r="O139">
        <f t="shared" si="2"/>
        <v>0.07</v>
      </c>
      <c r="P139">
        <f t="shared" si="2"/>
        <v>0.171</v>
      </c>
      <c r="Q139">
        <f t="shared" si="2"/>
        <v>0.606</v>
      </c>
      <c r="R139">
        <f t="shared" si="3"/>
        <v>10.62971409</v>
      </c>
      <c r="S139">
        <f t="shared" si="4"/>
        <v>0.1227854762</v>
      </c>
      <c r="V139" s="61"/>
    </row>
    <row r="140">
      <c r="G140">
        <f t="shared" ref="G140:Q140" si="5">G72-$E72</f>
        <v>-0.048</v>
      </c>
      <c r="H140">
        <f t="shared" si="5"/>
        <v>0.73</v>
      </c>
      <c r="I140">
        <f t="shared" si="5"/>
        <v>-0.048</v>
      </c>
      <c r="J140">
        <f t="shared" si="5"/>
        <v>1.012</v>
      </c>
      <c r="K140">
        <f t="shared" si="5"/>
        <v>0.113</v>
      </c>
      <c r="L140">
        <f t="shared" si="5"/>
        <v>-0.116</v>
      </c>
      <c r="M140">
        <f t="shared" si="5"/>
        <v>0.274</v>
      </c>
      <c r="N140">
        <f t="shared" si="5"/>
        <v>0.284</v>
      </c>
      <c r="O140">
        <f t="shared" si="5"/>
        <v>0.101</v>
      </c>
      <c r="P140">
        <f t="shared" si="5"/>
        <v>0.214</v>
      </c>
      <c r="Q140">
        <f t="shared" si="5"/>
        <v>0.645</v>
      </c>
      <c r="R140">
        <f t="shared" si="3"/>
        <v>9.167140421</v>
      </c>
      <c r="S140">
        <f t="shared" si="4"/>
        <v>0.6822057987</v>
      </c>
      <c r="V140" s="53" t="s">
        <v>72</v>
      </c>
    </row>
    <row r="141">
      <c r="G141">
        <f t="shared" ref="G141:Q141" si="6">G73-$E73</f>
        <v>0.149</v>
      </c>
      <c r="H141">
        <f t="shared" si="6"/>
        <v>1.144</v>
      </c>
      <c r="I141">
        <f t="shared" si="6"/>
        <v>0.149</v>
      </c>
      <c r="J141">
        <f t="shared" si="6"/>
        <v>1.377</v>
      </c>
      <c r="K141">
        <f t="shared" si="6"/>
        <v>0.157</v>
      </c>
      <c r="L141">
        <f t="shared" si="6"/>
        <v>0.216</v>
      </c>
      <c r="M141">
        <f t="shared" si="6"/>
        <v>0.165</v>
      </c>
      <c r="N141">
        <f t="shared" si="6"/>
        <v>0.32</v>
      </c>
      <c r="O141">
        <f t="shared" si="6"/>
        <v>0.057</v>
      </c>
      <c r="P141">
        <f t="shared" si="6"/>
        <v>0.217</v>
      </c>
      <c r="Q141">
        <f t="shared" si="6"/>
        <v>0.96</v>
      </c>
      <c r="R141">
        <f t="shared" si="3"/>
        <v>11.67883212</v>
      </c>
      <c r="S141">
        <f t="shared" si="4"/>
        <v>1.812652068</v>
      </c>
      <c r="V141" s="54" t="s">
        <v>73</v>
      </c>
    </row>
    <row r="142">
      <c r="G142">
        <f t="shared" ref="G142:Q142" si="7">G74-$E74</f>
        <v>0.014</v>
      </c>
      <c r="H142">
        <f t="shared" si="7"/>
        <v>0.691</v>
      </c>
      <c r="I142">
        <f t="shared" si="7"/>
        <v>0.013</v>
      </c>
      <c r="J142">
        <f t="shared" si="7"/>
        <v>0.729</v>
      </c>
      <c r="K142">
        <f t="shared" si="7"/>
        <v>0.119</v>
      </c>
      <c r="L142">
        <f t="shared" si="7"/>
        <v>0.025</v>
      </c>
      <c r="M142">
        <f t="shared" si="7"/>
        <v>0.226</v>
      </c>
      <c r="N142">
        <f t="shared" si="7"/>
        <v>0.229</v>
      </c>
      <c r="O142">
        <f t="shared" si="7"/>
        <v>0.058</v>
      </c>
      <c r="P142">
        <f t="shared" si="7"/>
        <v>0.214</v>
      </c>
      <c r="Q142">
        <f t="shared" si="7"/>
        <v>0.701</v>
      </c>
      <c r="R142">
        <f t="shared" si="3"/>
        <v>11.98085797</v>
      </c>
      <c r="S142">
        <f t="shared" si="4"/>
        <v>0.222184242</v>
      </c>
      <c r="V142" s="53" t="s">
        <v>74</v>
      </c>
    </row>
    <row r="143">
      <c r="G143">
        <f t="shared" ref="G143:Q143" si="8">G75-$E75</f>
        <v>-0.055</v>
      </c>
      <c r="H143">
        <f t="shared" si="8"/>
        <v>0.797</v>
      </c>
      <c r="I143">
        <f t="shared" si="8"/>
        <v>-0.061</v>
      </c>
      <c r="J143">
        <f t="shared" si="8"/>
        <v>0.804</v>
      </c>
      <c r="K143">
        <f t="shared" si="8"/>
        <v>0.139</v>
      </c>
      <c r="L143">
        <f t="shared" si="8"/>
        <v>-0.142</v>
      </c>
      <c r="M143">
        <f t="shared" si="8"/>
        <v>0.339</v>
      </c>
      <c r="N143">
        <f t="shared" si="8"/>
        <v>0.28</v>
      </c>
      <c r="O143">
        <f t="shared" si="8"/>
        <v>0.072</v>
      </c>
      <c r="P143">
        <f t="shared" si="8"/>
        <v>0.336</v>
      </c>
      <c r="Q143">
        <f t="shared" si="8"/>
        <v>0.887</v>
      </c>
      <c r="R143">
        <f t="shared" si="3"/>
        <v>11.57057135</v>
      </c>
      <c r="S143">
        <f t="shared" si="4"/>
        <v>0.7957213671</v>
      </c>
      <c r="V143" s="54" t="s">
        <v>75</v>
      </c>
    </row>
    <row r="144">
      <c r="G144">
        <f t="shared" ref="G144:Q144" si="9">G76-$E76</f>
        <v>0.157</v>
      </c>
      <c r="H144">
        <f t="shared" si="9"/>
        <v>1.154</v>
      </c>
      <c r="I144">
        <f t="shared" si="9"/>
        <v>0.156</v>
      </c>
      <c r="J144">
        <f t="shared" si="9"/>
        <v>1.169</v>
      </c>
      <c r="K144">
        <f t="shared" si="9"/>
        <v>0.191</v>
      </c>
      <c r="L144">
        <f t="shared" si="9"/>
        <v>0.192</v>
      </c>
      <c r="M144">
        <f t="shared" si="9"/>
        <v>0.227</v>
      </c>
      <c r="N144">
        <f t="shared" si="9"/>
        <v>0.353</v>
      </c>
      <c r="O144">
        <f t="shared" si="9"/>
        <v>0.069</v>
      </c>
      <c r="P144">
        <f t="shared" si="9"/>
        <v>0.308</v>
      </c>
      <c r="Q144">
        <f t="shared" si="9"/>
        <v>1.142</v>
      </c>
      <c r="R144">
        <f t="shared" si="3"/>
        <v>13.69797289</v>
      </c>
      <c r="S144">
        <f t="shared" si="4"/>
        <v>1.871176682</v>
      </c>
      <c r="V144" s="53" t="s">
        <v>76</v>
      </c>
    </row>
    <row r="145">
      <c r="G145">
        <f t="shared" ref="G145:Q145" si="10">G77-$E77</f>
        <v>0.056</v>
      </c>
      <c r="H145">
        <f t="shared" si="10"/>
        <v>0.624</v>
      </c>
      <c r="I145">
        <f t="shared" si="10"/>
        <v>0.056</v>
      </c>
      <c r="J145">
        <f t="shared" si="10"/>
        <v>0.427</v>
      </c>
      <c r="K145">
        <f t="shared" si="10"/>
        <v>0.089</v>
      </c>
      <c r="L145">
        <f t="shared" si="10"/>
        <v>0.042</v>
      </c>
      <c r="M145">
        <f t="shared" si="10"/>
        <v>0.122</v>
      </c>
      <c r="N145">
        <f t="shared" si="10"/>
        <v>0.211</v>
      </c>
      <c r="O145">
        <f t="shared" si="10"/>
        <v>0.059</v>
      </c>
      <c r="P145">
        <f t="shared" si="10"/>
        <v>0.133</v>
      </c>
      <c r="Q145">
        <f t="shared" si="10"/>
        <v>0.571</v>
      </c>
      <c r="R145">
        <f t="shared" si="3"/>
        <v>11.22469039</v>
      </c>
      <c r="S145">
        <f t="shared" si="4"/>
        <v>1.100845292</v>
      </c>
      <c r="V145" s="54" t="s">
        <v>77</v>
      </c>
    </row>
    <row r="146">
      <c r="G146">
        <f t="shared" ref="G146:Q146" si="11">G78-$E78</f>
        <v>0.125</v>
      </c>
      <c r="H146">
        <f t="shared" si="11"/>
        <v>0.476</v>
      </c>
      <c r="I146">
        <f t="shared" si="11"/>
        <v>0.054</v>
      </c>
      <c r="J146">
        <f t="shared" si="11"/>
        <v>0.566</v>
      </c>
      <c r="K146">
        <f t="shared" si="11"/>
        <v>0.126</v>
      </c>
      <c r="L146">
        <f t="shared" si="11"/>
        <v>0.033</v>
      </c>
      <c r="M146">
        <f t="shared" si="11"/>
        <v>0.199</v>
      </c>
      <c r="N146">
        <f t="shared" si="11"/>
        <v>0.095</v>
      </c>
      <c r="O146">
        <f t="shared" si="11"/>
        <v>0.004</v>
      </c>
      <c r="P146">
        <f t="shared" si="11"/>
        <v>0.333</v>
      </c>
      <c r="Q146">
        <f t="shared" si="11"/>
        <v>0.608</v>
      </c>
      <c r="R146">
        <f t="shared" si="3"/>
        <v>19.53099904</v>
      </c>
      <c r="S146">
        <f t="shared" si="4"/>
        <v>1.734661099</v>
      </c>
      <c r="V146" s="53" t="s">
        <v>78</v>
      </c>
    </row>
    <row r="147">
      <c r="G147">
        <f t="shared" ref="G147:Q147" si="12">G79-$E79</f>
        <v>0.104</v>
      </c>
      <c r="H147">
        <f t="shared" si="12"/>
        <v>0.576</v>
      </c>
      <c r="I147">
        <f t="shared" si="12"/>
        <v>-0.067</v>
      </c>
      <c r="J147">
        <f t="shared" si="12"/>
        <v>0.577</v>
      </c>
      <c r="K147">
        <f t="shared" si="12"/>
        <v>0.115</v>
      </c>
      <c r="L147">
        <f t="shared" si="12"/>
        <v>-0.108</v>
      </c>
      <c r="M147">
        <f t="shared" si="12"/>
        <v>0.297</v>
      </c>
      <c r="N147">
        <f t="shared" si="12"/>
        <v>0.086</v>
      </c>
      <c r="O147">
        <f t="shared" si="12"/>
        <v>-0.027</v>
      </c>
      <c r="P147">
        <f t="shared" si="12"/>
        <v>0.425</v>
      </c>
      <c r="Q147">
        <f t="shared" si="12"/>
        <v>0.751</v>
      </c>
      <c r="R147">
        <f t="shared" si="3"/>
        <v>17.78356619</v>
      </c>
      <c r="S147">
        <f t="shared" si="4"/>
        <v>1.586549846</v>
      </c>
      <c r="V147" s="54" t="s">
        <v>79</v>
      </c>
    </row>
    <row r="148">
      <c r="G148">
        <f t="shared" ref="G148:Q148" si="13">G80-$E80</f>
        <v>0.116</v>
      </c>
      <c r="H148">
        <f t="shared" si="13"/>
        <v>0.739</v>
      </c>
      <c r="I148">
        <f t="shared" si="13"/>
        <v>-0.05</v>
      </c>
      <c r="J148">
        <f t="shared" si="13"/>
        <v>0.846</v>
      </c>
      <c r="K148">
        <f t="shared" si="13"/>
        <v>0.162</v>
      </c>
      <c r="L148">
        <f t="shared" si="13"/>
        <v>0.07</v>
      </c>
      <c r="M148">
        <f t="shared" si="13"/>
        <v>0.374</v>
      </c>
      <c r="N148">
        <f t="shared" si="13"/>
        <v>0.153</v>
      </c>
      <c r="O148">
        <f t="shared" si="13"/>
        <v>-0.03</v>
      </c>
      <c r="P148">
        <f t="shared" si="13"/>
        <v>0.442</v>
      </c>
      <c r="Q148">
        <f t="shared" si="13"/>
        <v>1.026</v>
      </c>
      <c r="R148">
        <f t="shared" si="3"/>
        <v>18.72262774</v>
      </c>
      <c r="S148">
        <f t="shared" si="4"/>
        <v>0.9124087591</v>
      </c>
      <c r="V148" s="53" t="s">
        <v>80</v>
      </c>
    </row>
    <row r="149">
      <c r="G149">
        <f t="shared" ref="G149:Q149" si="14">G81-$E81</f>
        <v>-0.116</v>
      </c>
      <c r="H149">
        <f t="shared" si="14"/>
        <v>0.756</v>
      </c>
      <c r="I149">
        <f t="shared" si="14"/>
        <v>-0.118</v>
      </c>
      <c r="J149">
        <f t="shared" si="14"/>
        <v>0.941</v>
      </c>
      <c r="K149">
        <f t="shared" si="14"/>
        <v>0.099</v>
      </c>
      <c r="L149">
        <f t="shared" si="14"/>
        <v>-0.124</v>
      </c>
      <c r="M149">
        <f t="shared" si="14"/>
        <v>0.317</v>
      </c>
      <c r="N149">
        <f t="shared" si="14"/>
        <v>0.271</v>
      </c>
      <c r="O149">
        <f t="shared" si="14"/>
        <v>0.079</v>
      </c>
      <c r="P149">
        <f t="shared" si="14"/>
        <v>0.226</v>
      </c>
      <c r="Q149">
        <f t="shared" si="14"/>
        <v>0.698</v>
      </c>
      <c r="R149">
        <f t="shared" si="3"/>
        <v>9.429883815</v>
      </c>
      <c r="S149">
        <f t="shared" si="4"/>
        <v>1.59416374</v>
      </c>
      <c r="V149" s="54" t="s">
        <v>81</v>
      </c>
    </row>
    <row r="150">
      <c r="G150">
        <f t="shared" ref="G150:Q150" si="15">G82-$E82</f>
        <v>-0.028</v>
      </c>
      <c r="H150">
        <f t="shared" si="15"/>
        <v>0.675</v>
      </c>
      <c r="I150">
        <f t="shared" si="15"/>
        <v>-0.042</v>
      </c>
      <c r="J150">
        <f t="shared" si="15"/>
        <v>0.66</v>
      </c>
      <c r="K150">
        <f t="shared" si="15"/>
        <v>0.129</v>
      </c>
      <c r="L150">
        <f t="shared" si="15"/>
        <v>-0.01</v>
      </c>
      <c r="M150">
        <f t="shared" si="15"/>
        <v>0.3</v>
      </c>
      <c r="N150">
        <f t="shared" si="15"/>
        <v>0.193</v>
      </c>
      <c r="O150">
        <f t="shared" si="15"/>
        <v>0.025</v>
      </c>
      <c r="P150">
        <f t="shared" si="15"/>
        <v>0.324</v>
      </c>
      <c r="Q150">
        <f t="shared" si="15"/>
        <v>0.823</v>
      </c>
      <c r="R150">
        <f t="shared" si="3"/>
        <v>13.10092327</v>
      </c>
      <c r="S150">
        <f t="shared" si="4"/>
        <v>0.6685768863</v>
      </c>
      <c r="V150" s="53" t="s">
        <v>82</v>
      </c>
    </row>
    <row r="151">
      <c r="G151">
        <f t="shared" ref="G151:Q151" si="16">G83-$E83</f>
        <v>-0.087</v>
      </c>
      <c r="H151">
        <f t="shared" si="16"/>
        <v>0.669</v>
      </c>
      <c r="I151">
        <f t="shared" si="16"/>
        <v>-0.121</v>
      </c>
      <c r="J151">
        <f t="shared" si="16"/>
        <v>0.566</v>
      </c>
      <c r="K151">
        <f t="shared" si="16"/>
        <v>0.152</v>
      </c>
      <c r="L151">
        <f t="shared" si="16"/>
        <v>-0.177</v>
      </c>
      <c r="M151">
        <f t="shared" si="16"/>
        <v>0.424</v>
      </c>
      <c r="N151">
        <f t="shared" si="16"/>
        <v>0.238</v>
      </c>
      <c r="O151">
        <f t="shared" si="16"/>
        <v>0.056</v>
      </c>
      <c r="P151">
        <f t="shared" si="16"/>
        <v>0.448</v>
      </c>
      <c r="Q151">
        <f t="shared" si="16"/>
        <v>0.947</v>
      </c>
      <c r="R151">
        <f t="shared" si="3"/>
        <v>12.52479831</v>
      </c>
      <c r="S151">
        <f t="shared" si="4"/>
        <v>1.600317418</v>
      </c>
      <c r="V151" s="54" t="s">
        <v>83</v>
      </c>
    </row>
    <row r="152">
      <c r="G152">
        <f t="shared" ref="G152:Q152" si="17">G84-$E84</f>
        <v>0.058</v>
      </c>
      <c r="H152">
        <f t="shared" si="17"/>
        <v>0.963</v>
      </c>
      <c r="I152">
        <f t="shared" si="17"/>
        <v>0.047</v>
      </c>
      <c r="J152">
        <f t="shared" si="17"/>
        <v>1.081</v>
      </c>
      <c r="K152">
        <f t="shared" si="17"/>
        <v>0.204</v>
      </c>
      <c r="L152">
        <f t="shared" si="17"/>
        <v>0.142</v>
      </c>
      <c r="M152">
        <f t="shared" si="17"/>
        <v>0.361</v>
      </c>
      <c r="N152">
        <f t="shared" si="17"/>
        <v>0.303</v>
      </c>
      <c r="O152">
        <f t="shared" si="17"/>
        <v>0.052</v>
      </c>
      <c r="P152">
        <f t="shared" si="17"/>
        <v>0.455</v>
      </c>
      <c r="Q152">
        <f t="shared" si="17"/>
        <v>1.211</v>
      </c>
      <c r="R152">
        <f t="shared" si="3"/>
        <v>13.88602225</v>
      </c>
      <c r="S152">
        <f t="shared" si="4"/>
        <v>0.5389290219</v>
      </c>
      <c r="V152" s="53" t="s">
        <v>84</v>
      </c>
    </row>
    <row r="153">
      <c r="G153">
        <f t="shared" ref="G153:Q153" si="18">G85-$E85</f>
        <v>0.052</v>
      </c>
      <c r="H153">
        <f t="shared" si="18"/>
        <v>0.569</v>
      </c>
      <c r="I153">
        <f t="shared" si="18"/>
        <v>0.051</v>
      </c>
      <c r="J153">
        <f t="shared" si="18"/>
        <v>0.343</v>
      </c>
      <c r="K153">
        <f t="shared" si="18"/>
        <v>0.089</v>
      </c>
      <c r="L153">
        <f t="shared" si="18"/>
        <v>0.032</v>
      </c>
      <c r="M153">
        <f t="shared" si="18"/>
        <v>0.127</v>
      </c>
      <c r="N153">
        <f t="shared" si="18"/>
        <v>0.179</v>
      </c>
      <c r="O153">
        <f t="shared" si="18"/>
        <v>0.041</v>
      </c>
      <c r="P153">
        <f t="shared" si="18"/>
        <v>0.183</v>
      </c>
      <c r="Q153">
        <f t="shared" si="18"/>
        <v>0.589</v>
      </c>
      <c r="R153">
        <f t="shared" si="3"/>
        <v>11.32910175</v>
      </c>
      <c r="S153">
        <f t="shared" si="4"/>
        <v>0.9809578765</v>
      </c>
      <c r="V153" s="54" t="s">
        <v>85</v>
      </c>
    </row>
    <row r="154">
      <c r="G154">
        <f t="shared" ref="G154:Q154" si="19">G86-$E86</f>
        <v>0.28</v>
      </c>
      <c r="H154">
        <f t="shared" si="19"/>
        <v>2.052</v>
      </c>
      <c r="I154">
        <f t="shared" si="19"/>
        <v>0.28</v>
      </c>
      <c r="J154">
        <f t="shared" si="19"/>
        <v>1.889</v>
      </c>
      <c r="K154">
        <f t="shared" si="19"/>
        <v>0.342</v>
      </c>
      <c r="L154">
        <f t="shared" si="19"/>
        <v>0.467</v>
      </c>
      <c r="M154">
        <f t="shared" si="19"/>
        <v>0.403</v>
      </c>
      <c r="N154">
        <f t="shared" si="19"/>
        <v>1.121</v>
      </c>
      <c r="O154">
        <f t="shared" si="19"/>
        <v>0.388</v>
      </c>
      <c r="P154">
        <f t="shared" si="19"/>
        <v>0.042</v>
      </c>
      <c r="Q154">
        <f t="shared" si="19"/>
        <v>2.167</v>
      </c>
      <c r="R154">
        <f t="shared" si="3"/>
        <v>12.41976158</v>
      </c>
      <c r="S154">
        <f t="shared" si="4"/>
        <v>1.604768455</v>
      </c>
      <c r="V154" s="53" t="s">
        <v>86</v>
      </c>
    </row>
    <row r="155">
      <c r="G155">
        <f t="shared" ref="G155:Q155" si="20">G87-$E87</f>
        <v>-0.093</v>
      </c>
      <c r="H155">
        <f t="shared" si="20"/>
        <v>0.641</v>
      </c>
      <c r="I155">
        <f t="shared" si="20"/>
        <v>-0.094</v>
      </c>
      <c r="J155">
        <f t="shared" si="20"/>
        <v>1.054</v>
      </c>
      <c r="K155">
        <f t="shared" si="20"/>
        <v>0.135</v>
      </c>
      <c r="L155">
        <f t="shared" si="20"/>
        <v>0.02</v>
      </c>
      <c r="M155">
        <f t="shared" si="20"/>
        <v>0.364</v>
      </c>
      <c r="N155">
        <f t="shared" si="20"/>
        <v>0.259</v>
      </c>
      <c r="O155">
        <f t="shared" si="20"/>
        <v>0.1</v>
      </c>
      <c r="P155">
        <f t="shared" si="20"/>
        <v>0.24</v>
      </c>
      <c r="Q155">
        <f t="shared" si="20"/>
        <v>0.591</v>
      </c>
      <c r="R155">
        <f t="shared" si="3"/>
        <v>8.47311828</v>
      </c>
      <c r="S155">
        <f t="shared" si="4"/>
        <v>1.347670251</v>
      </c>
      <c r="V155" s="54" t="s">
        <v>87</v>
      </c>
    </row>
    <row r="156">
      <c r="G156">
        <f t="shared" ref="G156:Q156" si="21">G88-$E88</f>
        <v>-0.159</v>
      </c>
      <c r="H156">
        <f t="shared" si="21"/>
        <v>0.597</v>
      </c>
      <c r="I156">
        <f t="shared" si="21"/>
        <v>-0.165</v>
      </c>
      <c r="J156">
        <f t="shared" si="21"/>
        <v>0.816</v>
      </c>
      <c r="K156">
        <f t="shared" si="21"/>
        <v>0.133</v>
      </c>
      <c r="L156">
        <f t="shared" si="21"/>
        <v>0.008</v>
      </c>
      <c r="M156">
        <f t="shared" si="21"/>
        <v>0.431</v>
      </c>
      <c r="N156">
        <f t="shared" si="21"/>
        <v>0.268</v>
      </c>
      <c r="O156">
        <f t="shared" si="21"/>
        <v>0.088</v>
      </c>
      <c r="P156">
        <f t="shared" si="21"/>
        <v>0.27</v>
      </c>
      <c r="Q156">
        <f t="shared" si="21"/>
        <v>0.728</v>
      </c>
      <c r="R156">
        <f t="shared" si="3"/>
        <v>9.693741678</v>
      </c>
      <c r="S156">
        <f t="shared" si="4"/>
        <v>2.197070573</v>
      </c>
      <c r="V156" s="53" t="s">
        <v>88</v>
      </c>
    </row>
    <row r="157">
      <c r="G157">
        <f t="shared" ref="G157:Q157" si="22">G89-$E89</f>
        <v>0.415</v>
      </c>
      <c r="H157">
        <f t="shared" si="22"/>
        <v>2.772</v>
      </c>
      <c r="I157">
        <f t="shared" si="22"/>
        <v>0.415</v>
      </c>
      <c r="J157">
        <f t="shared" si="22"/>
        <v>2.053</v>
      </c>
      <c r="K157">
        <f t="shared" si="22"/>
        <v>0.304</v>
      </c>
      <c r="L157">
        <f t="shared" si="22"/>
        <v>0.433</v>
      </c>
      <c r="M157">
        <f t="shared" si="22"/>
        <v>0.193</v>
      </c>
      <c r="N157">
        <f t="shared" si="22"/>
        <v>1.221</v>
      </c>
      <c r="O157">
        <f t="shared" si="22"/>
        <v>0.436</v>
      </c>
      <c r="P157">
        <f t="shared" si="22"/>
        <v>0.019</v>
      </c>
      <c r="Q157">
        <f t="shared" si="22"/>
        <v>2.106</v>
      </c>
      <c r="R157">
        <f t="shared" si="3"/>
        <v>10.84728303</v>
      </c>
      <c r="S157">
        <f t="shared" si="4"/>
        <v>2.137522534</v>
      </c>
      <c r="V157" s="54" t="s">
        <v>89</v>
      </c>
    </row>
    <row r="158">
      <c r="G158">
        <f t="shared" ref="G158:Q158" si="23">G90-$E90</f>
        <v>0.403</v>
      </c>
      <c r="H158">
        <f t="shared" si="23"/>
        <v>2.119</v>
      </c>
      <c r="I158">
        <f t="shared" si="23"/>
        <v>0.403</v>
      </c>
      <c r="J158">
        <f t="shared" si="23"/>
        <v>1.899</v>
      </c>
      <c r="K158">
        <f t="shared" si="23"/>
        <v>0.281</v>
      </c>
      <c r="L158">
        <f t="shared" si="23"/>
        <v>0.358</v>
      </c>
      <c r="M158">
        <f t="shared" si="23"/>
        <v>0.16</v>
      </c>
      <c r="N158">
        <f t="shared" si="23"/>
        <v>0.831</v>
      </c>
      <c r="O158">
        <f t="shared" si="23"/>
        <v>0.304</v>
      </c>
      <c r="P158">
        <f t="shared" si="23"/>
        <v>0.45</v>
      </c>
      <c r="Q158">
        <f t="shared" si="23"/>
        <v>1.819</v>
      </c>
      <c r="R158">
        <f t="shared" si="3"/>
        <v>11.0075643</v>
      </c>
      <c r="S158">
        <f t="shared" si="4"/>
        <v>2.438729198</v>
      </c>
      <c r="V158" s="53" t="s">
        <v>90</v>
      </c>
    </row>
    <row r="159">
      <c r="G159">
        <f t="shared" ref="G159:Q159" si="24">G91-$E91</f>
        <v>0.382</v>
      </c>
      <c r="H159">
        <f t="shared" si="24"/>
        <v>2.502</v>
      </c>
      <c r="I159">
        <f t="shared" si="24"/>
        <v>0.382</v>
      </c>
      <c r="J159">
        <f t="shared" si="24"/>
        <v>1.983</v>
      </c>
      <c r="K159">
        <f t="shared" si="24"/>
        <v>0.299</v>
      </c>
      <c r="L159">
        <f t="shared" si="24"/>
        <v>0.476</v>
      </c>
      <c r="M159">
        <f t="shared" si="24"/>
        <v>0.216</v>
      </c>
      <c r="N159">
        <f t="shared" si="24"/>
        <v>1.164</v>
      </c>
      <c r="O159">
        <f t="shared" si="24"/>
        <v>0.394</v>
      </c>
      <c r="P159">
        <f t="shared" si="24"/>
        <v>0.011</v>
      </c>
      <c r="Q159">
        <f t="shared" si="24"/>
        <v>2.158</v>
      </c>
      <c r="R159">
        <f t="shared" si="3"/>
        <v>10.90835566</v>
      </c>
      <c r="S159">
        <f t="shared" si="4"/>
        <v>1.930950816</v>
      </c>
      <c r="V159" s="54" t="s">
        <v>91</v>
      </c>
    </row>
    <row r="160">
      <c r="G160">
        <f t="shared" ref="G160:Q160" si="25">G92-$E92</f>
        <v>0.366</v>
      </c>
      <c r="H160">
        <f t="shared" si="25"/>
        <v>2.234</v>
      </c>
      <c r="I160">
        <f t="shared" si="25"/>
        <v>0.366</v>
      </c>
      <c r="J160">
        <f t="shared" si="25"/>
        <v>1.922</v>
      </c>
      <c r="K160">
        <f t="shared" si="25"/>
        <v>0.287</v>
      </c>
      <c r="L160">
        <f t="shared" si="25"/>
        <v>0.46</v>
      </c>
      <c r="M160">
        <f t="shared" si="25"/>
        <v>0.209</v>
      </c>
      <c r="N160">
        <f t="shared" si="25"/>
        <v>1.063</v>
      </c>
      <c r="O160">
        <f t="shared" si="25"/>
        <v>0.356</v>
      </c>
      <c r="P160">
        <f t="shared" si="25"/>
        <v>0.103</v>
      </c>
      <c r="Q160">
        <f t="shared" si="25"/>
        <v>2.075</v>
      </c>
      <c r="R160">
        <f t="shared" si="3"/>
        <v>10.65906406</v>
      </c>
      <c r="S160">
        <f t="shared" si="4"/>
        <v>1.880104793</v>
      </c>
      <c r="T160">
        <f>AVERAGE(Q138:Q160)</f>
        <v>1.057043478</v>
      </c>
      <c r="U160">
        <f>(SUMIF(Q138:Q160,"&gt;0")-SUMIF(Q138:Q160,"&lt;0"))/24</f>
        <v>1.013</v>
      </c>
      <c r="V160" s="53" t="s">
        <v>92</v>
      </c>
    </row>
    <row r="161">
      <c r="G161">
        <f t="shared" ref="G161:Q161" si="26">G93-$E93</f>
        <v>-0.528</v>
      </c>
      <c r="H161">
        <f t="shared" si="26"/>
        <v>-1.44</v>
      </c>
      <c r="I161">
        <f t="shared" si="26"/>
        <v>-1.979</v>
      </c>
      <c r="J161">
        <f t="shared" si="26"/>
        <v>-0.954</v>
      </c>
      <c r="K161">
        <f t="shared" si="26"/>
        <v>-0.49</v>
      </c>
      <c r="L161">
        <f t="shared" si="26"/>
        <v>-0.057</v>
      </c>
      <c r="M161">
        <f t="shared" si="26"/>
        <v>0.999</v>
      </c>
      <c r="N161">
        <f t="shared" si="26"/>
        <v>-0.07</v>
      </c>
      <c r="O161">
        <f t="shared" si="26"/>
        <v>-0.065</v>
      </c>
      <c r="P161">
        <f t="shared" si="26"/>
        <v>-0.405</v>
      </c>
      <c r="Q161">
        <f t="shared" si="26"/>
        <v>-0.181</v>
      </c>
      <c r="R161">
        <f t="shared" si="3"/>
        <v>6.644640235</v>
      </c>
      <c r="S161">
        <f t="shared" si="4"/>
        <v>72.65051395</v>
      </c>
    </row>
    <row r="162">
      <c r="G162">
        <f t="shared" ref="G162:Q162" si="27">G94-$E94</f>
        <v>-0.756</v>
      </c>
      <c r="H162">
        <f t="shared" si="27"/>
        <v>-1.565</v>
      </c>
      <c r="I162">
        <f t="shared" si="27"/>
        <v>-2.205</v>
      </c>
      <c r="J162">
        <f t="shared" si="27"/>
        <v>-1.074</v>
      </c>
      <c r="K162">
        <f t="shared" si="27"/>
        <v>-0.554</v>
      </c>
      <c r="L162">
        <f t="shared" si="27"/>
        <v>-0.11</v>
      </c>
      <c r="M162">
        <f t="shared" si="27"/>
        <v>1.096</v>
      </c>
      <c r="N162">
        <f t="shared" si="27"/>
        <v>-0.04</v>
      </c>
      <c r="O162">
        <f t="shared" si="27"/>
        <v>-0.06</v>
      </c>
      <c r="P162">
        <f t="shared" si="27"/>
        <v>-0.528</v>
      </c>
      <c r="Q162">
        <f t="shared" si="27"/>
        <v>-0.249</v>
      </c>
      <c r="R162">
        <f t="shared" si="3"/>
        <v>6.550907656</v>
      </c>
      <c r="S162">
        <f t="shared" si="4"/>
        <v>58.01104972</v>
      </c>
    </row>
    <row r="163">
      <c r="G163">
        <f t="shared" ref="G163:Q163" si="28">G95-$E95</f>
        <v>-0.072</v>
      </c>
      <c r="H163">
        <f t="shared" si="28"/>
        <v>-0.042</v>
      </c>
      <c r="I163">
        <f t="shared" si="28"/>
        <v>-1.387</v>
      </c>
      <c r="J163">
        <f t="shared" si="28"/>
        <v>0.687</v>
      </c>
      <c r="K163">
        <f t="shared" si="28"/>
        <v>0.282</v>
      </c>
      <c r="L163">
        <f t="shared" si="28"/>
        <v>0.381</v>
      </c>
      <c r="M163">
        <f t="shared" si="28"/>
        <v>1.951</v>
      </c>
      <c r="N163">
        <f t="shared" si="28"/>
        <v>0.357</v>
      </c>
      <c r="O163">
        <f t="shared" si="28"/>
        <v>0.04</v>
      </c>
      <c r="P163">
        <f t="shared" si="28"/>
        <v>0.194</v>
      </c>
      <c r="Q163">
        <f t="shared" si="28"/>
        <v>1.501</v>
      </c>
      <c r="R163">
        <f t="shared" si="3"/>
        <v>15.39171452</v>
      </c>
      <c r="S163">
        <f t="shared" si="4"/>
        <v>14.22272354</v>
      </c>
    </row>
    <row r="164">
      <c r="G164">
        <f t="shared" ref="G164:Q164" si="29">G96-$E96</f>
        <v>-0.631</v>
      </c>
      <c r="H164">
        <f t="shared" si="29"/>
        <v>-1.498</v>
      </c>
      <c r="I164">
        <f t="shared" si="29"/>
        <v>-2.09</v>
      </c>
      <c r="J164">
        <f t="shared" si="29"/>
        <v>-1.001</v>
      </c>
      <c r="K164">
        <f t="shared" si="29"/>
        <v>-0.509</v>
      </c>
      <c r="L164">
        <f t="shared" si="29"/>
        <v>-0.054</v>
      </c>
      <c r="M164">
        <f t="shared" si="29"/>
        <v>1.072</v>
      </c>
      <c r="N164">
        <f t="shared" si="29"/>
        <v>-0.052</v>
      </c>
      <c r="O164">
        <f t="shared" si="29"/>
        <v>-0.063</v>
      </c>
      <c r="P164">
        <f t="shared" si="29"/>
        <v>-0.46</v>
      </c>
      <c r="Q164">
        <f t="shared" si="29"/>
        <v>-0.198</v>
      </c>
      <c r="R164">
        <f t="shared" si="3"/>
        <v>5.92459605</v>
      </c>
      <c r="S164">
        <f t="shared" si="4"/>
        <v>62.53740275</v>
      </c>
    </row>
    <row r="165">
      <c r="G165">
        <f t="shared" ref="G165:Q165" si="30">G97-$E97</f>
        <v>-0.227</v>
      </c>
      <c r="H165">
        <f t="shared" si="30"/>
        <v>-1.01</v>
      </c>
      <c r="I165">
        <f t="shared" si="30"/>
        <v>-1.942</v>
      </c>
      <c r="J165">
        <f t="shared" si="30"/>
        <v>-0.308</v>
      </c>
      <c r="K165">
        <f t="shared" si="30"/>
        <v>-0.183</v>
      </c>
      <c r="L165">
        <f t="shared" si="30"/>
        <v>0.144</v>
      </c>
      <c r="M165">
        <f t="shared" si="30"/>
        <v>1.576</v>
      </c>
      <c r="N165">
        <f t="shared" si="30"/>
        <v>0.003</v>
      </c>
      <c r="O165">
        <f t="shared" si="30"/>
        <v>-0.08</v>
      </c>
      <c r="P165">
        <f t="shared" si="30"/>
        <v>-0.096</v>
      </c>
      <c r="Q165">
        <f t="shared" si="30"/>
        <v>0.48</v>
      </c>
      <c r="R165">
        <f t="shared" si="3"/>
        <v>8.582156267</v>
      </c>
      <c r="S165">
        <f t="shared" si="4"/>
        <v>34.7219739</v>
      </c>
    </row>
    <row r="166">
      <c r="G166">
        <f t="shared" ref="G166:Q166" si="31">G98-$E98</f>
        <v>-0.458</v>
      </c>
      <c r="H166">
        <f t="shared" si="31"/>
        <v>-0.957</v>
      </c>
      <c r="I166">
        <f t="shared" si="31"/>
        <v>-1.925</v>
      </c>
      <c r="J166">
        <f t="shared" si="31"/>
        <v>-0.18</v>
      </c>
      <c r="K166">
        <f t="shared" si="31"/>
        <v>-0.157</v>
      </c>
      <c r="L166">
        <f t="shared" si="31"/>
        <v>0.146</v>
      </c>
      <c r="M166">
        <f t="shared" si="31"/>
        <v>1.61</v>
      </c>
      <c r="N166">
        <f t="shared" si="31"/>
        <v>0.057</v>
      </c>
      <c r="O166">
        <f t="shared" si="31"/>
        <v>-0.068</v>
      </c>
      <c r="P166">
        <f t="shared" si="31"/>
        <v>-0.187</v>
      </c>
      <c r="Q166">
        <f t="shared" si="31"/>
        <v>0.496</v>
      </c>
      <c r="R166">
        <f t="shared" si="3"/>
        <v>7.401880316</v>
      </c>
      <c r="S166">
        <f t="shared" si="4"/>
        <v>28.72705566</v>
      </c>
    </row>
    <row r="167">
      <c r="G167">
        <f t="shared" ref="G167:Q167" si="32">G99-$E99</f>
        <v>-0.064</v>
      </c>
      <c r="H167">
        <f t="shared" si="32"/>
        <v>-0.556</v>
      </c>
      <c r="I167">
        <f t="shared" si="32"/>
        <v>-0.961</v>
      </c>
      <c r="J167">
        <f t="shared" si="32"/>
        <v>-0.183</v>
      </c>
      <c r="K167">
        <f t="shared" si="32"/>
        <v>-0.341</v>
      </c>
      <c r="L167">
        <f t="shared" si="32"/>
        <v>-0.074</v>
      </c>
      <c r="M167">
        <f t="shared" si="32"/>
        <v>0.28</v>
      </c>
      <c r="N167">
        <f t="shared" si="32"/>
        <v>-0.128</v>
      </c>
      <c r="O167">
        <f t="shared" si="32"/>
        <v>-0.116</v>
      </c>
      <c r="P167">
        <f t="shared" si="32"/>
        <v>0.014</v>
      </c>
      <c r="Q167">
        <f t="shared" si="32"/>
        <v>0.085</v>
      </c>
      <c r="R167">
        <f t="shared" si="3"/>
        <v>6.231671554</v>
      </c>
      <c r="S167">
        <f t="shared" si="4"/>
        <v>70.45454545</v>
      </c>
    </row>
    <row r="168">
      <c r="G168">
        <f t="shared" ref="G168:Q168" si="33">G100-$E100</f>
        <v>0.142</v>
      </c>
      <c r="H168">
        <f t="shared" si="33"/>
        <v>-0.069</v>
      </c>
      <c r="I168">
        <f t="shared" si="33"/>
        <v>-0.682</v>
      </c>
      <c r="J168">
        <f t="shared" si="33"/>
        <v>0.282</v>
      </c>
      <c r="K168">
        <f t="shared" si="33"/>
        <v>-0.095</v>
      </c>
      <c r="L168">
        <f t="shared" si="33"/>
        <v>0.056</v>
      </c>
      <c r="M168">
        <f t="shared" si="33"/>
        <v>0.491</v>
      </c>
      <c r="N168">
        <f t="shared" si="33"/>
        <v>-0.008</v>
      </c>
      <c r="O168">
        <f t="shared" si="33"/>
        <v>-0.1</v>
      </c>
      <c r="P168">
        <f t="shared" si="33"/>
        <v>0.178</v>
      </c>
      <c r="Q168">
        <f t="shared" si="33"/>
        <v>0.56</v>
      </c>
      <c r="R168">
        <f t="shared" si="3"/>
        <v>16.82186843</v>
      </c>
      <c r="S168">
        <f t="shared" si="4"/>
        <v>20.48663262</v>
      </c>
    </row>
    <row r="169">
      <c r="G169">
        <f t="shared" ref="G169:Q169" si="34">G101-$E101</f>
        <v>-0.14</v>
      </c>
      <c r="H169">
        <f t="shared" si="34"/>
        <v>-0.042</v>
      </c>
      <c r="I169">
        <f t="shared" si="34"/>
        <v>-0.716</v>
      </c>
      <c r="J169">
        <f t="shared" si="34"/>
        <v>0.295</v>
      </c>
      <c r="K169">
        <f t="shared" si="34"/>
        <v>-0.1</v>
      </c>
      <c r="L169">
        <f t="shared" si="34"/>
        <v>0.069</v>
      </c>
      <c r="M169">
        <f t="shared" si="34"/>
        <v>0.516</v>
      </c>
      <c r="N169">
        <f t="shared" si="34"/>
        <v>0.049</v>
      </c>
      <c r="O169">
        <f t="shared" si="34"/>
        <v>-0.065</v>
      </c>
      <c r="P169">
        <f t="shared" si="34"/>
        <v>-0.011</v>
      </c>
      <c r="Q169">
        <f t="shared" si="34"/>
        <v>0.438</v>
      </c>
      <c r="R169">
        <f t="shared" si="3"/>
        <v>11.8602762</v>
      </c>
      <c r="S169">
        <f t="shared" si="4"/>
        <v>19.38803141</v>
      </c>
    </row>
    <row r="170">
      <c r="G170">
        <f t="shared" ref="G170:Q170" si="35">G102-$E102</f>
        <v>-0.104</v>
      </c>
      <c r="H170">
        <f t="shared" si="35"/>
        <v>-0.59</v>
      </c>
      <c r="I170">
        <f t="shared" si="35"/>
        <v>-1.021</v>
      </c>
      <c r="J170">
        <f t="shared" si="35"/>
        <v>-0.225</v>
      </c>
      <c r="K170">
        <f t="shared" si="35"/>
        <v>-0.351</v>
      </c>
      <c r="L170">
        <f t="shared" si="35"/>
        <v>-0.095</v>
      </c>
      <c r="M170">
        <f t="shared" si="35"/>
        <v>0.319</v>
      </c>
      <c r="N170">
        <f t="shared" si="35"/>
        <v>-0.113</v>
      </c>
      <c r="O170">
        <f t="shared" si="35"/>
        <v>-0.115</v>
      </c>
      <c r="P170">
        <f t="shared" si="35"/>
        <v>-0.014</v>
      </c>
      <c r="Q170">
        <f t="shared" si="35"/>
        <v>0.095</v>
      </c>
      <c r="R170">
        <f t="shared" si="3"/>
        <v>5.263157895</v>
      </c>
      <c r="S170">
        <f t="shared" si="4"/>
        <v>56.56509695</v>
      </c>
    </row>
    <row r="171">
      <c r="G171">
        <f t="shared" ref="G171:Q171" si="36">G103-$E103</f>
        <v>1.106</v>
      </c>
      <c r="H171">
        <f t="shared" si="36"/>
        <v>0.427</v>
      </c>
      <c r="I171">
        <f t="shared" si="36"/>
        <v>-0.204</v>
      </c>
      <c r="J171">
        <f t="shared" si="36"/>
        <v>0.543</v>
      </c>
      <c r="K171">
        <f t="shared" si="36"/>
        <v>0.209</v>
      </c>
      <c r="L171">
        <f t="shared" si="36"/>
        <v>-0.116</v>
      </c>
      <c r="M171">
        <f t="shared" si="36"/>
        <v>0.623</v>
      </c>
      <c r="N171">
        <f t="shared" si="36"/>
        <v>-0.174</v>
      </c>
      <c r="O171">
        <f t="shared" si="36"/>
        <v>-0.259</v>
      </c>
      <c r="P171">
        <f t="shared" si="36"/>
        <v>1.026</v>
      </c>
      <c r="Q171">
        <f t="shared" si="36"/>
        <v>1.417</v>
      </c>
      <c r="R171">
        <f t="shared" si="3"/>
        <v>37.64612115</v>
      </c>
      <c r="S171">
        <f t="shared" si="4"/>
        <v>5.419766206</v>
      </c>
    </row>
    <row r="172">
      <c r="G172">
        <f t="shared" ref="G172:Q172" si="37">G104-$E104</f>
        <v>0.826</v>
      </c>
      <c r="H172">
        <f t="shared" si="37"/>
        <v>0.379</v>
      </c>
      <c r="I172">
        <f t="shared" si="37"/>
        <v>-0.071</v>
      </c>
      <c r="J172">
        <f t="shared" si="37"/>
        <v>0.443</v>
      </c>
      <c r="K172">
        <f t="shared" si="37"/>
        <v>0.173</v>
      </c>
      <c r="L172">
        <f t="shared" si="37"/>
        <v>-0.057</v>
      </c>
      <c r="M172">
        <f t="shared" si="37"/>
        <v>0.418</v>
      </c>
      <c r="N172">
        <f t="shared" si="37"/>
        <v>-0.1</v>
      </c>
      <c r="O172">
        <f t="shared" si="37"/>
        <v>-0.166</v>
      </c>
      <c r="P172">
        <f t="shared" si="37"/>
        <v>0.762</v>
      </c>
      <c r="Q172">
        <f t="shared" si="37"/>
        <v>1.034</v>
      </c>
      <c r="R172">
        <f t="shared" si="3"/>
        <v>39.70814132</v>
      </c>
      <c r="S172">
        <f t="shared" si="4"/>
        <v>2.726574501</v>
      </c>
    </row>
    <row r="173">
      <c r="G173">
        <f t="shared" ref="G173:Q173" si="38">G105-$E105</f>
        <v>0.641</v>
      </c>
      <c r="H173">
        <f t="shared" si="38"/>
        <v>0.304</v>
      </c>
      <c r="I173">
        <f t="shared" si="38"/>
        <v>0.027</v>
      </c>
      <c r="J173">
        <f t="shared" si="38"/>
        <v>0.365</v>
      </c>
      <c r="K173">
        <f t="shared" si="38"/>
        <v>0.153</v>
      </c>
      <c r="L173">
        <f t="shared" si="38"/>
        <v>-0.032</v>
      </c>
      <c r="M173">
        <f t="shared" si="38"/>
        <v>0.28</v>
      </c>
      <c r="N173">
        <f t="shared" si="38"/>
        <v>-0.069</v>
      </c>
      <c r="O173">
        <f t="shared" si="38"/>
        <v>-0.109</v>
      </c>
      <c r="P173">
        <f t="shared" si="38"/>
        <v>0.611</v>
      </c>
      <c r="Q173">
        <f t="shared" si="38"/>
        <v>0.77</v>
      </c>
      <c r="R173">
        <f t="shared" si="3"/>
        <v>43.65079365</v>
      </c>
      <c r="S173">
        <f t="shared" si="4"/>
        <v>1.530612245</v>
      </c>
    </row>
    <row r="174">
      <c r="G174">
        <f t="shared" ref="G174:Q174" si="39">G106-$E106</f>
        <v>0.783</v>
      </c>
      <c r="H174">
        <f t="shared" si="39"/>
        <v>0.339</v>
      </c>
      <c r="I174">
        <f t="shared" si="39"/>
        <v>-0.088</v>
      </c>
      <c r="J174">
        <f t="shared" si="39"/>
        <v>0.387</v>
      </c>
      <c r="K174">
        <f t="shared" si="39"/>
        <v>0.167</v>
      </c>
      <c r="L174">
        <f t="shared" si="39"/>
        <v>-0.066</v>
      </c>
      <c r="M174">
        <f t="shared" si="39"/>
        <v>0.421</v>
      </c>
      <c r="N174">
        <f t="shared" si="39"/>
        <v>-0.086</v>
      </c>
      <c r="O174">
        <f t="shared" si="39"/>
        <v>-0.15</v>
      </c>
      <c r="P174">
        <f t="shared" si="39"/>
        <v>0.714</v>
      </c>
      <c r="Q174">
        <f t="shared" si="39"/>
        <v>0.973</v>
      </c>
      <c r="R174">
        <f t="shared" si="3"/>
        <v>40.59240718</v>
      </c>
      <c r="S174">
        <f t="shared" si="4"/>
        <v>3.671255736</v>
      </c>
    </row>
    <row r="175">
      <c r="G175">
        <f t="shared" ref="G175:Q175" si="40">G107-$E107</f>
        <v>0.874</v>
      </c>
      <c r="H175">
        <f t="shared" si="40"/>
        <v>0.345</v>
      </c>
      <c r="I175">
        <f t="shared" si="40"/>
        <v>-0.151</v>
      </c>
      <c r="J175">
        <f t="shared" si="40"/>
        <v>0.417</v>
      </c>
      <c r="K175">
        <f t="shared" si="40"/>
        <v>0.186</v>
      </c>
      <c r="L175">
        <f t="shared" si="40"/>
        <v>-0.104</v>
      </c>
      <c r="M175">
        <f t="shared" si="40"/>
        <v>0.523</v>
      </c>
      <c r="N175">
        <f t="shared" si="40"/>
        <v>-0.099</v>
      </c>
      <c r="O175">
        <f t="shared" si="40"/>
        <v>-0.177</v>
      </c>
      <c r="P175">
        <f t="shared" si="40"/>
        <v>0.797</v>
      </c>
      <c r="Q175">
        <f t="shared" si="40"/>
        <v>1.124</v>
      </c>
      <c r="R175">
        <f t="shared" si="3"/>
        <v>37.64233088</v>
      </c>
      <c r="S175">
        <f t="shared" si="4"/>
        <v>5.056932351</v>
      </c>
    </row>
    <row r="176">
      <c r="G176">
        <f t="shared" ref="G176:Q176" si="41">G108-$E108</f>
        <v>0.17</v>
      </c>
      <c r="H176">
        <f t="shared" si="41"/>
        <v>-0.486</v>
      </c>
      <c r="I176">
        <f t="shared" si="41"/>
        <v>-1.066</v>
      </c>
      <c r="J176">
        <f t="shared" si="41"/>
        <v>-0.316</v>
      </c>
      <c r="K176">
        <f t="shared" si="41"/>
        <v>-0.195</v>
      </c>
      <c r="L176">
        <f t="shared" si="41"/>
        <v>-0.168</v>
      </c>
      <c r="M176">
        <f t="shared" si="41"/>
        <v>0.676</v>
      </c>
      <c r="N176">
        <f t="shared" si="41"/>
        <v>-0.108</v>
      </c>
      <c r="O176">
        <f t="shared" si="41"/>
        <v>-0.17</v>
      </c>
      <c r="P176">
        <f t="shared" si="41"/>
        <v>0.204</v>
      </c>
      <c r="Q176">
        <f t="shared" si="41"/>
        <v>0.558</v>
      </c>
      <c r="R176">
        <f t="shared" si="3"/>
        <v>15.87933978</v>
      </c>
      <c r="S176">
        <f t="shared" si="4"/>
        <v>30.33579966</v>
      </c>
    </row>
    <row r="177">
      <c r="G177">
        <f t="shared" ref="G177:Q177" si="42">G109-$E109</f>
        <v>0.192</v>
      </c>
      <c r="H177">
        <f t="shared" si="42"/>
        <v>-0.275</v>
      </c>
      <c r="I177">
        <f t="shared" si="42"/>
        <v>-0.75</v>
      </c>
      <c r="J177">
        <f t="shared" si="42"/>
        <v>-0.16</v>
      </c>
      <c r="K177">
        <f t="shared" si="42"/>
        <v>-0.143</v>
      </c>
      <c r="L177">
        <f t="shared" si="42"/>
        <v>-0.148</v>
      </c>
      <c r="M177">
        <f t="shared" si="42"/>
        <v>0.463</v>
      </c>
      <c r="N177">
        <f t="shared" si="42"/>
        <v>-0.072</v>
      </c>
      <c r="O177">
        <f t="shared" si="42"/>
        <v>-0.127</v>
      </c>
      <c r="P177">
        <f t="shared" si="42"/>
        <v>0.226</v>
      </c>
      <c r="Q177">
        <f t="shared" si="42"/>
        <v>0.502</v>
      </c>
      <c r="R177">
        <f t="shared" si="3"/>
        <v>17.62021762</v>
      </c>
      <c r="S177">
        <f t="shared" si="4"/>
        <v>26.32502633</v>
      </c>
    </row>
    <row r="178">
      <c r="G178">
        <f t="shared" ref="G178:Q178" si="43">G110-$E110</f>
        <v>0.902</v>
      </c>
      <c r="H178">
        <f t="shared" si="43"/>
        <v>0.226</v>
      </c>
      <c r="I178">
        <f t="shared" si="43"/>
        <v>-0.63</v>
      </c>
      <c r="J178">
        <f t="shared" si="43"/>
        <v>0.527</v>
      </c>
      <c r="K178">
        <f t="shared" si="43"/>
        <v>0.255</v>
      </c>
      <c r="L178">
        <f t="shared" si="43"/>
        <v>0.059</v>
      </c>
      <c r="M178">
        <f t="shared" si="43"/>
        <v>1.139</v>
      </c>
      <c r="N178">
        <f t="shared" si="43"/>
        <v>-0.034</v>
      </c>
      <c r="O178">
        <f t="shared" si="43"/>
        <v>-0.146</v>
      </c>
      <c r="P178">
        <f t="shared" si="43"/>
        <v>0.816</v>
      </c>
      <c r="Q178">
        <f t="shared" si="43"/>
        <v>1.378</v>
      </c>
      <c r="R178">
        <f t="shared" si="3"/>
        <v>28.64269383</v>
      </c>
      <c r="S178">
        <f t="shared" si="4"/>
        <v>13.09499065</v>
      </c>
    </row>
    <row r="179">
      <c r="G179">
        <f t="shared" ref="G179:Q179" si="44">G111-$E111</f>
        <v>0.752</v>
      </c>
      <c r="H179">
        <f t="shared" si="44"/>
        <v>0.096</v>
      </c>
      <c r="I179">
        <f t="shared" si="44"/>
        <v>-0.607</v>
      </c>
      <c r="J179">
        <f t="shared" si="44"/>
        <v>0.389</v>
      </c>
      <c r="K179">
        <f t="shared" si="44"/>
        <v>0.202</v>
      </c>
      <c r="L179">
        <f t="shared" si="44"/>
        <v>0.046</v>
      </c>
      <c r="M179">
        <f t="shared" si="44"/>
        <v>1.011</v>
      </c>
      <c r="N179">
        <f t="shared" si="44"/>
        <v>-0.047</v>
      </c>
      <c r="O179">
        <f t="shared" si="44"/>
        <v>-0.132</v>
      </c>
      <c r="P179">
        <f t="shared" si="44"/>
        <v>0.692</v>
      </c>
      <c r="Q179">
        <f t="shared" si="44"/>
        <v>1.151</v>
      </c>
      <c r="R179">
        <f t="shared" si="3"/>
        <v>28.13493033</v>
      </c>
      <c r="S179">
        <f t="shared" si="4"/>
        <v>14.83744806</v>
      </c>
    </row>
    <row r="180">
      <c r="G180">
        <f t="shared" ref="G180:Q180" si="45">G112-$E112</f>
        <v>0.654</v>
      </c>
      <c r="H180">
        <f t="shared" si="45"/>
        <v>0.211</v>
      </c>
      <c r="I180">
        <f t="shared" si="45"/>
        <v>-0.361</v>
      </c>
      <c r="J180">
        <f t="shared" si="45"/>
        <v>0.493</v>
      </c>
      <c r="K180">
        <f t="shared" si="45"/>
        <v>0.202</v>
      </c>
      <c r="L180">
        <f t="shared" si="45"/>
        <v>0.051</v>
      </c>
      <c r="M180">
        <f t="shared" si="45"/>
        <v>0.765</v>
      </c>
      <c r="N180">
        <f t="shared" si="45"/>
        <v>-0.01</v>
      </c>
      <c r="O180">
        <f t="shared" si="45"/>
        <v>-0.095</v>
      </c>
      <c r="P180">
        <f t="shared" si="45"/>
        <v>0.621</v>
      </c>
      <c r="Q180">
        <f t="shared" si="45"/>
        <v>1.035</v>
      </c>
      <c r="R180">
        <f t="shared" si="3"/>
        <v>28.05638384</v>
      </c>
      <c r="S180">
        <f t="shared" si="4"/>
        <v>9.785849824</v>
      </c>
    </row>
    <row r="181">
      <c r="G181">
        <f t="shared" ref="G181:Q181" si="46">G113-$E113</f>
        <v>0.545</v>
      </c>
      <c r="H181">
        <f t="shared" si="46"/>
        <v>0.263</v>
      </c>
      <c r="I181">
        <f t="shared" si="46"/>
        <v>-0.158</v>
      </c>
      <c r="J181">
        <f t="shared" si="46"/>
        <v>0.362</v>
      </c>
      <c r="K181">
        <f t="shared" si="46"/>
        <v>0.031</v>
      </c>
      <c r="L181">
        <f t="shared" si="46"/>
        <v>-0.083</v>
      </c>
      <c r="M181">
        <f t="shared" si="46"/>
        <v>0.22</v>
      </c>
      <c r="N181">
        <f t="shared" si="46"/>
        <v>-0.085</v>
      </c>
      <c r="O181">
        <f t="shared" si="46"/>
        <v>-0.138</v>
      </c>
      <c r="P181">
        <f t="shared" si="46"/>
        <v>0.513</v>
      </c>
      <c r="Q181">
        <f t="shared" si="46"/>
        <v>0.713</v>
      </c>
      <c r="R181">
        <f t="shared" si="3"/>
        <v>35.77521325</v>
      </c>
      <c r="S181">
        <f t="shared" si="4"/>
        <v>7.927747115</v>
      </c>
    </row>
    <row r="182">
      <c r="G182">
        <f t="shared" ref="G182:Q182" si="47">G114-$E114</f>
        <v>0.205</v>
      </c>
      <c r="H182">
        <f t="shared" si="47"/>
        <v>-0.008</v>
      </c>
      <c r="I182">
        <f t="shared" si="47"/>
        <v>-0.389</v>
      </c>
      <c r="J182">
        <f t="shared" si="47"/>
        <v>0.138</v>
      </c>
      <c r="K182">
        <f t="shared" si="47"/>
        <v>-0.1</v>
      </c>
      <c r="L182">
        <f t="shared" si="47"/>
        <v>-0.158</v>
      </c>
      <c r="M182">
        <f t="shared" si="47"/>
        <v>0.189</v>
      </c>
      <c r="N182">
        <f t="shared" si="47"/>
        <v>-0.089</v>
      </c>
      <c r="O182">
        <f t="shared" si="47"/>
        <v>-0.122</v>
      </c>
      <c r="P182">
        <f t="shared" si="47"/>
        <v>0.235</v>
      </c>
      <c r="Q182">
        <f t="shared" si="47"/>
        <v>0.375</v>
      </c>
      <c r="R182">
        <f t="shared" si="3"/>
        <v>21.86588921</v>
      </c>
      <c r="S182">
        <f t="shared" si="4"/>
        <v>22.68221574</v>
      </c>
    </row>
    <row r="183">
      <c r="G183">
        <f t="shared" ref="G183:Q183" si="48">G115-$E115</f>
        <v>1.002</v>
      </c>
      <c r="H183">
        <f t="shared" si="48"/>
        <v>0.541</v>
      </c>
      <c r="I183">
        <f t="shared" si="48"/>
        <v>-0.257</v>
      </c>
      <c r="J183">
        <f t="shared" si="48"/>
        <v>0.722</v>
      </c>
      <c r="K183">
        <f t="shared" si="48"/>
        <v>0.268</v>
      </c>
      <c r="L183">
        <f t="shared" si="48"/>
        <v>-0.018</v>
      </c>
      <c r="M183">
        <f t="shared" si="48"/>
        <v>0.794</v>
      </c>
      <c r="N183">
        <f t="shared" si="48"/>
        <v>-0.073</v>
      </c>
      <c r="O183">
        <f t="shared" si="48"/>
        <v>-0.18</v>
      </c>
      <c r="P183">
        <f t="shared" si="48"/>
        <v>0.927</v>
      </c>
      <c r="Q183">
        <f t="shared" si="48"/>
        <v>1.401</v>
      </c>
      <c r="R183">
        <f t="shared" si="3"/>
        <v>32.91823308</v>
      </c>
      <c r="S183">
        <f t="shared" si="4"/>
        <v>6.038533835</v>
      </c>
    </row>
    <row r="184">
      <c r="G184">
        <f t="shared" ref="G184:Q184" si="49">G116-$E116</f>
        <v>-0.123</v>
      </c>
      <c r="H184">
        <f t="shared" si="49"/>
        <v>-0.43</v>
      </c>
      <c r="I184">
        <f t="shared" si="49"/>
        <v>-0.917</v>
      </c>
      <c r="J184">
        <f t="shared" si="49"/>
        <v>-0.287</v>
      </c>
      <c r="K184">
        <f t="shared" si="49"/>
        <v>-0.221</v>
      </c>
      <c r="L184">
        <f t="shared" si="49"/>
        <v>-0.136</v>
      </c>
      <c r="M184">
        <f t="shared" si="49"/>
        <v>0.475</v>
      </c>
      <c r="N184">
        <f t="shared" si="49"/>
        <v>-0.005</v>
      </c>
      <c r="O184">
        <f t="shared" si="49"/>
        <v>-0.078</v>
      </c>
      <c r="P184">
        <f t="shared" si="49"/>
        <v>-0.068</v>
      </c>
      <c r="Q184">
        <f t="shared" si="49"/>
        <v>0.251</v>
      </c>
      <c r="R184">
        <f t="shared" si="3"/>
        <v>8.87553041</v>
      </c>
      <c r="S184">
        <f t="shared" si="4"/>
        <v>32.42574257</v>
      </c>
    </row>
    <row r="185">
      <c r="G185">
        <f t="shared" ref="G185:Q185" si="50">G117-$E117</f>
        <v>-0.182</v>
      </c>
      <c r="H185">
        <f t="shared" si="50"/>
        <v>-0.323</v>
      </c>
      <c r="I185">
        <f t="shared" si="50"/>
        <v>-0.884</v>
      </c>
      <c r="J185">
        <f t="shared" si="50"/>
        <v>-0.156</v>
      </c>
      <c r="K185">
        <f t="shared" si="50"/>
        <v>-0.172</v>
      </c>
      <c r="L185">
        <f t="shared" si="50"/>
        <v>-0.139</v>
      </c>
      <c r="M185">
        <f t="shared" si="50"/>
        <v>0.54</v>
      </c>
      <c r="N185">
        <f t="shared" si="50"/>
        <v>0.045</v>
      </c>
      <c r="O185">
        <f t="shared" si="50"/>
        <v>-0.057</v>
      </c>
      <c r="P185">
        <f t="shared" si="50"/>
        <v>-0.052</v>
      </c>
      <c r="Q185">
        <f t="shared" si="50"/>
        <v>0.327</v>
      </c>
      <c r="R185">
        <f t="shared" si="3"/>
        <v>9.326868226</v>
      </c>
      <c r="S185">
        <f t="shared" si="4"/>
        <v>25.213919</v>
      </c>
    </row>
    <row r="186">
      <c r="G186">
        <f t="shared" ref="G186:Q186" si="51">G118-$E118</f>
        <v>-0.179</v>
      </c>
      <c r="H186">
        <f t="shared" si="51"/>
        <v>-0.348</v>
      </c>
      <c r="I186">
        <f t="shared" si="51"/>
        <v>-0.882</v>
      </c>
      <c r="J186">
        <f t="shared" si="51"/>
        <v>-0.237</v>
      </c>
      <c r="K186">
        <f t="shared" si="51"/>
        <v>-0.192</v>
      </c>
      <c r="L186">
        <f t="shared" si="51"/>
        <v>-0.117</v>
      </c>
      <c r="M186">
        <f t="shared" si="51"/>
        <v>0.498</v>
      </c>
      <c r="N186">
        <f t="shared" si="51"/>
        <v>0.021</v>
      </c>
      <c r="O186">
        <f t="shared" si="51"/>
        <v>-0.073</v>
      </c>
      <c r="P186">
        <f t="shared" si="51"/>
        <v>-0.069</v>
      </c>
      <c r="Q186">
        <f t="shared" si="51"/>
        <v>0.294</v>
      </c>
      <c r="R186">
        <f t="shared" si="3"/>
        <v>8.928029153</v>
      </c>
      <c r="S186">
        <f t="shared" si="4"/>
        <v>26.78408746</v>
      </c>
    </row>
    <row r="187">
      <c r="G187">
        <f t="shared" ref="G187:Q187" si="52">G119-$E119</f>
        <v>-0.311</v>
      </c>
      <c r="H187">
        <f t="shared" si="52"/>
        <v>-0.057</v>
      </c>
      <c r="I187">
        <f t="shared" si="52"/>
        <v>-0.606</v>
      </c>
      <c r="J187">
        <f t="shared" si="52"/>
        <v>-0.133</v>
      </c>
      <c r="K187">
        <f t="shared" si="52"/>
        <v>-0.174</v>
      </c>
      <c r="L187">
        <f t="shared" si="52"/>
        <v>-0.101</v>
      </c>
      <c r="M187">
        <f t="shared" si="52"/>
        <v>0.258</v>
      </c>
      <c r="N187">
        <f t="shared" si="52"/>
        <v>0.076</v>
      </c>
      <c r="O187">
        <f t="shared" si="52"/>
        <v>-0.047</v>
      </c>
      <c r="P187">
        <f t="shared" si="52"/>
        <v>-0.165</v>
      </c>
      <c r="Q187">
        <f t="shared" si="52"/>
        <v>0.209</v>
      </c>
      <c r="R187">
        <f t="shared" si="3"/>
        <v>7.315365768</v>
      </c>
      <c r="S187">
        <f t="shared" si="4"/>
        <v>21.21106055</v>
      </c>
    </row>
    <row r="188">
      <c r="G188">
        <f t="shared" ref="G188:Q188" si="53">G120-$E120</f>
        <v>-0.084</v>
      </c>
      <c r="H188">
        <f t="shared" si="53"/>
        <v>0.194</v>
      </c>
      <c r="I188">
        <f t="shared" si="53"/>
        <v>-0.122</v>
      </c>
      <c r="J188">
        <f t="shared" si="53"/>
        <v>0.155</v>
      </c>
      <c r="K188">
        <f t="shared" si="53"/>
        <v>-0.05</v>
      </c>
      <c r="L188">
        <f t="shared" si="53"/>
        <v>-0.052</v>
      </c>
      <c r="M188">
        <f t="shared" si="53"/>
        <v>0.022</v>
      </c>
      <c r="N188">
        <f t="shared" si="53"/>
        <v>0.09</v>
      </c>
      <c r="O188">
        <f t="shared" si="53"/>
        <v>0.008</v>
      </c>
      <c r="P188">
        <f t="shared" si="53"/>
        <v>0</v>
      </c>
      <c r="Q188">
        <f t="shared" si="53"/>
        <v>0.199</v>
      </c>
      <c r="R188">
        <f t="shared" si="3"/>
        <v>12.93047433</v>
      </c>
      <c r="S188">
        <f t="shared" si="4"/>
        <v>7.927225471</v>
      </c>
    </row>
    <row r="189">
      <c r="G189">
        <f t="shared" ref="G189:Q189" si="54">G121-$E121</f>
        <v>-0.198</v>
      </c>
      <c r="H189">
        <f t="shared" si="54"/>
        <v>0.388</v>
      </c>
      <c r="I189">
        <f t="shared" si="54"/>
        <v>-0.524</v>
      </c>
      <c r="J189">
        <f t="shared" si="54"/>
        <v>0.353</v>
      </c>
      <c r="K189">
        <f t="shared" si="54"/>
        <v>-0.034</v>
      </c>
      <c r="L189">
        <f t="shared" si="54"/>
        <v>0.004</v>
      </c>
      <c r="M189">
        <f t="shared" si="54"/>
        <v>0.457</v>
      </c>
      <c r="N189">
        <f t="shared" si="54"/>
        <v>0.153</v>
      </c>
      <c r="O189">
        <f t="shared" si="54"/>
        <v>0.013</v>
      </c>
      <c r="P189">
        <f t="shared" si="54"/>
        <v>0.146</v>
      </c>
      <c r="Q189">
        <f t="shared" si="54"/>
        <v>0.58</v>
      </c>
      <c r="R189">
        <f t="shared" si="3"/>
        <v>12.27253491</v>
      </c>
      <c r="S189">
        <f t="shared" si="4"/>
        <v>11.08760051</v>
      </c>
    </row>
    <row r="190">
      <c r="G190">
        <f t="shared" ref="G190:Q190" si="55">G122-$E122</f>
        <v>-0.085</v>
      </c>
      <c r="H190">
        <f t="shared" si="55"/>
        <v>0.339</v>
      </c>
      <c r="I190">
        <f t="shared" si="55"/>
        <v>-0.317</v>
      </c>
      <c r="J190">
        <f t="shared" si="55"/>
        <v>0.501</v>
      </c>
      <c r="K190">
        <f t="shared" si="55"/>
        <v>0.009</v>
      </c>
      <c r="L190">
        <f t="shared" si="55"/>
        <v>0.015</v>
      </c>
      <c r="M190">
        <f t="shared" si="55"/>
        <v>0.335</v>
      </c>
      <c r="N190">
        <f t="shared" si="55"/>
        <v>0.183</v>
      </c>
      <c r="O190">
        <f t="shared" si="55"/>
        <v>0.032</v>
      </c>
      <c r="P190">
        <f t="shared" si="55"/>
        <v>0.21</v>
      </c>
      <c r="Q190">
        <f t="shared" si="55"/>
        <v>0.653</v>
      </c>
      <c r="R190">
        <f t="shared" si="3"/>
        <v>14.82406356</v>
      </c>
      <c r="S190">
        <f t="shared" si="4"/>
        <v>7.196367764</v>
      </c>
    </row>
    <row r="191">
      <c r="G191">
        <f t="shared" ref="G191:Q191" si="56">G123-$E123</f>
        <v>-0.135</v>
      </c>
      <c r="H191">
        <f t="shared" si="56"/>
        <v>0.336</v>
      </c>
      <c r="I191">
        <f t="shared" si="56"/>
        <v>-0.279</v>
      </c>
      <c r="J191">
        <f t="shared" si="56"/>
        <v>0.376</v>
      </c>
      <c r="K191">
        <f t="shared" si="56"/>
        <v>-0.024</v>
      </c>
      <c r="L191">
        <f t="shared" si="56"/>
        <v>0.031</v>
      </c>
      <c r="M191">
        <f t="shared" si="56"/>
        <v>0.231</v>
      </c>
      <c r="N191">
        <f t="shared" si="56"/>
        <v>0.08</v>
      </c>
      <c r="O191">
        <f t="shared" si="56"/>
        <v>-0.016</v>
      </c>
      <c r="P191">
        <f t="shared" si="56"/>
        <v>0.124</v>
      </c>
      <c r="Q191">
        <f t="shared" si="56"/>
        <v>0.408</v>
      </c>
      <c r="R191">
        <f t="shared" si="3"/>
        <v>12.40875912</v>
      </c>
      <c r="S191">
        <f t="shared" si="4"/>
        <v>8.48540146</v>
      </c>
    </row>
    <row r="192">
      <c r="G192">
        <f t="shared" ref="G192:Q192" si="57">G124-$E124</f>
        <v>-0.085</v>
      </c>
      <c r="H192">
        <f t="shared" si="57"/>
        <v>0.173</v>
      </c>
      <c r="I192">
        <f t="shared" si="57"/>
        <v>-0.594</v>
      </c>
      <c r="J192">
        <f t="shared" si="57"/>
        <v>0.196</v>
      </c>
      <c r="K192">
        <f t="shared" si="57"/>
        <v>-0.112</v>
      </c>
      <c r="L192">
        <f t="shared" si="57"/>
        <v>-0.082</v>
      </c>
      <c r="M192">
        <f t="shared" si="57"/>
        <v>0.371</v>
      </c>
      <c r="N192">
        <f t="shared" si="57"/>
        <v>0.02</v>
      </c>
      <c r="O192">
        <f t="shared" si="57"/>
        <v>-0.083</v>
      </c>
      <c r="P192">
        <f t="shared" si="57"/>
        <v>0.182</v>
      </c>
      <c r="Q192">
        <f t="shared" si="57"/>
        <v>0.534</v>
      </c>
      <c r="R192">
        <f t="shared" si="3"/>
        <v>12.81190019</v>
      </c>
      <c r="S192">
        <f t="shared" si="4"/>
        <v>14.25143954</v>
      </c>
    </row>
    <row r="193">
      <c r="G193">
        <f t="shared" ref="G193:Q193" si="58">G125-$E125</f>
        <v>0.051</v>
      </c>
      <c r="H193">
        <f t="shared" si="58"/>
        <v>-0.03</v>
      </c>
      <c r="I193">
        <f t="shared" si="58"/>
        <v>-0.644</v>
      </c>
      <c r="J193">
        <f t="shared" si="58"/>
        <v>0.088</v>
      </c>
      <c r="K193">
        <f t="shared" si="58"/>
        <v>-0.139</v>
      </c>
      <c r="L193">
        <f t="shared" si="58"/>
        <v>-0.078</v>
      </c>
      <c r="M193">
        <f t="shared" si="58"/>
        <v>0.367</v>
      </c>
      <c r="N193">
        <f t="shared" si="58"/>
        <v>-0.042</v>
      </c>
      <c r="O193">
        <f t="shared" si="58"/>
        <v>-0.111</v>
      </c>
      <c r="P193">
        <f t="shared" si="58"/>
        <v>0.17</v>
      </c>
      <c r="Q193">
        <f t="shared" si="58"/>
        <v>0.459</v>
      </c>
      <c r="R193">
        <f t="shared" si="3"/>
        <v>14.34823382</v>
      </c>
      <c r="S193">
        <f t="shared" si="4"/>
        <v>20.13129103</v>
      </c>
    </row>
    <row r="194">
      <c r="G194">
        <f t="shared" ref="G194:Q194" si="59">G126-$E126</f>
        <v>-0.186</v>
      </c>
      <c r="H194">
        <f t="shared" si="59"/>
        <v>-0.142</v>
      </c>
      <c r="I194">
        <f t="shared" si="59"/>
        <v>-0.944</v>
      </c>
      <c r="J194">
        <f t="shared" si="59"/>
        <v>-0.085</v>
      </c>
      <c r="K194">
        <f t="shared" si="59"/>
        <v>-0.17</v>
      </c>
      <c r="L194">
        <f t="shared" si="59"/>
        <v>-0.178</v>
      </c>
      <c r="M194">
        <f t="shared" si="59"/>
        <v>0.604</v>
      </c>
      <c r="N194">
        <f t="shared" si="59"/>
        <v>0.021</v>
      </c>
      <c r="O194">
        <f t="shared" si="59"/>
        <v>-0.094</v>
      </c>
      <c r="P194">
        <f t="shared" si="59"/>
        <v>0.142</v>
      </c>
      <c r="Q194">
        <f t="shared" si="59"/>
        <v>0.581</v>
      </c>
      <c r="R194">
        <f t="shared" si="3"/>
        <v>11.05613701</v>
      </c>
      <c r="S194">
        <f t="shared" si="4"/>
        <v>17.96384396</v>
      </c>
    </row>
    <row r="195">
      <c r="G195">
        <f t="shared" ref="G195:Q195" si="60">G127-$E127</f>
        <v>-0.007</v>
      </c>
      <c r="H195">
        <f t="shared" si="60"/>
        <v>0.42</v>
      </c>
      <c r="I195">
        <f t="shared" si="60"/>
        <v>-0.13</v>
      </c>
      <c r="J195">
        <f t="shared" si="60"/>
        <v>0.465</v>
      </c>
      <c r="K195">
        <f t="shared" si="60"/>
        <v>0.19</v>
      </c>
      <c r="L195">
        <f t="shared" si="60"/>
        <v>0.059</v>
      </c>
      <c r="M195">
        <f t="shared" si="60"/>
        <v>0.51</v>
      </c>
      <c r="N195">
        <f t="shared" si="60"/>
        <v>0.223</v>
      </c>
      <c r="O195">
        <f t="shared" si="60"/>
        <v>0.085</v>
      </c>
      <c r="P195">
        <f t="shared" si="60"/>
        <v>0.322</v>
      </c>
      <c r="Q195">
        <f t="shared" si="60"/>
        <v>0.661</v>
      </c>
      <c r="R195">
        <f t="shared" si="3"/>
        <v>15.60066084</v>
      </c>
      <c r="S195">
        <f t="shared" si="4"/>
        <v>3.068208638</v>
      </c>
    </row>
    <row r="196">
      <c r="G196">
        <f t="shared" ref="G196:Q196" si="61">G128-$E128</f>
        <v>0.054</v>
      </c>
      <c r="H196">
        <f t="shared" si="61"/>
        <v>0.398</v>
      </c>
      <c r="I196">
        <f t="shared" si="61"/>
        <v>0.054</v>
      </c>
      <c r="J196">
        <f t="shared" si="61"/>
        <v>0.166</v>
      </c>
      <c r="K196">
        <f t="shared" si="61"/>
        <v>0.051</v>
      </c>
      <c r="L196">
        <f t="shared" si="61"/>
        <v>0.064</v>
      </c>
      <c r="M196">
        <f t="shared" si="61"/>
        <v>0.049</v>
      </c>
      <c r="N196">
        <f t="shared" si="61"/>
        <v>0.222</v>
      </c>
      <c r="O196">
        <f t="shared" si="61"/>
        <v>0.076</v>
      </c>
      <c r="P196">
        <f t="shared" si="61"/>
        <v>-0.012</v>
      </c>
      <c r="Q196">
        <f t="shared" si="61"/>
        <v>0.374</v>
      </c>
      <c r="R196">
        <f t="shared" si="3"/>
        <v>12.77758797</v>
      </c>
      <c r="S196">
        <f t="shared" si="4"/>
        <v>1.844892381</v>
      </c>
    </row>
    <row r="197">
      <c r="G197">
        <f t="shared" ref="G197:Q197" si="62">G129-$E129</f>
        <v>-0.053</v>
      </c>
      <c r="H197">
        <f t="shared" si="62"/>
        <v>0.967</v>
      </c>
      <c r="I197">
        <f t="shared" si="62"/>
        <v>-0.063</v>
      </c>
      <c r="J197">
        <f t="shared" si="62"/>
        <v>0.76</v>
      </c>
      <c r="K197">
        <f t="shared" si="62"/>
        <v>0.021</v>
      </c>
      <c r="L197">
        <f t="shared" si="62"/>
        <v>0.052</v>
      </c>
      <c r="M197">
        <f t="shared" si="62"/>
        <v>0.104</v>
      </c>
      <c r="N197">
        <f t="shared" si="62"/>
        <v>0.356</v>
      </c>
      <c r="O197">
        <f t="shared" si="62"/>
        <v>0.117</v>
      </c>
      <c r="P197">
        <f t="shared" si="62"/>
        <v>0.108</v>
      </c>
      <c r="Q197">
        <f t="shared" si="62"/>
        <v>0.702</v>
      </c>
      <c r="R197">
        <f t="shared" si="3"/>
        <v>14.13612565</v>
      </c>
      <c r="S197">
        <f t="shared" si="4"/>
        <v>1.268626661</v>
      </c>
    </row>
    <row r="198">
      <c r="G198">
        <f t="shared" ref="G198:Q198" si="63">G130-$E130</f>
        <v>0.781</v>
      </c>
      <c r="H198">
        <f t="shared" si="63"/>
        <v>0.471</v>
      </c>
      <c r="I198">
        <f t="shared" si="63"/>
        <v>-0.123</v>
      </c>
      <c r="J198">
        <f t="shared" si="63"/>
        <v>0.654</v>
      </c>
      <c r="K198">
        <f t="shared" si="63"/>
        <v>0.215</v>
      </c>
      <c r="L198">
        <f t="shared" si="63"/>
        <v>0.028</v>
      </c>
      <c r="M198">
        <f t="shared" si="63"/>
        <v>0.552</v>
      </c>
      <c r="N198">
        <f t="shared" si="63"/>
        <v>-0.042</v>
      </c>
      <c r="O198">
        <f t="shared" si="63"/>
        <v>-0.12</v>
      </c>
      <c r="P198">
        <f t="shared" si="63"/>
        <v>0.703</v>
      </c>
      <c r="Q198">
        <f t="shared" si="63"/>
        <v>1.041</v>
      </c>
      <c r="R198">
        <f t="shared" si="3"/>
        <v>35.82243634</v>
      </c>
      <c r="S198">
        <f t="shared" si="4"/>
        <v>4.232622161</v>
      </c>
    </row>
    <row r="199">
      <c r="G199">
        <f t="shared" ref="G199:Q199" si="64">G131-$E131</f>
        <v>0.876</v>
      </c>
      <c r="H199">
        <f t="shared" si="64"/>
        <v>0.562</v>
      </c>
      <c r="I199">
        <f t="shared" si="64"/>
        <v>-0.129</v>
      </c>
      <c r="J199">
        <f t="shared" si="64"/>
        <v>0.756</v>
      </c>
      <c r="K199">
        <f t="shared" si="64"/>
        <v>0.251</v>
      </c>
      <c r="L199">
        <f t="shared" si="64"/>
        <v>0.045</v>
      </c>
      <c r="M199">
        <f t="shared" si="64"/>
        <v>0.631</v>
      </c>
      <c r="N199">
        <f t="shared" si="64"/>
        <v>-0.013</v>
      </c>
      <c r="O199">
        <f t="shared" si="64"/>
        <v>-0.116</v>
      </c>
      <c r="P199">
        <f t="shared" si="64"/>
        <v>0.793</v>
      </c>
      <c r="Q199">
        <f t="shared" si="64"/>
        <v>1.209</v>
      </c>
      <c r="R199">
        <f t="shared" si="3"/>
        <v>34.26870748</v>
      </c>
      <c r="S199">
        <f t="shared" si="4"/>
        <v>3.656462585</v>
      </c>
    </row>
    <row r="200">
      <c r="G200">
        <f t="shared" ref="G200:Q200" si="65">G132-$E132</f>
        <v>0.034</v>
      </c>
      <c r="H200">
        <f t="shared" si="65"/>
        <v>-0.118</v>
      </c>
      <c r="I200">
        <f t="shared" si="65"/>
        <v>-0.809</v>
      </c>
      <c r="J200">
        <f t="shared" si="65"/>
        <v>0.15</v>
      </c>
      <c r="K200">
        <f t="shared" si="65"/>
        <v>-0.114</v>
      </c>
      <c r="L200">
        <f t="shared" si="65"/>
        <v>0</v>
      </c>
      <c r="M200">
        <f t="shared" si="65"/>
        <v>0.58</v>
      </c>
      <c r="N200">
        <f t="shared" si="65"/>
        <v>-0.025</v>
      </c>
      <c r="O200">
        <f t="shared" si="65"/>
        <v>-0.126</v>
      </c>
      <c r="P200">
        <f t="shared" si="65"/>
        <v>0.107</v>
      </c>
      <c r="Q200">
        <f t="shared" si="65"/>
        <v>0.536</v>
      </c>
      <c r="R200">
        <f t="shared" si="3"/>
        <v>14.30477716</v>
      </c>
      <c r="S200">
        <f t="shared" si="4"/>
        <v>21.59060582</v>
      </c>
    </row>
    <row r="201">
      <c r="G201">
        <f t="shared" ref="G201:Q201" si="66">G133-$E133</f>
        <v>0.347</v>
      </c>
      <c r="H201">
        <f t="shared" si="66"/>
        <v>0.39</v>
      </c>
      <c r="I201">
        <f t="shared" si="66"/>
        <v>-0.167</v>
      </c>
      <c r="J201">
        <f t="shared" si="66"/>
        <v>0.551</v>
      </c>
      <c r="K201">
        <f t="shared" si="66"/>
        <v>0.058</v>
      </c>
      <c r="L201">
        <f t="shared" si="66"/>
        <v>0.001</v>
      </c>
      <c r="M201">
        <f t="shared" si="66"/>
        <v>0.282</v>
      </c>
      <c r="N201">
        <f t="shared" si="66"/>
        <v>0.054</v>
      </c>
      <c r="O201">
        <f t="shared" si="66"/>
        <v>-0.063</v>
      </c>
      <c r="P201">
        <f t="shared" si="66"/>
        <v>0.367</v>
      </c>
      <c r="Q201">
        <f t="shared" si="66"/>
        <v>0.744</v>
      </c>
      <c r="R201">
        <f t="shared" si="3"/>
        <v>24.79173609</v>
      </c>
      <c r="S201">
        <f t="shared" si="4"/>
        <v>5.564811729</v>
      </c>
    </row>
    <row r="202">
      <c r="G202">
        <f t="shared" ref="G202:Q202" si="67">G134-$E134</f>
        <v>-0.102</v>
      </c>
      <c r="H202">
        <f t="shared" si="67"/>
        <v>0.32</v>
      </c>
      <c r="I202">
        <f t="shared" si="67"/>
        <v>-0.103</v>
      </c>
      <c r="J202">
        <f t="shared" si="67"/>
        <v>0.315</v>
      </c>
      <c r="K202">
        <f t="shared" si="67"/>
        <v>0.059</v>
      </c>
      <c r="L202">
        <f t="shared" si="67"/>
        <v>0.022</v>
      </c>
      <c r="M202">
        <f t="shared" si="67"/>
        <v>0.222</v>
      </c>
      <c r="N202">
        <f t="shared" si="67"/>
        <v>0.312</v>
      </c>
      <c r="O202">
        <f t="shared" si="67"/>
        <v>0.132</v>
      </c>
      <c r="P202">
        <f t="shared" si="67"/>
        <v>0.012</v>
      </c>
      <c r="Q202">
        <f t="shared" si="67"/>
        <v>0.429</v>
      </c>
      <c r="R202">
        <f t="shared" si="3"/>
        <v>10.45321637</v>
      </c>
      <c r="S202">
        <f t="shared" si="4"/>
        <v>2.509746589</v>
      </c>
    </row>
    <row r="203">
      <c r="G203">
        <f t="shared" ref="G203:Q203" si="68">G135-$E135</f>
        <v>-0.006</v>
      </c>
      <c r="H203">
        <f t="shared" si="68"/>
        <v>0.03</v>
      </c>
      <c r="I203">
        <f t="shared" si="68"/>
        <v>-0.586</v>
      </c>
      <c r="J203">
        <f t="shared" si="68"/>
        <v>0.299</v>
      </c>
      <c r="K203">
        <f t="shared" si="68"/>
        <v>-0.052</v>
      </c>
      <c r="L203">
        <f t="shared" si="68"/>
        <v>-0.06</v>
      </c>
      <c r="M203">
        <f t="shared" si="68"/>
        <v>0.482</v>
      </c>
      <c r="N203">
        <f t="shared" si="68"/>
        <v>0.011</v>
      </c>
      <c r="O203">
        <f t="shared" si="68"/>
        <v>-0.077</v>
      </c>
      <c r="P203">
        <f t="shared" si="68"/>
        <v>0.233</v>
      </c>
      <c r="Q203">
        <f t="shared" si="68"/>
        <v>0.546</v>
      </c>
      <c r="R203">
        <f t="shared" si="3"/>
        <v>13.76701967</v>
      </c>
      <c r="S203">
        <f t="shared" si="4"/>
        <v>14.77559254</v>
      </c>
    </row>
    <row r="205">
      <c r="A205" s="65"/>
      <c r="B205" s="66"/>
      <c r="C205" s="66"/>
      <c r="D205" s="66"/>
      <c r="E205" s="66"/>
      <c r="F205" s="66"/>
      <c r="G205" s="67" t="s">
        <v>141</v>
      </c>
      <c r="H205" s="67" t="s">
        <v>142</v>
      </c>
      <c r="I205" s="67" t="s">
        <v>143</v>
      </c>
      <c r="J205" s="67" t="s">
        <v>144</v>
      </c>
      <c r="K205" s="67" t="s">
        <v>145</v>
      </c>
      <c r="L205" s="67" t="s">
        <v>146</v>
      </c>
      <c r="M205" s="67" t="s">
        <v>147</v>
      </c>
      <c r="N205" s="67" t="s">
        <v>148</v>
      </c>
      <c r="O205" s="67" t="s">
        <v>149</v>
      </c>
      <c r="P205" s="67" t="s">
        <v>150</v>
      </c>
      <c r="Q205" s="67" t="s">
        <v>151</v>
      </c>
      <c r="S205" s="69">
        <f>(MAX(S197:S203)-MIN(S197:S203))</f>
        <v>20.32197916</v>
      </c>
    </row>
    <row r="206">
      <c r="F206" s="21" t="s">
        <v>165</v>
      </c>
      <c r="G206" s="38">
        <f t="shared" ref="G206:Q206" si="69">AVERAGE(G138:G203)</f>
        <v>0.1268939394</v>
      </c>
      <c r="H206" s="38">
        <f t="shared" si="69"/>
        <v>0.3473181818</v>
      </c>
      <c r="I206" s="38">
        <f t="shared" si="69"/>
        <v>-0.4047424242</v>
      </c>
      <c r="J206" s="38">
        <f t="shared" si="69"/>
        <v>0.4643484848</v>
      </c>
      <c r="K206" s="38">
        <f t="shared" si="69"/>
        <v>0.03284848485</v>
      </c>
      <c r="L206" s="38">
        <f t="shared" si="69"/>
        <v>0.02054545455</v>
      </c>
      <c r="M206" s="38">
        <f t="shared" si="69"/>
        <v>0.470469697</v>
      </c>
      <c r="N206" s="38">
        <f t="shared" si="69"/>
        <v>0.1564242424</v>
      </c>
      <c r="O206" s="38">
        <f t="shared" si="69"/>
        <v>-0.006606060606</v>
      </c>
      <c r="P206" s="38">
        <f t="shared" si="69"/>
        <v>0.2386515152</v>
      </c>
      <c r="Q206" s="38">
        <f t="shared" si="69"/>
        <v>0.7652575758</v>
      </c>
      <c r="S206" s="14"/>
    </row>
    <row r="207">
      <c r="F207" s="21" t="s">
        <v>166</v>
      </c>
      <c r="G207" s="38">
        <f t="shared" ref="G207:Q207" si="70">(SUMIF(G138:G203,"&gt;0")-SUMIF(G138:G203,"&lt;0"))/66</f>
        <v>0.2875606061</v>
      </c>
      <c r="H207" s="38">
        <f t="shared" si="70"/>
        <v>0.6499242424</v>
      </c>
      <c r="I207" s="38">
        <f t="shared" si="70"/>
        <v>0.4809848485</v>
      </c>
      <c r="J207" s="38">
        <f t="shared" si="70"/>
        <v>0.6249242424</v>
      </c>
      <c r="K207" s="38">
        <f t="shared" si="70"/>
        <v>0.1744242424</v>
      </c>
      <c r="L207" s="38">
        <f t="shared" si="70"/>
        <v>0.1102424242</v>
      </c>
      <c r="M207" s="38">
        <f t="shared" si="70"/>
        <v>0.470469697</v>
      </c>
      <c r="N207" s="38">
        <f t="shared" si="70"/>
        <v>0.2044242424</v>
      </c>
      <c r="O207" s="38">
        <f t="shared" si="70"/>
        <v>0.1091818182</v>
      </c>
      <c r="P207" s="38">
        <f t="shared" si="70"/>
        <v>0.3012878788</v>
      </c>
      <c r="Q207" s="38">
        <f t="shared" si="70"/>
        <v>0.7842878788</v>
      </c>
    </row>
    <row r="208">
      <c r="F208" s="21" t="s">
        <v>167</v>
      </c>
      <c r="G208" s="38">
        <f t="shared" ref="G208:Q208" si="71">STDEV(G138:G203)</f>
        <v>0.393748734</v>
      </c>
      <c r="H208" s="38">
        <f t="shared" si="71"/>
        <v>0.8186628339</v>
      </c>
      <c r="I208" s="38">
        <f t="shared" si="71"/>
        <v>0.6128492928</v>
      </c>
      <c r="J208" s="38">
        <f t="shared" si="71"/>
        <v>0.644155989</v>
      </c>
      <c r="K208" s="38">
        <f t="shared" si="71"/>
        <v>0.2054880302</v>
      </c>
      <c r="L208" s="38">
        <f t="shared" si="71"/>
        <v>0.1584007752</v>
      </c>
      <c r="M208" s="38">
        <f t="shared" si="71"/>
        <v>0.3724922805</v>
      </c>
      <c r="N208" s="38">
        <f t="shared" si="71"/>
        <v>0.3050631239</v>
      </c>
      <c r="O208" s="38">
        <f t="shared" si="71"/>
        <v>0.1422543636</v>
      </c>
      <c r="P208" s="38">
        <f t="shared" si="71"/>
        <v>0.3147077517</v>
      </c>
      <c r="Q208" s="38">
        <f t="shared" si="71"/>
        <v>0.5281858155</v>
      </c>
    </row>
    <row r="209">
      <c r="F209" s="21" t="s">
        <v>64</v>
      </c>
      <c r="G209" s="14">
        <f t="shared" ref="G209:Q209" si="72">(MAX(G138:G203)-MIN(G138:G203))</f>
        <v>1.862</v>
      </c>
      <c r="H209" s="14">
        <f t="shared" si="72"/>
        <v>4.337</v>
      </c>
      <c r="I209" s="14">
        <f t="shared" si="72"/>
        <v>2.62</v>
      </c>
      <c r="J209" s="14">
        <f t="shared" si="72"/>
        <v>3.127</v>
      </c>
      <c r="K209" s="14">
        <f t="shared" si="72"/>
        <v>0.896</v>
      </c>
      <c r="L209" s="14">
        <f t="shared" si="72"/>
        <v>0.654</v>
      </c>
      <c r="M209" s="14">
        <f t="shared" si="72"/>
        <v>1.929</v>
      </c>
      <c r="N209" s="14">
        <f t="shared" si="72"/>
        <v>1.395</v>
      </c>
      <c r="O209" s="14">
        <f t="shared" si="72"/>
        <v>0.695</v>
      </c>
      <c r="P209" s="14">
        <f t="shared" si="72"/>
        <v>1.554</v>
      </c>
      <c r="Q209" s="14">
        <f t="shared" si="72"/>
        <v>2.416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C69"/>
    <hyperlink r:id="rId68" ref="D69"/>
    <hyperlink r:id="rId69" ref="E69"/>
    <hyperlink r:id="rId70" ref="F69"/>
    <hyperlink r:id="rId71" ref="G69"/>
    <hyperlink r:id="rId72" ref="H69"/>
    <hyperlink r:id="rId73" ref="I69"/>
    <hyperlink r:id="rId74" ref="J69"/>
    <hyperlink r:id="rId75" ref="K69"/>
    <hyperlink r:id="rId76" ref="L69"/>
    <hyperlink r:id="rId77" ref="M69"/>
    <hyperlink r:id="rId78" ref="N69"/>
    <hyperlink r:id="rId79" ref="O69"/>
    <hyperlink r:id="rId80" ref="P69"/>
    <hyperlink r:id="rId81" ref="Q69"/>
    <hyperlink r:id="rId82" ref="A72"/>
    <hyperlink r:id="rId83" ref="A73"/>
    <hyperlink r:id="rId84" ref="A74"/>
    <hyperlink r:id="rId85" ref="A75"/>
    <hyperlink r:id="rId86" ref="A76"/>
    <hyperlink r:id="rId87" ref="A77"/>
    <hyperlink r:id="rId88" ref="A78"/>
    <hyperlink r:id="rId89" ref="A79"/>
    <hyperlink r:id="rId90" ref="A80"/>
    <hyperlink r:id="rId91" ref="A81"/>
    <hyperlink r:id="rId92" ref="A82"/>
    <hyperlink r:id="rId93" ref="A83"/>
    <hyperlink r:id="rId94" ref="A84"/>
    <hyperlink r:id="rId95" ref="A85"/>
    <hyperlink r:id="rId96" ref="A86"/>
    <hyperlink r:id="rId97" ref="A87"/>
    <hyperlink r:id="rId98" ref="A88"/>
    <hyperlink r:id="rId99" ref="A89"/>
    <hyperlink r:id="rId100" ref="A90"/>
    <hyperlink r:id="rId101" ref="A91"/>
    <hyperlink r:id="rId102" ref="A92"/>
    <hyperlink r:id="rId103" ref="A93"/>
    <hyperlink r:id="rId104" ref="A94"/>
    <hyperlink r:id="rId105" ref="A95"/>
    <hyperlink r:id="rId106" ref="A96"/>
    <hyperlink r:id="rId107" ref="A97"/>
    <hyperlink r:id="rId108" ref="A98"/>
    <hyperlink r:id="rId109" ref="A99"/>
    <hyperlink r:id="rId110" ref="A100"/>
    <hyperlink r:id="rId111" ref="A101"/>
    <hyperlink r:id="rId112" ref="A102"/>
    <hyperlink r:id="rId113" ref="A103"/>
    <hyperlink r:id="rId114" ref="A104"/>
    <hyperlink r:id="rId115" ref="A105"/>
    <hyperlink r:id="rId116" ref="A106"/>
    <hyperlink r:id="rId117" ref="A107"/>
    <hyperlink r:id="rId118" ref="A108"/>
    <hyperlink r:id="rId119" ref="A109"/>
    <hyperlink r:id="rId120" ref="A110"/>
    <hyperlink r:id="rId121" ref="A111"/>
    <hyperlink r:id="rId122" ref="A112"/>
    <hyperlink r:id="rId123" ref="A113"/>
    <hyperlink r:id="rId124" ref="A114"/>
    <hyperlink r:id="rId125" ref="A115"/>
    <hyperlink r:id="rId126" ref="A116"/>
    <hyperlink r:id="rId127" ref="A117"/>
    <hyperlink r:id="rId128" ref="A118"/>
    <hyperlink r:id="rId129" ref="A119"/>
    <hyperlink r:id="rId130" ref="A120"/>
    <hyperlink r:id="rId131" ref="A121"/>
    <hyperlink r:id="rId132" ref="A122"/>
    <hyperlink r:id="rId133" ref="A123"/>
    <hyperlink r:id="rId134" ref="A124"/>
    <hyperlink r:id="rId135" ref="A125"/>
    <hyperlink r:id="rId136" ref="A126"/>
    <hyperlink r:id="rId137" ref="A127"/>
    <hyperlink r:id="rId138" ref="A128"/>
    <hyperlink r:id="rId139" ref="A129"/>
    <hyperlink r:id="rId140" ref="A130"/>
    <hyperlink r:id="rId141" ref="A131"/>
    <hyperlink r:id="rId142" ref="A132"/>
    <hyperlink r:id="rId143" ref="A133"/>
    <hyperlink r:id="rId144" ref="A134"/>
    <hyperlink r:id="rId145" ref="A135"/>
    <hyperlink r:id="rId146" ref="C137"/>
    <hyperlink r:id="rId147" ref="D137"/>
    <hyperlink r:id="rId148" ref="E137"/>
    <hyperlink r:id="rId149" ref="F137"/>
    <hyperlink r:id="rId150" ref="G137"/>
    <hyperlink r:id="rId151" ref="H137"/>
    <hyperlink r:id="rId152" ref="I137"/>
    <hyperlink r:id="rId153" ref="J137"/>
    <hyperlink r:id="rId154" ref="K137"/>
    <hyperlink r:id="rId155" ref="L137"/>
    <hyperlink r:id="rId156" ref="M137"/>
    <hyperlink r:id="rId157" ref="N137"/>
    <hyperlink r:id="rId158" ref="O137"/>
    <hyperlink r:id="rId159" ref="P137"/>
    <hyperlink r:id="rId160" ref="Q137"/>
    <hyperlink r:id="rId161" ref="V140"/>
    <hyperlink r:id="rId162" ref="V141"/>
    <hyperlink r:id="rId163" ref="V142"/>
    <hyperlink r:id="rId164" ref="V143"/>
    <hyperlink r:id="rId165" ref="V144"/>
    <hyperlink r:id="rId166" ref="V145"/>
    <hyperlink r:id="rId167" ref="V146"/>
    <hyperlink r:id="rId168" ref="V147"/>
    <hyperlink r:id="rId169" ref="V148"/>
    <hyperlink r:id="rId170" ref="V149"/>
    <hyperlink r:id="rId171" ref="V150"/>
    <hyperlink r:id="rId172" ref="V151"/>
    <hyperlink r:id="rId173" ref="V152"/>
    <hyperlink r:id="rId174" ref="V153"/>
    <hyperlink r:id="rId175" ref="V154"/>
    <hyperlink r:id="rId176" ref="V155"/>
    <hyperlink r:id="rId177" ref="V156"/>
    <hyperlink r:id="rId178" ref="V157"/>
    <hyperlink r:id="rId179" ref="V158"/>
    <hyperlink r:id="rId180" ref="V159"/>
    <hyperlink r:id="rId181" ref="V160"/>
    <hyperlink r:id="rId182" ref="G205"/>
    <hyperlink r:id="rId183" ref="H205"/>
    <hyperlink r:id="rId184" ref="I205"/>
    <hyperlink r:id="rId185" ref="J205"/>
    <hyperlink r:id="rId186" ref="K205"/>
    <hyperlink r:id="rId187" ref="L205"/>
    <hyperlink r:id="rId188" ref="M205"/>
    <hyperlink r:id="rId189" ref="N205"/>
    <hyperlink r:id="rId190" ref="O205"/>
    <hyperlink r:id="rId191" ref="P205"/>
    <hyperlink r:id="rId192" ref="Q205"/>
  </hyperlinks>
  <drawing r:id="rId193"/>
</worksheet>
</file>