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C_Entwicklung" sheetId="1" r:id="rId4"/>
    <sheet state="visible" name="Befehle Doku" sheetId="2" r:id="rId5"/>
    <sheet state="visible" name="IDE" sheetId="3" r:id="rId6"/>
  </sheets>
  <definedNames/>
  <calcPr/>
</workbook>
</file>

<file path=xl/sharedStrings.xml><?xml version="1.0" encoding="utf-8"?>
<sst xmlns="http://schemas.openxmlformats.org/spreadsheetml/2006/main" count="680" uniqueCount="249">
  <si>
    <t>Name</t>
  </si>
  <si>
    <t>ADDR</t>
  </si>
  <si>
    <t>ADDR HEX</t>
  </si>
  <si>
    <t>Beschreibung</t>
  </si>
  <si>
    <t>EN_A</t>
  </si>
  <si>
    <t>EN_B</t>
  </si>
  <si>
    <t>EN_MBR</t>
  </si>
  <si>
    <t>EN_PC</t>
  </si>
  <si>
    <t>EN_OUT</t>
  </si>
  <si>
    <t>EN_ZERO</t>
  </si>
  <si>
    <t>SIZ</t>
  </si>
  <si>
    <t>BMUX</t>
  </si>
  <si>
    <t>ADDR_MUX</t>
  </si>
  <si>
    <t>EN_RAM</t>
  </si>
  <si>
    <t>ALU_OP</t>
  </si>
  <si>
    <t>Next</t>
  </si>
  <si>
    <t>Next Name</t>
  </si>
  <si>
    <t>JMPC_MUX</t>
  </si>
  <si>
    <t>Code</t>
  </si>
  <si>
    <t>Code Hex</t>
  </si>
  <si>
    <t>Takte</t>
  </si>
  <si>
    <t>FETCH</t>
  </si>
  <si>
    <t>Lädt nächsten Befehl vom MBR</t>
  </si>
  <si>
    <t>0</t>
  </si>
  <si>
    <t>00</t>
  </si>
  <si>
    <t>000</t>
  </si>
  <si>
    <t>-</t>
  </si>
  <si>
    <t>NOP</t>
  </si>
  <si>
    <t>00001</t>
  </si>
  <si>
    <t>Inkrementiert PC und nimmt nächstes Mikroprogramm von PC</t>
  </si>
  <si>
    <t>10</t>
  </si>
  <si>
    <t>011</t>
  </si>
  <si>
    <t>INA</t>
  </si>
  <si>
    <t>00010</t>
  </si>
  <si>
    <t xml:space="preserve">Lade Input in Register A </t>
  </si>
  <si>
    <t>1</t>
  </si>
  <si>
    <t>11</t>
  </si>
  <si>
    <t>001</t>
  </si>
  <si>
    <t>OUTA</t>
  </si>
  <si>
    <t>00011</t>
  </si>
  <si>
    <t>Lade Register A in Output</t>
  </si>
  <si>
    <t>JMP</t>
  </si>
  <si>
    <t>00100</t>
  </si>
  <si>
    <t>Inkrementiert PC</t>
  </si>
  <si>
    <t>JMP_2</t>
  </si>
  <si>
    <t>00101</t>
  </si>
  <si>
    <t>Speichere Daten von External Memory in MBR</t>
  </si>
  <si>
    <t>JMP_3</t>
  </si>
  <si>
    <t>00110</t>
  </si>
  <si>
    <t>Schreibe MBR in PC</t>
  </si>
  <si>
    <t>01</t>
  </si>
  <si>
    <t>SET</t>
  </si>
  <si>
    <t>00111</t>
  </si>
  <si>
    <t>SET_2</t>
  </si>
  <si>
    <t>01000</t>
  </si>
  <si>
    <t>Speichere Daten von PC in Register MBR</t>
  </si>
  <si>
    <t>SET_3</t>
  </si>
  <si>
    <t>01001</t>
  </si>
  <si>
    <t>Schreibe Daten von MBR in A</t>
  </si>
  <si>
    <t>INCA</t>
  </si>
  <si>
    <t>01010</t>
  </si>
  <si>
    <t>Inkrementiert A</t>
  </si>
  <si>
    <t>010</t>
  </si>
  <si>
    <t>MBA</t>
  </si>
  <si>
    <t>01011</t>
  </si>
  <si>
    <t>Verschiebt Inhalt von A nach B</t>
  </si>
  <si>
    <t>ADD</t>
  </si>
  <si>
    <t>01100</t>
  </si>
  <si>
    <t>Addiert A und B und speichert Ergebnis in A</t>
  </si>
  <si>
    <t>100</t>
  </si>
  <si>
    <t>INB</t>
  </si>
  <si>
    <t>01101</t>
  </si>
  <si>
    <t>Lade Input in Register B</t>
  </si>
  <si>
    <t>OUTB</t>
  </si>
  <si>
    <t>01110</t>
  </si>
  <si>
    <t>Lade Register B in Output</t>
  </si>
  <si>
    <t>INCB</t>
  </si>
  <si>
    <t>01111</t>
  </si>
  <si>
    <t>Inkrementiert B</t>
  </si>
  <si>
    <t>MAB</t>
  </si>
  <si>
    <t>10000</t>
  </si>
  <si>
    <t>Verschiebt Inhalt von B nach A</t>
  </si>
  <si>
    <t>OR</t>
  </si>
  <si>
    <t>10001</t>
  </si>
  <si>
    <t>Bitweise ODER zwischen A und B speichert in A</t>
  </si>
  <si>
    <t>111</t>
  </si>
  <si>
    <t>AND</t>
  </si>
  <si>
    <t>10010</t>
  </si>
  <si>
    <t>Bitweise UND zwischen A und B speichert in A</t>
  </si>
  <si>
    <t>110</t>
  </si>
  <si>
    <t>SUB</t>
  </si>
  <si>
    <t>10011</t>
  </si>
  <si>
    <t>Subtrahiert A von B und speichert Ergebnis in A</t>
  </si>
  <si>
    <t>101</t>
  </si>
  <si>
    <t>BNZ</t>
  </si>
  <si>
    <t>10100</t>
  </si>
  <si>
    <t>Inkrementiere PC</t>
  </si>
  <si>
    <t>BNZ_2</t>
  </si>
  <si>
    <t>10101</t>
  </si>
  <si>
    <t>Lade von RAM an der Stelle PC in MBR</t>
  </si>
  <si>
    <t>BNZ_3</t>
  </si>
  <si>
    <t>10110</t>
  </si>
  <si>
    <t>BNZ_4</t>
  </si>
  <si>
    <t>10111</t>
  </si>
  <si>
    <t>Wenn Zero-Bit = 1 lade MBR in PC</t>
  </si>
  <si>
    <t>SW</t>
  </si>
  <si>
    <t>11000</t>
  </si>
  <si>
    <t>SW_2</t>
  </si>
  <si>
    <t>11001</t>
  </si>
  <si>
    <t>SW_3</t>
  </si>
  <si>
    <t>11010</t>
  </si>
  <si>
    <t>Schreibe Output an Stelle MBR im RAM</t>
  </si>
  <si>
    <t>LW</t>
  </si>
  <si>
    <t>11011</t>
  </si>
  <si>
    <t>Inkrementiere PC, für Quelladdresse</t>
  </si>
  <si>
    <t>LW_2</t>
  </si>
  <si>
    <t>11100</t>
  </si>
  <si>
    <t>Lade von RAM an der Stelle PC in MBR (Somit auf Addressbus)</t>
  </si>
  <si>
    <t>LW_3</t>
  </si>
  <si>
    <t>11101</t>
  </si>
  <si>
    <t>Lese RAM auf MBR</t>
  </si>
  <si>
    <t>LW_4</t>
  </si>
  <si>
    <t>11110</t>
  </si>
  <si>
    <t>Schreibe MBR in A</t>
  </si>
  <si>
    <t>HALT</t>
  </si>
  <si>
    <t>11111</t>
  </si>
  <si>
    <t>Ende das Programm, indem es immer wieder auf HALT geht</t>
  </si>
  <si>
    <t>Unendlich</t>
  </si>
  <si>
    <t>Rel. Sprung:</t>
  </si>
  <si>
    <t>JMP_1</t>
  </si>
  <si>
    <t>Inkrementiert PC und speicher in A</t>
  </si>
  <si>
    <t>JMP 3</t>
  </si>
  <si>
    <t>Addiert MBR und PC und speicher in PC</t>
  </si>
  <si>
    <t>Speicherbreite:</t>
  </si>
  <si>
    <t>start:</t>
  </si>
  <si>
    <t>SET #0</t>
  </si>
  <si>
    <t>loop:</t>
  </si>
  <si>
    <t>start: LOAD A, #0 loop: OUTPUT INC A JMP loop</t>
  </si>
  <si>
    <t>JMP loop</t>
  </si>
  <si>
    <t>PROGRAM</t>
  </si>
  <si>
    <t>BEFEHL</t>
  </si>
  <si>
    <t>CONTENT</t>
  </si>
  <si>
    <t>COMMENT</t>
  </si>
  <si>
    <t>CONTENT_HEX</t>
  </si>
  <si>
    <t>#0</t>
  </si>
  <si>
    <t>2</t>
  </si>
  <si>
    <t>3</t>
  </si>
  <si>
    <t>4</t>
  </si>
  <si>
    <t>5</t>
  </si>
  <si>
    <t>#2</t>
  </si>
  <si>
    <t>Aufgabe 4.1a</t>
  </si>
  <si>
    <t>Load Input to A</t>
  </si>
  <si>
    <t>Load A to Output</t>
  </si>
  <si>
    <t>Anhalten</t>
  </si>
  <si>
    <t>Aufgabe 4.1b</t>
  </si>
  <si>
    <t>Dauerschleife</t>
  </si>
  <si>
    <t>Springe zu #0</t>
  </si>
  <si>
    <t>BNZ Test</t>
  </si>
  <si>
    <t>#1</t>
  </si>
  <si>
    <t>#3</t>
  </si>
  <si>
    <t>6</t>
  </si>
  <si>
    <t>7</t>
  </si>
  <si>
    <t>8</t>
  </si>
  <si>
    <t>#5</t>
  </si>
  <si>
    <t>9</t>
  </si>
  <si>
    <t>RAM Test</t>
  </si>
  <si>
    <t>#24</t>
  </si>
  <si>
    <t>12</t>
  </si>
  <si>
    <t>13</t>
  </si>
  <si>
    <t>Fibonacci</t>
  </si>
  <si>
    <t>LW Test</t>
  </si>
  <si>
    <t>#9</t>
  </si>
  <si>
    <t>#18</t>
  </si>
  <si>
    <t>#255</t>
  </si>
  <si>
    <t>Fibonacci Speicher</t>
  </si>
  <si>
    <t>Add:</t>
  </si>
  <si>
    <t>#44</t>
  </si>
  <si>
    <t>#45</t>
  </si>
  <si>
    <t>#209</t>
  </si>
  <si>
    <t>14</t>
  </si>
  <si>
    <t>#46</t>
  </si>
  <si>
    <t>15</t>
  </si>
  <si>
    <t>16</t>
  </si>
  <si>
    <t>17</t>
  </si>
  <si>
    <t>18</t>
  </si>
  <si>
    <t>19</t>
  </si>
  <si>
    <t>20</t>
  </si>
  <si>
    <t>21</t>
  </si>
  <si>
    <t>#23</t>
  </si>
  <si>
    <t>22</t>
  </si>
  <si>
    <t>23</t>
  </si>
  <si>
    <t>Ausgabe:</t>
  </si>
  <si>
    <t>24</t>
  </si>
  <si>
    <t>25</t>
  </si>
  <si>
    <t>26</t>
  </si>
  <si>
    <t>27</t>
  </si>
  <si>
    <t>#47</t>
  </si>
  <si>
    <t>28</t>
  </si>
  <si>
    <t>29</t>
  </si>
  <si>
    <t>30</t>
  </si>
  <si>
    <t>31</t>
  </si>
  <si>
    <t>#36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</si>
  <si>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</si>
  <si>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</si>
  <si>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</si>
  <si>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</si>
  <si>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</si>
  <si>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</si>
  <si>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</si>
  <si>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</si>
  <si>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</si>
  <si>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</si>
  <si>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</si>
  <si>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</si>
  <si>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</si>
  <si>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A:</t>
  </si>
  <si>
    <t>45</t>
  </si>
  <si>
    <t>B:</t>
  </si>
  <si>
    <t>46</t>
  </si>
  <si>
    <t>i:</t>
  </si>
  <si>
    <t>47</t>
  </si>
  <si>
    <t>Debug Mark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</si>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</sst>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Roboto Mono"/>
    </font>
    <font>
      <color theme="1"/>
      <name val="Arial"/>
    </font>
    <font>
      <color rgb="FF000000"/>
      <name val="Roboto Mono"/>
    </font>
    <font>
      <b/>
      <color theme="1"/>
      <name val="Arial"/>
      <scheme val="minor"/>
    </font>
    <font>
      <b/>
      <color theme="1"/>
      <name val="Arial"/>
    </font>
    <font>
      <i/>
      <color theme="1"/>
      <name val="Arial"/>
      <scheme val="minor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textRotation="90"/>
    </xf>
    <xf borderId="0" fillId="2" fontId="1" numFmtId="0" xfId="0" applyAlignment="1" applyFont="1">
      <alignment horizontal="center" readingOrder="0" textRotation="9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4" numFmtId="49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76200</xdr:colOff>
      <xdr:row>45</xdr:row>
      <xdr:rowOff>85725</xdr:rowOff>
    </xdr:from>
    <xdr:ext cx="5762625" cy="285750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485775</xdr:colOff>
      <xdr:row>1</xdr:row>
      <xdr:rowOff>180975</xdr:rowOff>
    </xdr:from>
    <xdr:ext cx="1876425" cy="2133600"/>
    <xdr:pic>
      <xdr:nvPicPr>
        <xdr:cNvPr id="0" name="image3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609600</xdr:colOff>
      <xdr:row>12</xdr:row>
      <xdr:rowOff>123825</xdr:rowOff>
    </xdr:from>
    <xdr:ext cx="2085975" cy="1143000"/>
    <xdr:pic>
      <xdr:nvPicPr>
        <xdr:cNvPr id="0" name="image2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3" width="9.63"/>
    <col customWidth="1" min="4" max="4" width="47.38"/>
    <col customWidth="1" min="5" max="5" width="4.5"/>
    <col customWidth="1" min="6" max="9" width="3.75"/>
    <col customWidth="1" min="10" max="15" width="6.38"/>
    <col customWidth="1" min="19" max="19" width="22.0"/>
  </cols>
  <sheetData>
    <row r="1" ht="66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21</v>
      </c>
      <c r="B2" s="6" t="str">
        <f>DEC2BIN(0,5)</f>
        <v>00000</v>
      </c>
      <c r="C2" s="6" t="str">
        <f t="shared" ref="C2:C33" si="1">BIN2HEX(B2,2)</f>
        <v>00</v>
      </c>
      <c r="D2" s="7" t="s">
        <v>22</v>
      </c>
      <c r="E2" s="8">
        <v>0.0</v>
      </c>
      <c r="F2" s="8">
        <v>0.0</v>
      </c>
      <c r="G2" s="9">
        <v>1.0</v>
      </c>
      <c r="H2" s="9">
        <v>0.0</v>
      </c>
      <c r="I2" s="8">
        <v>0.0</v>
      </c>
      <c r="J2" s="10" t="s">
        <v>23</v>
      </c>
      <c r="K2" s="10" t="s">
        <v>23</v>
      </c>
      <c r="L2" s="10" t="s">
        <v>24</v>
      </c>
      <c r="M2" s="10" t="s">
        <v>23</v>
      </c>
      <c r="N2" s="10" t="s">
        <v>23</v>
      </c>
      <c r="O2" s="10" t="s">
        <v>25</v>
      </c>
      <c r="P2" s="11" t="str">
        <f t="shared" ref="P2:P33" si="2">IFERROR(VLOOKUP(Q2,$A$2:$B$33,2,FALSE), "11111")</f>
        <v>11111</v>
      </c>
      <c r="Q2" s="5" t="s">
        <v>26</v>
      </c>
      <c r="R2" s="12" t="str">
        <f t="shared" ref="R2:R33" si="3">IF(Q2="-","1","0")</f>
        <v>1</v>
      </c>
      <c r="S2" s="11" t="str">
        <f t="shared" ref="S2:S33" si="4">(M2 &amp; N2 &amp; J2 &amp; K2 &amp; P2 &amp; R2 &amp; O2 &amp; E2 &amp; F2 &amp; G2 &amp; H2 &amp; I2 &amp; L2)</f>
        <v>00001111110000010000</v>
      </c>
      <c r="T2" s="12" t="str">
        <f t="shared" ref="T2:T33" si="5">BIN2HEX(LEFT(S2,4),1) &amp; BIN2HEX(MID(S2,5,8),2) &amp; BIN2HEX(RIGHT(S2,8),2)</f>
        <v>0FC10</v>
      </c>
      <c r="U2" s="12">
        <f t="shared" ref="U2:U32" si="6">IFERROR(VLOOKUP(Q2,$A$2:$U$33,21,FALSE) + 1, 1)</f>
        <v>1</v>
      </c>
    </row>
    <row r="3">
      <c r="A3" s="5" t="s">
        <v>27</v>
      </c>
      <c r="B3" s="11" t="s">
        <v>28</v>
      </c>
      <c r="C3" s="6" t="str">
        <f t="shared" si="1"/>
        <v>01</v>
      </c>
      <c r="D3" s="13" t="s">
        <v>29</v>
      </c>
      <c r="E3" s="8">
        <v>0.0</v>
      </c>
      <c r="F3" s="8">
        <v>0.0</v>
      </c>
      <c r="G3" s="8">
        <v>0.0</v>
      </c>
      <c r="H3" s="8">
        <v>1.0</v>
      </c>
      <c r="I3" s="8">
        <v>0.0</v>
      </c>
      <c r="J3" s="10" t="s">
        <v>23</v>
      </c>
      <c r="K3" s="10" t="s">
        <v>23</v>
      </c>
      <c r="L3" s="14" t="s">
        <v>30</v>
      </c>
      <c r="M3" s="10" t="s">
        <v>23</v>
      </c>
      <c r="N3" s="10" t="s">
        <v>23</v>
      </c>
      <c r="O3" s="14" t="s">
        <v>31</v>
      </c>
      <c r="P3" s="11" t="str">
        <f t="shared" si="2"/>
        <v>00000</v>
      </c>
      <c r="Q3" s="5" t="s">
        <v>21</v>
      </c>
      <c r="R3" s="12" t="str">
        <f t="shared" si="3"/>
        <v>0</v>
      </c>
      <c r="S3" s="11" t="str">
        <f t="shared" si="4"/>
        <v>00000000000110001010</v>
      </c>
      <c r="T3" s="12" t="str">
        <f t="shared" si="5"/>
        <v>0018A</v>
      </c>
      <c r="U3" s="12">
        <f t="shared" si="6"/>
        <v>2</v>
      </c>
    </row>
    <row r="4">
      <c r="A4" s="5" t="s">
        <v>32</v>
      </c>
      <c r="B4" s="11" t="s">
        <v>33</v>
      </c>
      <c r="C4" s="6" t="str">
        <f t="shared" si="1"/>
        <v>02</v>
      </c>
      <c r="D4" s="5" t="s">
        <v>34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0" t="s">
        <v>35</v>
      </c>
      <c r="K4" s="10" t="s">
        <v>23</v>
      </c>
      <c r="L4" s="16" t="s">
        <v>36</v>
      </c>
      <c r="M4" s="10" t="s">
        <v>23</v>
      </c>
      <c r="N4" s="10" t="s">
        <v>23</v>
      </c>
      <c r="O4" s="16" t="s">
        <v>37</v>
      </c>
      <c r="P4" s="11" t="str">
        <f t="shared" si="2"/>
        <v>00001</v>
      </c>
      <c r="Q4" s="5" t="s">
        <v>27</v>
      </c>
      <c r="R4" s="12" t="str">
        <f t="shared" si="3"/>
        <v>0</v>
      </c>
      <c r="S4" s="11" t="str">
        <f t="shared" si="4"/>
        <v>00100000100011000011</v>
      </c>
      <c r="T4" s="12" t="str">
        <f t="shared" si="5"/>
        <v>208C3</v>
      </c>
      <c r="U4" s="12">
        <f t="shared" si="6"/>
        <v>3</v>
      </c>
    </row>
    <row r="5">
      <c r="A5" s="5" t="s">
        <v>38</v>
      </c>
      <c r="B5" s="11" t="s">
        <v>39</v>
      </c>
      <c r="C5" s="6" t="str">
        <f t="shared" si="1"/>
        <v>03</v>
      </c>
      <c r="D5" s="5" t="s">
        <v>40</v>
      </c>
      <c r="E5" s="15">
        <v>0.0</v>
      </c>
      <c r="F5" s="15">
        <v>0.0</v>
      </c>
      <c r="G5" s="15">
        <v>0.0</v>
      </c>
      <c r="H5" s="15">
        <v>0.0</v>
      </c>
      <c r="I5" s="15">
        <v>1.0</v>
      </c>
      <c r="J5" s="10" t="s">
        <v>35</v>
      </c>
      <c r="K5" s="10" t="s">
        <v>23</v>
      </c>
      <c r="L5" s="16" t="s">
        <v>24</v>
      </c>
      <c r="M5" s="10" t="s">
        <v>23</v>
      </c>
      <c r="N5" s="10" t="s">
        <v>23</v>
      </c>
      <c r="O5" s="16" t="s">
        <v>25</v>
      </c>
      <c r="P5" s="11" t="str">
        <f t="shared" si="2"/>
        <v>00001</v>
      </c>
      <c r="Q5" s="5" t="s">
        <v>27</v>
      </c>
      <c r="R5" s="12" t="str">
        <f t="shared" si="3"/>
        <v>0</v>
      </c>
      <c r="S5" s="11" t="str">
        <f t="shared" si="4"/>
        <v>00100000100000000100</v>
      </c>
      <c r="T5" s="12" t="str">
        <f t="shared" si="5"/>
        <v>20804</v>
      </c>
      <c r="U5" s="12">
        <f t="shared" si="6"/>
        <v>3</v>
      </c>
    </row>
    <row r="6">
      <c r="A6" s="5" t="s">
        <v>41</v>
      </c>
      <c r="B6" s="11" t="s">
        <v>42</v>
      </c>
      <c r="C6" s="6" t="str">
        <f t="shared" si="1"/>
        <v>04</v>
      </c>
      <c r="D6" s="5" t="s">
        <v>43</v>
      </c>
      <c r="E6" s="15">
        <v>0.0</v>
      </c>
      <c r="F6" s="15">
        <v>0.0</v>
      </c>
      <c r="G6" s="15">
        <v>0.0</v>
      </c>
      <c r="H6" s="15">
        <v>1.0</v>
      </c>
      <c r="I6" s="15">
        <v>0.0</v>
      </c>
      <c r="J6" s="10" t="s">
        <v>23</v>
      </c>
      <c r="K6" s="10" t="s">
        <v>23</v>
      </c>
      <c r="L6" s="16" t="s">
        <v>30</v>
      </c>
      <c r="M6" s="10" t="s">
        <v>23</v>
      </c>
      <c r="N6" s="10" t="s">
        <v>23</v>
      </c>
      <c r="O6" s="16" t="s">
        <v>31</v>
      </c>
      <c r="P6" s="11" t="str">
        <f t="shared" si="2"/>
        <v>00101</v>
      </c>
      <c r="Q6" s="5" t="s">
        <v>44</v>
      </c>
      <c r="R6" s="12" t="str">
        <f t="shared" si="3"/>
        <v>0</v>
      </c>
      <c r="S6" s="11" t="str">
        <f t="shared" si="4"/>
        <v>00000010100110001010</v>
      </c>
      <c r="T6" s="12" t="str">
        <f t="shared" si="5"/>
        <v>0298A</v>
      </c>
      <c r="U6" s="12">
        <f t="shared" si="6"/>
        <v>4</v>
      </c>
    </row>
    <row r="7">
      <c r="A7" s="5" t="s">
        <v>44</v>
      </c>
      <c r="B7" s="11" t="s">
        <v>45</v>
      </c>
      <c r="C7" s="6" t="str">
        <f t="shared" si="1"/>
        <v>05</v>
      </c>
      <c r="D7" s="5" t="s">
        <v>46</v>
      </c>
      <c r="E7" s="15">
        <v>0.0</v>
      </c>
      <c r="F7" s="15">
        <v>0.0</v>
      </c>
      <c r="G7" s="15">
        <v>1.0</v>
      </c>
      <c r="H7" s="15">
        <v>0.0</v>
      </c>
      <c r="I7" s="15">
        <v>0.0</v>
      </c>
      <c r="J7" s="10" t="s">
        <v>23</v>
      </c>
      <c r="K7" s="10" t="s">
        <v>23</v>
      </c>
      <c r="L7" s="16" t="s">
        <v>24</v>
      </c>
      <c r="M7" s="10" t="s">
        <v>23</v>
      </c>
      <c r="N7" s="10" t="s">
        <v>23</v>
      </c>
      <c r="O7" s="16" t="s">
        <v>25</v>
      </c>
      <c r="P7" s="11" t="str">
        <f t="shared" si="2"/>
        <v>00110</v>
      </c>
      <c r="Q7" s="5" t="s">
        <v>47</v>
      </c>
      <c r="R7" s="12" t="str">
        <f t="shared" si="3"/>
        <v>0</v>
      </c>
      <c r="S7" s="11" t="str">
        <f t="shared" si="4"/>
        <v>00000011000000010000</v>
      </c>
      <c r="T7" s="12" t="str">
        <f t="shared" si="5"/>
        <v>03010</v>
      </c>
      <c r="U7" s="12">
        <f t="shared" si="6"/>
        <v>3</v>
      </c>
    </row>
    <row r="8">
      <c r="A8" s="5" t="s">
        <v>47</v>
      </c>
      <c r="B8" s="11" t="s">
        <v>48</v>
      </c>
      <c r="C8" s="6" t="str">
        <f t="shared" si="1"/>
        <v>06</v>
      </c>
      <c r="D8" s="5" t="s">
        <v>49</v>
      </c>
      <c r="E8" s="15">
        <v>0.0</v>
      </c>
      <c r="F8" s="15">
        <v>0.0</v>
      </c>
      <c r="G8" s="15">
        <v>0.0</v>
      </c>
      <c r="H8" s="15">
        <v>1.0</v>
      </c>
      <c r="I8" s="15">
        <v>0.0</v>
      </c>
      <c r="J8" s="10" t="s">
        <v>23</v>
      </c>
      <c r="K8" s="10" t="s">
        <v>23</v>
      </c>
      <c r="L8" s="16" t="s">
        <v>50</v>
      </c>
      <c r="M8" s="10" t="s">
        <v>23</v>
      </c>
      <c r="N8" s="10" t="s">
        <v>23</v>
      </c>
      <c r="O8" s="16" t="s">
        <v>37</v>
      </c>
      <c r="P8" s="11" t="str">
        <f t="shared" si="2"/>
        <v>00000</v>
      </c>
      <c r="Q8" s="5" t="s">
        <v>21</v>
      </c>
      <c r="R8" s="12" t="str">
        <f t="shared" si="3"/>
        <v>0</v>
      </c>
      <c r="S8" s="11" t="str">
        <f t="shared" si="4"/>
        <v>00000000000010001001</v>
      </c>
      <c r="T8" s="12" t="str">
        <f t="shared" si="5"/>
        <v>00089</v>
      </c>
      <c r="U8" s="12">
        <f t="shared" si="6"/>
        <v>2</v>
      </c>
    </row>
    <row r="9">
      <c r="A9" s="5" t="s">
        <v>51</v>
      </c>
      <c r="B9" s="11" t="s">
        <v>52</v>
      </c>
      <c r="C9" s="6" t="str">
        <f t="shared" si="1"/>
        <v>07</v>
      </c>
      <c r="D9" s="5" t="s">
        <v>43</v>
      </c>
      <c r="E9" s="15">
        <v>0.0</v>
      </c>
      <c r="F9" s="15">
        <v>0.0</v>
      </c>
      <c r="G9" s="15">
        <v>0.0</v>
      </c>
      <c r="H9" s="15">
        <v>1.0</v>
      </c>
      <c r="I9" s="15">
        <v>0.0</v>
      </c>
      <c r="J9" s="10" t="s">
        <v>35</v>
      </c>
      <c r="K9" s="10" t="s">
        <v>23</v>
      </c>
      <c r="L9" s="16" t="s">
        <v>30</v>
      </c>
      <c r="M9" s="10" t="s">
        <v>23</v>
      </c>
      <c r="N9" s="10" t="s">
        <v>23</v>
      </c>
      <c r="O9" s="16" t="s">
        <v>31</v>
      </c>
      <c r="P9" s="11" t="str">
        <f t="shared" si="2"/>
        <v>01000</v>
      </c>
      <c r="Q9" s="5" t="s">
        <v>53</v>
      </c>
      <c r="R9" s="12" t="str">
        <f t="shared" si="3"/>
        <v>0</v>
      </c>
      <c r="S9" s="11" t="str">
        <f t="shared" si="4"/>
        <v>00100100000110001010</v>
      </c>
      <c r="T9" s="12" t="str">
        <f t="shared" si="5"/>
        <v>2418A</v>
      </c>
      <c r="U9" s="12">
        <f t="shared" si="6"/>
        <v>5</v>
      </c>
    </row>
    <row r="10">
      <c r="A10" s="5" t="s">
        <v>53</v>
      </c>
      <c r="B10" s="11" t="s">
        <v>54</v>
      </c>
      <c r="C10" s="6" t="str">
        <f t="shared" si="1"/>
        <v>08</v>
      </c>
      <c r="D10" s="5" t="s">
        <v>55</v>
      </c>
      <c r="E10" s="15">
        <v>0.0</v>
      </c>
      <c r="F10" s="15">
        <v>0.0</v>
      </c>
      <c r="G10" s="15">
        <v>1.0</v>
      </c>
      <c r="H10" s="15">
        <v>0.0</v>
      </c>
      <c r="I10" s="15">
        <v>0.0</v>
      </c>
      <c r="J10" s="10" t="s">
        <v>35</v>
      </c>
      <c r="K10" s="10" t="s">
        <v>23</v>
      </c>
      <c r="L10" s="16" t="s">
        <v>24</v>
      </c>
      <c r="M10" s="10" t="s">
        <v>23</v>
      </c>
      <c r="N10" s="10" t="s">
        <v>23</v>
      </c>
      <c r="O10" s="16" t="s">
        <v>25</v>
      </c>
      <c r="P10" s="11" t="str">
        <f t="shared" si="2"/>
        <v>01001</v>
      </c>
      <c r="Q10" s="5" t="s">
        <v>56</v>
      </c>
      <c r="R10" s="12" t="str">
        <f t="shared" si="3"/>
        <v>0</v>
      </c>
      <c r="S10" s="11" t="str">
        <f t="shared" si="4"/>
        <v>00100100100000010000</v>
      </c>
      <c r="T10" s="12" t="str">
        <f t="shared" si="5"/>
        <v>24810</v>
      </c>
      <c r="U10" s="12">
        <f t="shared" si="6"/>
        <v>4</v>
      </c>
    </row>
    <row r="11">
      <c r="A11" s="5" t="s">
        <v>56</v>
      </c>
      <c r="B11" s="11" t="s">
        <v>57</v>
      </c>
      <c r="C11" s="6" t="str">
        <f t="shared" si="1"/>
        <v>09</v>
      </c>
      <c r="D11" s="5" t="s">
        <v>58</v>
      </c>
      <c r="E11" s="15">
        <v>1.0</v>
      </c>
      <c r="F11" s="15">
        <v>0.0</v>
      </c>
      <c r="G11" s="15">
        <v>0.0</v>
      </c>
      <c r="H11" s="15">
        <v>0.0</v>
      </c>
      <c r="I11" s="15">
        <v>0.0</v>
      </c>
      <c r="J11" s="10" t="s">
        <v>35</v>
      </c>
      <c r="K11" s="10" t="s">
        <v>23</v>
      </c>
      <c r="L11" s="16" t="s">
        <v>50</v>
      </c>
      <c r="M11" s="10" t="s">
        <v>23</v>
      </c>
      <c r="N11" s="10" t="s">
        <v>23</v>
      </c>
      <c r="O11" s="16" t="s">
        <v>37</v>
      </c>
      <c r="P11" s="11" t="str">
        <f t="shared" si="2"/>
        <v>00001</v>
      </c>
      <c r="Q11" s="5" t="s">
        <v>27</v>
      </c>
      <c r="R11" s="12" t="str">
        <f t="shared" si="3"/>
        <v>0</v>
      </c>
      <c r="S11" s="11" t="str">
        <f t="shared" si="4"/>
        <v>00100000100011000001</v>
      </c>
      <c r="T11" s="12" t="str">
        <f t="shared" si="5"/>
        <v>208C1</v>
      </c>
      <c r="U11" s="12">
        <f t="shared" si="6"/>
        <v>3</v>
      </c>
    </row>
    <row r="12">
      <c r="A12" s="5" t="s">
        <v>59</v>
      </c>
      <c r="B12" s="11" t="s">
        <v>60</v>
      </c>
      <c r="C12" s="6" t="str">
        <f t="shared" si="1"/>
        <v>0A</v>
      </c>
      <c r="D12" s="5" t="s">
        <v>61</v>
      </c>
      <c r="E12" s="15">
        <v>1.0</v>
      </c>
      <c r="F12" s="15">
        <v>0.0</v>
      </c>
      <c r="G12" s="15">
        <v>0.0</v>
      </c>
      <c r="H12" s="15">
        <v>0.0</v>
      </c>
      <c r="I12" s="15">
        <v>0.0</v>
      </c>
      <c r="J12" s="10" t="s">
        <v>35</v>
      </c>
      <c r="K12" s="10" t="s">
        <v>23</v>
      </c>
      <c r="L12" s="16" t="s">
        <v>24</v>
      </c>
      <c r="M12" s="10" t="s">
        <v>23</v>
      </c>
      <c r="N12" s="10" t="s">
        <v>23</v>
      </c>
      <c r="O12" s="16" t="s">
        <v>62</v>
      </c>
      <c r="P12" s="11" t="str">
        <f t="shared" si="2"/>
        <v>00001</v>
      </c>
      <c r="Q12" s="5" t="s">
        <v>27</v>
      </c>
      <c r="R12" s="12" t="str">
        <f t="shared" si="3"/>
        <v>0</v>
      </c>
      <c r="S12" s="11" t="str">
        <f t="shared" si="4"/>
        <v>00100000100101000000</v>
      </c>
      <c r="T12" s="12" t="str">
        <f t="shared" si="5"/>
        <v>20940</v>
      </c>
      <c r="U12" s="12">
        <f t="shared" si="6"/>
        <v>3</v>
      </c>
    </row>
    <row r="13">
      <c r="A13" s="5" t="s">
        <v>63</v>
      </c>
      <c r="B13" s="11" t="s">
        <v>64</v>
      </c>
      <c r="C13" s="6" t="str">
        <f t="shared" si="1"/>
        <v>0B</v>
      </c>
      <c r="D13" s="5" t="s">
        <v>65</v>
      </c>
      <c r="E13" s="17">
        <v>0.0</v>
      </c>
      <c r="F13" s="17">
        <v>1.0</v>
      </c>
      <c r="G13" s="17">
        <v>0.0</v>
      </c>
      <c r="H13" s="17">
        <v>0.0</v>
      </c>
      <c r="I13" s="17">
        <v>0.0</v>
      </c>
      <c r="J13" s="10" t="s">
        <v>35</v>
      </c>
      <c r="K13" s="10" t="s">
        <v>23</v>
      </c>
      <c r="L13" s="16" t="s">
        <v>24</v>
      </c>
      <c r="M13" s="10" t="s">
        <v>23</v>
      </c>
      <c r="N13" s="10" t="s">
        <v>23</v>
      </c>
      <c r="O13" s="16" t="s">
        <v>25</v>
      </c>
      <c r="P13" s="11" t="str">
        <f t="shared" si="2"/>
        <v>00001</v>
      </c>
      <c r="Q13" s="5" t="s">
        <v>27</v>
      </c>
      <c r="R13" s="12" t="str">
        <f t="shared" si="3"/>
        <v>0</v>
      </c>
      <c r="S13" s="11" t="str">
        <f t="shared" si="4"/>
        <v>00100000100000100000</v>
      </c>
      <c r="T13" s="12" t="str">
        <f t="shared" si="5"/>
        <v>20820</v>
      </c>
      <c r="U13" s="12">
        <f t="shared" si="6"/>
        <v>3</v>
      </c>
    </row>
    <row r="14">
      <c r="A14" s="5" t="s">
        <v>66</v>
      </c>
      <c r="B14" s="11" t="s">
        <v>67</v>
      </c>
      <c r="C14" s="6" t="str">
        <f t="shared" si="1"/>
        <v>0C</v>
      </c>
      <c r="D14" s="5" t="s">
        <v>68</v>
      </c>
      <c r="E14" s="15">
        <v>1.0</v>
      </c>
      <c r="F14" s="15">
        <v>0.0</v>
      </c>
      <c r="G14" s="15">
        <v>0.0</v>
      </c>
      <c r="H14" s="15">
        <v>0.0</v>
      </c>
      <c r="I14" s="15">
        <v>0.0</v>
      </c>
      <c r="J14" s="10" t="s">
        <v>35</v>
      </c>
      <c r="K14" s="10" t="s">
        <v>23</v>
      </c>
      <c r="L14" s="16" t="s">
        <v>24</v>
      </c>
      <c r="M14" s="10" t="s">
        <v>23</v>
      </c>
      <c r="N14" s="10" t="s">
        <v>23</v>
      </c>
      <c r="O14" s="16" t="s">
        <v>69</v>
      </c>
      <c r="P14" s="11" t="str">
        <f t="shared" si="2"/>
        <v>00001</v>
      </c>
      <c r="Q14" s="5" t="s">
        <v>27</v>
      </c>
      <c r="R14" s="12" t="str">
        <f t="shared" si="3"/>
        <v>0</v>
      </c>
      <c r="S14" s="11" t="str">
        <f t="shared" si="4"/>
        <v>00100000101001000000</v>
      </c>
      <c r="T14" s="12" t="str">
        <f t="shared" si="5"/>
        <v>20A40</v>
      </c>
      <c r="U14" s="12">
        <f t="shared" si="6"/>
        <v>3</v>
      </c>
    </row>
    <row r="15">
      <c r="A15" s="5" t="s">
        <v>70</v>
      </c>
      <c r="B15" s="11" t="s">
        <v>71</v>
      </c>
      <c r="C15" s="6" t="str">
        <f t="shared" si="1"/>
        <v>0D</v>
      </c>
      <c r="D15" s="5" t="s">
        <v>72</v>
      </c>
      <c r="E15" s="15">
        <v>0.0</v>
      </c>
      <c r="F15" s="15">
        <v>1.0</v>
      </c>
      <c r="G15" s="15">
        <v>0.0</v>
      </c>
      <c r="H15" s="15">
        <v>0.0</v>
      </c>
      <c r="I15" s="15">
        <v>0.0</v>
      </c>
      <c r="J15" s="10" t="s">
        <v>35</v>
      </c>
      <c r="K15" s="10" t="s">
        <v>23</v>
      </c>
      <c r="L15" s="16" t="s">
        <v>36</v>
      </c>
      <c r="M15" s="10" t="s">
        <v>23</v>
      </c>
      <c r="N15" s="10" t="s">
        <v>23</v>
      </c>
      <c r="O15" s="16" t="s">
        <v>37</v>
      </c>
      <c r="P15" s="11" t="str">
        <f t="shared" si="2"/>
        <v>00001</v>
      </c>
      <c r="Q15" s="5" t="s">
        <v>27</v>
      </c>
      <c r="R15" s="12" t="str">
        <f t="shared" si="3"/>
        <v>0</v>
      </c>
      <c r="S15" s="11" t="str">
        <f t="shared" si="4"/>
        <v>00100000100010100011</v>
      </c>
      <c r="T15" s="12" t="str">
        <f t="shared" si="5"/>
        <v>208A3</v>
      </c>
      <c r="U15" s="12">
        <f t="shared" si="6"/>
        <v>3</v>
      </c>
    </row>
    <row r="16">
      <c r="A16" s="5" t="s">
        <v>73</v>
      </c>
      <c r="B16" s="11" t="s">
        <v>74</v>
      </c>
      <c r="C16" s="6" t="str">
        <f t="shared" si="1"/>
        <v>0E</v>
      </c>
      <c r="D16" s="5" t="s">
        <v>75</v>
      </c>
      <c r="E16" s="15">
        <v>0.0</v>
      </c>
      <c r="F16" s="15">
        <v>0.0</v>
      </c>
      <c r="G16" s="15">
        <v>0.0</v>
      </c>
      <c r="H16" s="15">
        <v>0.0</v>
      </c>
      <c r="I16" s="15">
        <v>1.0</v>
      </c>
      <c r="J16" s="10" t="s">
        <v>35</v>
      </c>
      <c r="K16" s="10" t="s">
        <v>23</v>
      </c>
      <c r="L16" s="16" t="s">
        <v>24</v>
      </c>
      <c r="M16" s="10" t="s">
        <v>23</v>
      </c>
      <c r="N16" s="10" t="s">
        <v>23</v>
      </c>
      <c r="O16" s="16" t="s">
        <v>37</v>
      </c>
      <c r="P16" s="11" t="str">
        <f t="shared" si="2"/>
        <v>00001</v>
      </c>
      <c r="Q16" s="5" t="s">
        <v>27</v>
      </c>
      <c r="R16" s="12" t="str">
        <f t="shared" si="3"/>
        <v>0</v>
      </c>
      <c r="S16" s="11" t="str">
        <f t="shared" si="4"/>
        <v>00100000100010000100</v>
      </c>
      <c r="T16" s="12" t="str">
        <f t="shared" si="5"/>
        <v>20884</v>
      </c>
      <c r="U16" s="12">
        <f t="shared" si="6"/>
        <v>3</v>
      </c>
    </row>
    <row r="17">
      <c r="A17" s="5" t="s">
        <v>76</v>
      </c>
      <c r="B17" s="11" t="s">
        <v>77</v>
      </c>
      <c r="C17" s="6" t="str">
        <f t="shared" si="1"/>
        <v>0F</v>
      </c>
      <c r="D17" s="5" t="s">
        <v>78</v>
      </c>
      <c r="E17" s="15">
        <v>0.0</v>
      </c>
      <c r="F17" s="15">
        <v>1.0</v>
      </c>
      <c r="G17" s="15">
        <v>0.0</v>
      </c>
      <c r="H17" s="15">
        <v>0.0</v>
      </c>
      <c r="I17" s="15">
        <v>0.0</v>
      </c>
      <c r="J17" s="10" t="s">
        <v>35</v>
      </c>
      <c r="K17" s="10" t="s">
        <v>23</v>
      </c>
      <c r="L17" s="16" t="s">
        <v>24</v>
      </c>
      <c r="M17" s="10" t="s">
        <v>23</v>
      </c>
      <c r="N17" s="10" t="s">
        <v>23</v>
      </c>
      <c r="O17" s="16" t="s">
        <v>31</v>
      </c>
      <c r="P17" s="11" t="str">
        <f t="shared" si="2"/>
        <v>00001</v>
      </c>
      <c r="Q17" s="5" t="s">
        <v>27</v>
      </c>
      <c r="R17" s="12" t="str">
        <f t="shared" si="3"/>
        <v>0</v>
      </c>
      <c r="S17" s="11" t="str">
        <f t="shared" si="4"/>
        <v>00100000100110100000</v>
      </c>
      <c r="T17" s="12" t="str">
        <f t="shared" si="5"/>
        <v>209A0</v>
      </c>
      <c r="U17" s="12">
        <f t="shared" si="6"/>
        <v>3</v>
      </c>
    </row>
    <row r="18">
      <c r="A18" s="5" t="s">
        <v>79</v>
      </c>
      <c r="B18" s="11" t="s">
        <v>80</v>
      </c>
      <c r="C18" s="6" t="str">
        <f t="shared" si="1"/>
        <v>10</v>
      </c>
      <c r="D18" s="5" t="s">
        <v>81</v>
      </c>
      <c r="E18" s="15">
        <v>1.0</v>
      </c>
      <c r="F18" s="15">
        <v>0.0</v>
      </c>
      <c r="G18" s="15">
        <v>0.0</v>
      </c>
      <c r="H18" s="15">
        <v>0.0</v>
      </c>
      <c r="I18" s="15">
        <v>0.0</v>
      </c>
      <c r="J18" s="10" t="s">
        <v>35</v>
      </c>
      <c r="K18" s="10" t="s">
        <v>23</v>
      </c>
      <c r="L18" s="16" t="s">
        <v>24</v>
      </c>
      <c r="M18" s="10" t="s">
        <v>23</v>
      </c>
      <c r="N18" s="10" t="s">
        <v>23</v>
      </c>
      <c r="O18" s="16" t="s">
        <v>37</v>
      </c>
      <c r="P18" s="11" t="str">
        <f t="shared" si="2"/>
        <v>00001</v>
      </c>
      <c r="Q18" s="5" t="s">
        <v>27</v>
      </c>
      <c r="R18" s="12" t="str">
        <f t="shared" si="3"/>
        <v>0</v>
      </c>
      <c r="S18" s="11" t="str">
        <f t="shared" si="4"/>
        <v>00100000100011000000</v>
      </c>
      <c r="T18" s="12" t="str">
        <f t="shared" si="5"/>
        <v>208C0</v>
      </c>
      <c r="U18" s="12">
        <f t="shared" si="6"/>
        <v>3</v>
      </c>
    </row>
    <row r="19">
      <c r="A19" s="5" t="s">
        <v>82</v>
      </c>
      <c r="B19" s="11" t="s">
        <v>83</v>
      </c>
      <c r="C19" s="6" t="str">
        <f t="shared" si="1"/>
        <v>11</v>
      </c>
      <c r="D19" s="5" t="s">
        <v>84</v>
      </c>
      <c r="E19" s="15">
        <v>1.0</v>
      </c>
      <c r="F19" s="15">
        <v>0.0</v>
      </c>
      <c r="G19" s="15">
        <v>0.0</v>
      </c>
      <c r="H19" s="15">
        <v>0.0</v>
      </c>
      <c r="I19" s="15">
        <v>0.0</v>
      </c>
      <c r="J19" s="10" t="s">
        <v>35</v>
      </c>
      <c r="K19" s="10" t="s">
        <v>23</v>
      </c>
      <c r="L19" s="16" t="s">
        <v>24</v>
      </c>
      <c r="M19" s="10" t="s">
        <v>23</v>
      </c>
      <c r="N19" s="10" t="s">
        <v>23</v>
      </c>
      <c r="O19" s="16" t="s">
        <v>85</v>
      </c>
      <c r="P19" s="11" t="str">
        <f t="shared" si="2"/>
        <v>00001</v>
      </c>
      <c r="Q19" s="5" t="s">
        <v>27</v>
      </c>
      <c r="R19" s="12" t="str">
        <f t="shared" si="3"/>
        <v>0</v>
      </c>
      <c r="S19" s="11" t="str">
        <f t="shared" si="4"/>
        <v>00100000101111000000</v>
      </c>
      <c r="T19" s="12" t="str">
        <f t="shared" si="5"/>
        <v>20BC0</v>
      </c>
      <c r="U19" s="12">
        <f t="shared" si="6"/>
        <v>3</v>
      </c>
    </row>
    <row r="20">
      <c r="A20" s="5" t="s">
        <v>86</v>
      </c>
      <c r="B20" s="11" t="s">
        <v>87</v>
      </c>
      <c r="C20" s="6" t="str">
        <f t="shared" si="1"/>
        <v>12</v>
      </c>
      <c r="D20" s="5" t="s">
        <v>88</v>
      </c>
      <c r="E20" s="15">
        <v>1.0</v>
      </c>
      <c r="F20" s="15">
        <v>0.0</v>
      </c>
      <c r="G20" s="15">
        <v>0.0</v>
      </c>
      <c r="H20" s="15">
        <v>0.0</v>
      </c>
      <c r="I20" s="15">
        <v>0.0</v>
      </c>
      <c r="J20" s="10" t="s">
        <v>35</v>
      </c>
      <c r="K20" s="10" t="s">
        <v>23</v>
      </c>
      <c r="L20" s="16" t="s">
        <v>24</v>
      </c>
      <c r="M20" s="10" t="s">
        <v>23</v>
      </c>
      <c r="N20" s="10" t="s">
        <v>23</v>
      </c>
      <c r="O20" s="16" t="s">
        <v>89</v>
      </c>
      <c r="P20" s="11" t="str">
        <f t="shared" si="2"/>
        <v>00001</v>
      </c>
      <c r="Q20" s="5" t="s">
        <v>27</v>
      </c>
      <c r="R20" s="12" t="str">
        <f t="shared" si="3"/>
        <v>0</v>
      </c>
      <c r="S20" s="11" t="str">
        <f t="shared" si="4"/>
        <v>00100000101101000000</v>
      </c>
      <c r="T20" s="12" t="str">
        <f t="shared" si="5"/>
        <v>20B40</v>
      </c>
      <c r="U20" s="12">
        <f t="shared" si="6"/>
        <v>3</v>
      </c>
    </row>
    <row r="21">
      <c r="A21" s="5" t="s">
        <v>90</v>
      </c>
      <c r="B21" s="11" t="s">
        <v>91</v>
      </c>
      <c r="C21" s="6" t="str">
        <f t="shared" si="1"/>
        <v>13</v>
      </c>
      <c r="D21" s="5" t="s">
        <v>92</v>
      </c>
      <c r="E21" s="15">
        <v>1.0</v>
      </c>
      <c r="F21" s="15">
        <v>0.0</v>
      </c>
      <c r="G21" s="15">
        <v>0.0</v>
      </c>
      <c r="H21" s="15">
        <v>0.0</v>
      </c>
      <c r="I21" s="15">
        <v>0.0</v>
      </c>
      <c r="J21" s="10" t="s">
        <v>35</v>
      </c>
      <c r="K21" s="10" t="s">
        <v>23</v>
      </c>
      <c r="L21" s="16" t="s">
        <v>24</v>
      </c>
      <c r="M21" s="10" t="s">
        <v>23</v>
      </c>
      <c r="N21" s="10" t="s">
        <v>23</v>
      </c>
      <c r="O21" s="16" t="s">
        <v>93</v>
      </c>
      <c r="P21" s="11" t="str">
        <f t="shared" si="2"/>
        <v>00001</v>
      </c>
      <c r="Q21" s="5" t="s">
        <v>27</v>
      </c>
      <c r="R21" s="12" t="str">
        <f t="shared" si="3"/>
        <v>0</v>
      </c>
      <c r="S21" s="11" t="str">
        <f t="shared" si="4"/>
        <v>00100000101011000000</v>
      </c>
      <c r="T21" s="12" t="str">
        <f t="shared" si="5"/>
        <v>20AC0</v>
      </c>
      <c r="U21" s="12">
        <f t="shared" si="6"/>
        <v>3</v>
      </c>
    </row>
    <row r="22">
      <c r="A22" s="7" t="s">
        <v>94</v>
      </c>
      <c r="B22" s="11" t="s">
        <v>95</v>
      </c>
      <c r="C22" s="6" t="str">
        <f t="shared" si="1"/>
        <v>14</v>
      </c>
      <c r="D22" s="5" t="s">
        <v>96</v>
      </c>
      <c r="E22" s="8">
        <v>0.0</v>
      </c>
      <c r="F22" s="8">
        <v>0.0</v>
      </c>
      <c r="G22" s="8">
        <v>0.0</v>
      </c>
      <c r="H22" s="8">
        <v>1.0</v>
      </c>
      <c r="I22" s="8">
        <v>0.0</v>
      </c>
      <c r="J22" s="10" t="s">
        <v>23</v>
      </c>
      <c r="K22" s="10" t="s">
        <v>23</v>
      </c>
      <c r="L22" s="14" t="s">
        <v>30</v>
      </c>
      <c r="M22" s="10" t="s">
        <v>23</v>
      </c>
      <c r="N22" s="10" t="s">
        <v>23</v>
      </c>
      <c r="O22" s="14" t="s">
        <v>31</v>
      </c>
      <c r="P22" s="11" t="str">
        <f t="shared" si="2"/>
        <v>10101</v>
      </c>
      <c r="Q22" s="7" t="s">
        <v>97</v>
      </c>
      <c r="R22" s="12" t="str">
        <f t="shared" si="3"/>
        <v>0</v>
      </c>
      <c r="S22" s="11" t="str">
        <f t="shared" si="4"/>
        <v>00001010100110001010</v>
      </c>
      <c r="T22" s="12" t="str">
        <f t="shared" si="5"/>
        <v>0A98A</v>
      </c>
      <c r="U22" s="12">
        <f t="shared" si="6"/>
        <v>5</v>
      </c>
    </row>
    <row r="23">
      <c r="A23" s="7" t="s">
        <v>97</v>
      </c>
      <c r="B23" s="11" t="s">
        <v>98</v>
      </c>
      <c r="C23" s="6" t="str">
        <f t="shared" si="1"/>
        <v>15</v>
      </c>
      <c r="D23" s="5" t="s">
        <v>99</v>
      </c>
      <c r="E23" s="8">
        <v>0.0</v>
      </c>
      <c r="F23" s="8">
        <v>0.0</v>
      </c>
      <c r="G23" s="9">
        <v>1.0</v>
      </c>
      <c r="H23" s="9">
        <v>0.0</v>
      </c>
      <c r="I23" s="8">
        <v>0.0</v>
      </c>
      <c r="J23" s="10" t="s">
        <v>23</v>
      </c>
      <c r="K23" s="10" t="s">
        <v>23</v>
      </c>
      <c r="L23" s="10" t="s">
        <v>24</v>
      </c>
      <c r="M23" s="10" t="s">
        <v>23</v>
      </c>
      <c r="N23" s="10" t="s">
        <v>23</v>
      </c>
      <c r="O23" s="10" t="s">
        <v>25</v>
      </c>
      <c r="P23" s="11" t="str">
        <f t="shared" si="2"/>
        <v>10110</v>
      </c>
      <c r="Q23" s="7" t="s">
        <v>100</v>
      </c>
      <c r="R23" s="12" t="str">
        <f t="shared" si="3"/>
        <v>0</v>
      </c>
      <c r="S23" s="11" t="str">
        <f t="shared" si="4"/>
        <v>00001011000000010000</v>
      </c>
      <c r="T23" s="12" t="str">
        <f t="shared" si="5"/>
        <v>0B010</v>
      </c>
      <c r="U23" s="12">
        <f t="shared" si="6"/>
        <v>4</v>
      </c>
    </row>
    <row r="24">
      <c r="A24" s="7" t="s">
        <v>100</v>
      </c>
      <c r="B24" s="11" t="s">
        <v>101</v>
      </c>
      <c r="C24" s="6" t="str">
        <f t="shared" si="1"/>
        <v>16</v>
      </c>
      <c r="D24" s="5" t="s">
        <v>96</v>
      </c>
      <c r="E24" s="8">
        <v>0.0</v>
      </c>
      <c r="F24" s="8">
        <v>0.0</v>
      </c>
      <c r="G24" s="8">
        <v>0.0</v>
      </c>
      <c r="H24" s="8">
        <v>1.0</v>
      </c>
      <c r="I24" s="8">
        <v>0.0</v>
      </c>
      <c r="J24" s="10" t="s">
        <v>23</v>
      </c>
      <c r="K24" s="10" t="s">
        <v>23</v>
      </c>
      <c r="L24" s="14" t="s">
        <v>30</v>
      </c>
      <c r="M24" s="10" t="s">
        <v>23</v>
      </c>
      <c r="N24" s="10" t="s">
        <v>23</v>
      </c>
      <c r="O24" s="14" t="s">
        <v>31</v>
      </c>
      <c r="P24" s="11" t="str">
        <f t="shared" si="2"/>
        <v>10111</v>
      </c>
      <c r="Q24" s="7" t="s">
        <v>102</v>
      </c>
      <c r="R24" s="12" t="str">
        <f t="shared" si="3"/>
        <v>0</v>
      </c>
      <c r="S24" s="11" t="str">
        <f t="shared" si="4"/>
        <v>00001011100110001010</v>
      </c>
      <c r="T24" s="12" t="str">
        <f t="shared" si="5"/>
        <v>0B98A</v>
      </c>
      <c r="U24" s="12">
        <f t="shared" si="6"/>
        <v>3</v>
      </c>
    </row>
    <row r="25">
      <c r="A25" s="7" t="s">
        <v>102</v>
      </c>
      <c r="B25" s="11" t="s">
        <v>103</v>
      </c>
      <c r="C25" s="6" t="str">
        <f t="shared" si="1"/>
        <v>17</v>
      </c>
      <c r="D25" s="5" t="s">
        <v>104</v>
      </c>
      <c r="E25" s="8">
        <v>0.0</v>
      </c>
      <c r="F25" s="8">
        <v>0.0</v>
      </c>
      <c r="G25" s="8">
        <v>0.0</v>
      </c>
      <c r="H25" s="8">
        <v>1.0</v>
      </c>
      <c r="I25" s="8">
        <v>0.0</v>
      </c>
      <c r="J25" s="10" t="s">
        <v>23</v>
      </c>
      <c r="K25" s="10" t="s">
        <v>35</v>
      </c>
      <c r="L25" s="10" t="s">
        <v>50</v>
      </c>
      <c r="M25" s="10" t="s">
        <v>23</v>
      </c>
      <c r="N25" s="10" t="s">
        <v>23</v>
      </c>
      <c r="O25" s="10" t="s">
        <v>37</v>
      </c>
      <c r="P25" s="11" t="str">
        <f t="shared" si="2"/>
        <v>00000</v>
      </c>
      <c r="Q25" s="5" t="s">
        <v>21</v>
      </c>
      <c r="R25" s="12" t="str">
        <f t="shared" si="3"/>
        <v>0</v>
      </c>
      <c r="S25" s="11" t="str">
        <f t="shared" si="4"/>
        <v>00010000000010001001</v>
      </c>
      <c r="T25" s="12" t="str">
        <f t="shared" si="5"/>
        <v>10089</v>
      </c>
      <c r="U25" s="12">
        <f t="shared" si="6"/>
        <v>2</v>
      </c>
    </row>
    <row r="26">
      <c r="A26" s="5" t="s">
        <v>105</v>
      </c>
      <c r="B26" s="11" t="s">
        <v>106</v>
      </c>
      <c r="C26" s="6" t="str">
        <f t="shared" si="1"/>
        <v>18</v>
      </c>
      <c r="D26" s="5" t="s">
        <v>96</v>
      </c>
      <c r="E26" s="8">
        <v>0.0</v>
      </c>
      <c r="F26" s="8">
        <v>0.0</v>
      </c>
      <c r="G26" s="8">
        <v>0.0</v>
      </c>
      <c r="H26" s="8">
        <v>1.0</v>
      </c>
      <c r="I26" s="8">
        <v>0.0</v>
      </c>
      <c r="J26" s="10" t="s">
        <v>23</v>
      </c>
      <c r="K26" s="10" t="s">
        <v>23</v>
      </c>
      <c r="L26" s="14" t="s">
        <v>30</v>
      </c>
      <c r="M26" s="10" t="s">
        <v>23</v>
      </c>
      <c r="N26" s="10" t="s">
        <v>23</v>
      </c>
      <c r="O26" s="14" t="s">
        <v>31</v>
      </c>
      <c r="P26" s="11" t="str">
        <f t="shared" si="2"/>
        <v>11001</v>
      </c>
      <c r="Q26" s="5" t="s">
        <v>107</v>
      </c>
      <c r="R26" s="12" t="str">
        <f t="shared" si="3"/>
        <v>0</v>
      </c>
      <c r="S26" s="11" t="str">
        <f t="shared" si="4"/>
        <v>00001100100110001010</v>
      </c>
      <c r="T26" s="12" t="str">
        <f t="shared" si="5"/>
        <v>0C98A</v>
      </c>
      <c r="U26" s="12">
        <f t="shared" si="6"/>
        <v>5</v>
      </c>
    </row>
    <row r="27">
      <c r="A27" s="5" t="s">
        <v>107</v>
      </c>
      <c r="B27" s="11" t="s">
        <v>108</v>
      </c>
      <c r="C27" s="6" t="str">
        <f t="shared" si="1"/>
        <v>19</v>
      </c>
      <c r="D27" s="5" t="s">
        <v>99</v>
      </c>
      <c r="E27" s="8">
        <v>0.0</v>
      </c>
      <c r="F27" s="8">
        <v>0.0</v>
      </c>
      <c r="G27" s="9">
        <v>1.0</v>
      </c>
      <c r="H27" s="9">
        <v>0.0</v>
      </c>
      <c r="I27" s="8">
        <v>0.0</v>
      </c>
      <c r="J27" s="10" t="s">
        <v>23</v>
      </c>
      <c r="K27" s="10" t="s">
        <v>23</v>
      </c>
      <c r="L27" s="10" t="s">
        <v>24</v>
      </c>
      <c r="M27" s="10" t="s">
        <v>23</v>
      </c>
      <c r="N27" s="10" t="s">
        <v>23</v>
      </c>
      <c r="O27" s="10" t="s">
        <v>25</v>
      </c>
      <c r="P27" s="11" t="str">
        <f t="shared" si="2"/>
        <v>11010</v>
      </c>
      <c r="Q27" s="5" t="s">
        <v>109</v>
      </c>
      <c r="R27" s="12" t="str">
        <f t="shared" si="3"/>
        <v>0</v>
      </c>
      <c r="S27" s="11" t="str">
        <f t="shared" si="4"/>
        <v>00001101000000010000</v>
      </c>
      <c r="T27" s="12" t="str">
        <f t="shared" si="5"/>
        <v>0D010</v>
      </c>
      <c r="U27" s="12">
        <f t="shared" si="6"/>
        <v>4</v>
      </c>
    </row>
    <row r="28">
      <c r="A28" s="5" t="s">
        <v>109</v>
      </c>
      <c r="B28" s="11" t="s">
        <v>110</v>
      </c>
      <c r="C28" s="6" t="str">
        <f t="shared" si="1"/>
        <v>1A</v>
      </c>
      <c r="D28" s="5" t="s">
        <v>111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0" t="s">
        <v>23</v>
      </c>
      <c r="K28" s="16" t="s">
        <v>23</v>
      </c>
      <c r="L28" s="16" t="s">
        <v>24</v>
      </c>
      <c r="M28" s="10" t="s">
        <v>35</v>
      </c>
      <c r="N28" s="10" t="s">
        <v>35</v>
      </c>
      <c r="O28" s="16" t="s">
        <v>25</v>
      </c>
      <c r="P28" s="11" t="str">
        <f t="shared" si="2"/>
        <v>00001</v>
      </c>
      <c r="Q28" s="5" t="s">
        <v>27</v>
      </c>
      <c r="R28" s="12" t="str">
        <f t="shared" si="3"/>
        <v>0</v>
      </c>
      <c r="S28" s="11" t="str">
        <f t="shared" si="4"/>
        <v>11000000100000000000</v>
      </c>
      <c r="T28" s="12" t="str">
        <f t="shared" si="5"/>
        <v>C0800</v>
      </c>
      <c r="U28" s="12">
        <f t="shared" si="6"/>
        <v>3</v>
      </c>
    </row>
    <row r="29">
      <c r="A29" s="5" t="s">
        <v>112</v>
      </c>
      <c r="B29" s="11" t="s">
        <v>113</v>
      </c>
      <c r="C29" s="6" t="str">
        <f t="shared" si="1"/>
        <v>1B</v>
      </c>
      <c r="D29" s="5" t="s">
        <v>114</v>
      </c>
      <c r="E29" s="8">
        <v>0.0</v>
      </c>
      <c r="F29" s="8">
        <v>0.0</v>
      </c>
      <c r="G29" s="9">
        <v>0.0</v>
      </c>
      <c r="H29" s="8">
        <v>1.0</v>
      </c>
      <c r="I29" s="8">
        <v>0.0</v>
      </c>
      <c r="J29" s="10" t="s">
        <v>35</v>
      </c>
      <c r="K29" s="10" t="s">
        <v>23</v>
      </c>
      <c r="L29" s="14" t="s">
        <v>30</v>
      </c>
      <c r="M29" s="10" t="s">
        <v>23</v>
      </c>
      <c r="N29" s="10" t="s">
        <v>23</v>
      </c>
      <c r="O29" s="14" t="s">
        <v>31</v>
      </c>
      <c r="P29" s="11" t="str">
        <f t="shared" si="2"/>
        <v>11100</v>
      </c>
      <c r="Q29" s="5" t="s">
        <v>115</v>
      </c>
      <c r="R29" s="12" t="str">
        <f t="shared" si="3"/>
        <v>0</v>
      </c>
      <c r="S29" s="11" t="str">
        <f t="shared" si="4"/>
        <v>00101110000110001010</v>
      </c>
      <c r="T29" s="12" t="str">
        <f t="shared" si="5"/>
        <v>2E18A</v>
      </c>
      <c r="U29" s="12">
        <f t="shared" si="6"/>
        <v>6</v>
      </c>
    </row>
    <row r="30">
      <c r="A30" s="5" t="s">
        <v>115</v>
      </c>
      <c r="B30" s="11" t="s">
        <v>116</v>
      </c>
      <c r="C30" s="6" t="str">
        <f t="shared" si="1"/>
        <v>1C</v>
      </c>
      <c r="D30" s="5" t="s">
        <v>117</v>
      </c>
      <c r="E30" s="8">
        <v>0.0</v>
      </c>
      <c r="F30" s="8">
        <v>0.0</v>
      </c>
      <c r="G30" s="9">
        <v>1.0</v>
      </c>
      <c r="H30" s="9">
        <v>0.0</v>
      </c>
      <c r="I30" s="8">
        <v>0.0</v>
      </c>
      <c r="J30" s="10" t="s">
        <v>35</v>
      </c>
      <c r="K30" s="10" t="s">
        <v>23</v>
      </c>
      <c r="L30" s="10" t="s">
        <v>24</v>
      </c>
      <c r="M30" s="18" t="s">
        <v>23</v>
      </c>
      <c r="N30" s="10" t="s">
        <v>23</v>
      </c>
      <c r="O30" s="10" t="s">
        <v>25</v>
      </c>
      <c r="P30" s="11" t="str">
        <f t="shared" si="2"/>
        <v>11101</v>
      </c>
      <c r="Q30" s="5" t="s">
        <v>118</v>
      </c>
      <c r="R30" s="12" t="str">
        <f t="shared" si="3"/>
        <v>0</v>
      </c>
      <c r="S30" s="11" t="str">
        <f t="shared" si="4"/>
        <v>00101110100000010000</v>
      </c>
      <c r="T30" s="12" t="str">
        <f t="shared" si="5"/>
        <v>2E810</v>
      </c>
      <c r="U30" s="12">
        <f t="shared" si="6"/>
        <v>5</v>
      </c>
    </row>
    <row r="31">
      <c r="A31" s="5" t="s">
        <v>118</v>
      </c>
      <c r="B31" s="11" t="s">
        <v>119</v>
      </c>
      <c r="C31" s="6" t="str">
        <f t="shared" si="1"/>
        <v>1D</v>
      </c>
      <c r="D31" s="5" t="s">
        <v>120</v>
      </c>
      <c r="E31" s="15">
        <v>0.0</v>
      </c>
      <c r="F31" s="15">
        <v>0.0</v>
      </c>
      <c r="G31" s="15">
        <v>1.0</v>
      </c>
      <c r="H31" s="15">
        <v>0.0</v>
      </c>
      <c r="I31" s="15">
        <v>0.0</v>
      </c>
      <c r="J31" s="10" t="s">
        <v>35</v>
      </c>
      <c r="K31" s="16" t="s">
        <v>23</v>
      </c>
      <c r="L31" s="16" t="s">
        <v>24</v>
      </c>
      <c r="M31" s="18" t="s">
        <v>35</v>
      </c>
      <c r="N31" s="10" t="s">
        <v>23</v>
      </c>
      <c r="O31" s="16" t="s">
        <v>25</v>
      </c>
      <c r="P31" s="11" t="str">
        <f t="shared" si="2"/>
        <v>11110</v>
      </c>
      <c r="Q31" s="5" t="s">
        <v>121</v>
      </c>
      <c r="R31" s="12" t="str">
        <f t="shared" si="3"/>
        <v>0</v>
      </c>
      <c r="S31" s="11" t="str">
        <f t="shared" si="4"/>
        <v>10101111000000010000</v>
      </c>
      <c r="T31" s="12" t="str">
        <f t="shared" si="5"/>
        <v>AF010</v>
      </c>
      <c r="U31" s="12">
        <f t="shared" si="6"/>
        <v>4</v>
      </c>
    </row>
    <row r="32">
      <c r="A32" s="7" t="s">
        <v>121</v>
      </c>
      <c r="B32" s="19" t="s">
        <v>122</v>
      </c>
      <c r="C32" s="6" t="str">
        <f t="shared" si="1"/>
        <v>1E</v>
      </c>
      <c r="D32" s="7" t="s">
        <v>123</v>
      </c>
      <c r="E32" s="9">
        <v>1.0</v>
      </c>
      <c r="F32" s="9">
        <v>0.0</v>
      </c>
      <c r="G32" s="9">
        <v>0.0</v>
      </c>
      <c r="H32" s="9">
        <v>0.0</v>
      </c>
      <c r="I32" s="9">
        <v>0.0</v>
      </c>
      <c r="J32" s="10" t="s">
        <v>35</v>
      </c>
      <c r="K32" s="10" t="s">
        <v>23</v>
      </c>
      <c r="L32" s="10" t="s">
        <v>50</v>
      </c>
      <c r="M32" s="18" t="s">
        <v>23</v>
      </c>
      <c r="N32" s="10" t="s">
        <v>23</v>
      </c>
      <c r="O32" s="10" t="s">
        <v>37</v>
      </c>
      <c r="P32" s="11" t="str">
        <f t="shared" si="2"/>
        <v>00001</v>
      </c>
      <c r="Q32" s="5" t="s">
        <v>27</v>
      </c>
      <c r="R32" s="12" t="str">
        <f t="shared" si="3"/>
        <v>0</v>
      </c>
      <c r="S32" s="11" t="str">
        <f t="shared" si="4"/>
        <v>00100000100011000001</v>
      </c>
      <c r="T32" s="12" t="str">
        <f t="shared" si="5"/>
        <v>208C1</v>
      </c>
      <c r="U32" s="12">
        <f t="shared" si="6"/>
        <v>3</v>
      </c>
    </row>
    <row r="33">
      <c r="A33" s="5" t="s">
        <v>124</v>
      </c>
      <c r="B33" s="11" t="s">
        <v>125</v>
      </c>
      <c r="C33" s="6" t="str">
        <f t="shared" si="1"/>
        <v>1F</v>
      </c>
      <c r="D33" s="5" t="s">
        <v>126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0" t="s">
        <v>23</v>
      </c>
      <c r="K33" s="16" t="s">
        <v>23</v>
      </c>
      <c r="L33" s="16" t="s">
        <v>24</v>
      </c>
      <c r="M33" s="10" t="s">
        <v>23</v>
      </c>
      <c r="N33" s="10" t="s">
        <v>23</v>
      </c>
      <c r="O33" s="16" t="s">
        <v>25</v>
      </c>
      <c r="P33" s="11" t="str">
        <f t="shared" si="2"/>
        <v>11111</v>
      </c>
      <c r="Q33" s="5" t="s">
        <v>124</v>
      </c>
      <c r="R33" s="12" t="str">
        <f t="shared" si="3"/>
        <v>0</v>
      </c>
      <c r="S33" s="11" t="str">
        <f t="shared" si="4"/>
        <v>00001111100000000000</v>
      </c>
      <c r="T33" s="12" t="str">
        <f t="shared" si="5"/>
        <v>0F800</v>
      </c>
      <c r="U33" s="20" t="s">
        <v>127</v>
      </c>
    </row>
    <row r="40">
      <c r="A40" s="5" t="s">
        <v>128</v>
      </c>
      <c r="B40" s="5"/>
      <c r="C40" s="5"/>
    </row>
    <row r="41">
      <c r="A41" s="5" t="s">
        <v>129</v>
      </c>
      <c r="B41" s="5"/>
      <c r="C41" s="5"/>
      <c r="D41" s="5" t="s">
        <v>130</v>
      </c>
      <c r="E41" s="20">
        <v>1.0</v>
      </c>
      <c r="F41" s="20">
        <v>0.0</v>
      </c>
      <c r="G41" s="20">
        <v>0.0</v>
      </c>
      <c r="H41" s="20">
        <v>1.0</v>
      </c>
      <c r="I41" s="20">
        <v>0.0</v>
      </c>
      <c r="J41" s="21"/>
      <c r="K41" s="21"/>
      <c r="L41" s="21" t="s">
        <v>30</v>
      </c>
      <c r="M41" s="21"/>
      <c r="N41" s="21"/>
      <c r="O41" s="21" t="s">
        <v>31</v>
      </c>
      <c r="Q41" s="5" t="s">
        <v>44</v>
      </c>
    </row>
    <row r="42">
      <c r="A42" s="5" t="s">
        <v>44</v>
      </c>
      <c r="B42" s="5"/>
      <c r="C42" s="5"/>
      <c r="D42" s="5" t="s">
        <v>55</v>
      </c>
      <c r="E42" s="20">
        <v>0.0</v>
      </c>
      <c r="F42" s="20">
        <v>0.0</v>
      </c>
      <c r="G42" s="20">
        <v>1.0</v>
      </c>
      <c r="H42" s="20">
        <v>0.0</v>
      </c>
      <c r="I42" s="20">
        <v>0.0</v>
      </c>
      <c r="J42" s="21"/>
      <c r="K42" s="21"/>
      <c r="L42" s="21" t="s">
        <v>24</v>
      </c>
      <c r="M42" s="21"/>
      <c r="N42" s="21"/>
      <c r="O42" s="21" t="s">
        <v>25</v>
      </c>
      <c r="Q42" s="5" t="s">
        <v>131</v>
      </c>
    </row>
    <row r="43">
      <c r="A43" s="5" t="s">
        <v>47</v>
      </c>
      <c r="B43" s="5"/>
      <c r="C43" s="5"/>
      <c r="D43" s="5" t="s">
        <v>132</v>
      </c>
      <c r="E43" s="20">
        <v>0.0</v>
      </c>
      <c r="F43" s="20">
        <v>0.0</v>
      </c>
      <c r="G43" s="20">
        <v>0.0</v>
      </c>
      <c r="H43" s="20">
        <v>1.0</v>
      </c>
      <c r="I43" s="20">
        <v>0.0</v>
      </c>
      <c r="J43" s="21"/>
      <c r="K43" s="21"/>
      <c r="L43" s="21" t="s">
        <v>50</v>
      </c>
      <c r="M43" s="21"/>
      <c r="N43" s="21"/>
      <c r="O43" s="21" t="s">
        <v>69</v>
      </c>
      <c r="Q43" s="5" t="s">
        <v>26</v>
      </c>
    </row>
    <row r="49">
      <c r="D49" s="20" t="s">
        <v>133</v>
      </c>
      <c r="E49" s="12">
        <f>LEN(S33)</f>
        <v>20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  <c r="B1" s="12" t="str">
        <f t="shared" ref="B1:B44" si="1">DEC2BIN(A1,5)</f>
        <v>00001</v>
      </c>
    </row>
    <row r="2">
      <c r="A2" s="5">
        <v>2.0</v>
      </c>
      <c r="B2" s="12" t="str">
        <f t="shared" si="1"/>
        <v>00010</v>
      </c>
    </row>
    <row r="3">
      <c r="A3" s="5">
        <v>3.0</v>
      </c>
      <c r="B3" s="12" t="str">
        <f t="shared" si="1"/>
        <v>00011</v>
      </c>
    </row>
    <row r="4">
      <c r="A4" s="5">
        <v>4.0</v>
      </c>
      <c r="B4" s="12" t="str">
        <f t="shared" si="1"/>
        <v>00100</v>
      </c>
    </row>
    <row r="5">
      <c r="A5" s="5">
        <v>5.0</v>
      </c>
      <c r="B5" s="12" t="str">
        <f t="shared" si="1"/>
        <v>00101</v>
      </c>
    </row>
    <row r="6">
      <c r="A6" s="5">
        <v>6.0</v>
      </c>
      <c r="B6" s="12" t="str">
        <f t="shared" si="1"/>
        <v>00110</v>
      </c>
    </row>
    <row r="7">
      <c r="A7" s="5">
        <v>7.0</v>
      </c>
      <c r="B7" s="12" t="str">
        <f t="shared" si="1"/>
        <v>00111</v>
      </c>
    </row>
    <row r="8">
      <c r="A8" s="5">
        <v>8.0</v>
      </c>
      <c r="B8" s="12" t="str">
        <f t="shared" si="1"/>
        <v>01000</v>
      </c>
    </row>
    <row r="9">
      <c r="A9" s="5">
        <v>9.0</v>
      </c>
      <c r="B9" s="12" t="str">
        <f t="shared" si="1"/>
        <v>01001</v>
      </c>
    </row>
    <row r="10">
      <c r="A10" s="5">
        <v>10.0</v>
      </c>
      <c r="B10" s="12" t="str">
        <f t="shared" si="1"/>
        <v>01010</v>
      </c>
    </row>
    <row r="11">
      <c r="A11" s="5">
        <v>11.0</v>
      </c>
      <c r="B11" s="12" t="str">
        <f t="shared" si="1"/>
        <v>01011</v>
      </c>
    </row>
    <row r="12">
      <c r="A12" s="5">
        <v>12.0</v>
      </c>
      <c r="B12" s="12" t="str">
        <f t="shared" si="1"/>
        <v>01100</v>
      </c>
    </row>
    <row r="13">
      <c r="A13" s="5">
        <v>13.0</v>
      </c>
      <c r="B13" s="12" t="str">
        <f t="shared" si="1"/>
        <v>01101</v>
      </c>
    </row>
    <row r="14">
      <c r="A14" s="5">
        <v>14.0</v>
      </c>
      <c r="B14" s="12" t="str">
        <f t="shared" si="1"/>
        <v>01110</v>
      </c>
    </row>
    <row r="15">
      <c r="A15" s="5">
        <v>15.0</v>
      </c>
      <c r="B15" s="12" t="str">
        <f t="shared" si="1"/>
        <v>01111</v>
      </c>
    </row>
    <row r="16">
      <c r="A16" s="5">
        <v>16.0</v>
      </c>
      <c r="B16" s="12" t="str">
        <f t="shared" si="1"/>
        <v>10000</v>
      </c>
    </row>
    <row r="17">
      <c r="A17" s="5">
        <v>17.0</v>
      </c>
      <c r="B17" s="12" t="str">
        <f t="shared" si="1"/>
        <v>10001</v>
      </c>
    </row>
    <row r="18">
      <c r="A18" s="5">
        <v>18.0</v>
      </c>
      <c r="B18" s="12" t="str">
        <f t="shared" si="1"/>
        <v>10010</v>
      </c>
    </row>
    <row r="19">
      <c r="A19" s="5">
        <v>19.0</v>
      </c>
      <c r="B19" s="12" t="str">
        <f t="shared" si="1"/>
        <v>10011</v>
      </c>
    </row>
    <row r="20">
      <c r="A20" s="5">
        <v>20.0</v>
      </c>
      <c r="B20" s="12" t="str">
        <f t="shared" si="1"/>
        <v>10100</v>
      </c>
    </row>
    <row r="21">
      <c r="A21" s="5">
        <v>21.0</v>
      </c>
      <c r="B21" s="12" t="str">
        <f t="shared" si="1"/>
        <v>10101</v>
      </c>
    </row>
    <row r="22">
      <c r="A22" s="5">
        <v>22.0</v>
      </c>
      <c r="B22" s="12" t="str">
        <f t="shared" si="1"/>
        <v>10110</v>
      </c>
    </row>
    <row r="23">
      <c r="A23" s="5">
        <v>23.0</v>
      </c>
      <c r="B23" s="12" t="str">
        <f t="shared" si="1"/>
        <v>10111</v>
      </c>
    </row>
    <row r="24">
      <c r="A24" s="5">
        <v>24.0</v>
      </c>
      <c r="B24" s="12" t="str">
        <f t="shared" si="1"/>
        <v>11000</v>
      </c>
    </row>
    <row r="25">
      <c r="A25" s="5">
        <v>25.0</v>
      </c>
      <c r="B25" s="12" t="str">
        <f t="shared" si="1"/>
        <v>11001</v>
      </c>
    </row>
    <row r="26">
      <c r="A26" s="5">
        <v>26.0</v>
      </c>
      <c r="B26" s="12" t="str">
        <f t="shared" si="1"/>
        <v>11010</v>
      </c>
    </row>
    <row r="27">
      <c r="A27" s="5">
        <v>27.0</v>
      </c>
      <c r="B27" s="12" t="str">
        <f t="shared" si="1"/>
        <v>11011</v>
      </c>
    </row>
    <row r="28">
      <c r="A28" s="5">
        <v>28.0</v>
      </c>
      <c r="B28" s="12" t="str">
        <f t="shared" si="1"/>
        <v>11100</v>
      </c>
    </row>
    <row r="29">
      <c r="A29" s="5">
        <v>29.0</v>
      </c>
      <c r="B29" s="12" t="str">
        <f t="shared" si="1"/>
        <v>11101</v>
      </c>
    </row>
    <row r="30">
      <c r="A30" s="5">
        <v>30.0</v>
      </c>
      <c r="B30" s="12" t="str">
        <f t="shared" si="1"/>
        <v>11110</v>
      </c>
    </row>
    <row r="31">
      <c r="A31" s="5">
        <v>31.0</v>
      </c>
      <c r="B31" s="12" t="str">
        <f t="shared" si="1"/>
        <v>11111</v>
      </c>
    </row>
    <row r="32">
      <c r="A32" s="5">
        <v>32.0</v>
      </c>
      <c r="B32" s="12" t="str">
        <f t="shared" si="1"/>
        <v>#NUM!</v>
      </c>
    </row>
    <row r="33">
      <c r="A33" s="5">
        <v>33.0</v>
      </c>
      <c r="B33" s="12" t="str">
        <f t="shared" si="1"/>
        <v>#NUM!</v>
      </c>
    </row>
    <row r="34">
      <c r="A34" s="5">
        <v>34.0</v>
      </c>
      <c r="B34" s="12" t="str">
        <f t="shared" si="1"/>
        <v>#NUM!</v>
      </c>
    </row>
    <row r="35">
      <c r="A35" s="5">
        <v>35.0</v>
      </c>
      <c r="B35" s="12" t="str">
        <f t="shared" si="1"/>
        <v>#NUM!</v>
      </c>
    </row>
    <row r="36">
      <c r="A36" s="5">
        <v>36.0</v>
      </c>
      <c r="B36" s="12" t="str">
        <f t="shared" si="1"/>
        <v>#NUM!</v>
      </c>
    </row>
    <row r="37">
      <c r="A37" s="5">
        <v>37.0</v>
      </c>
      <c r="B37" s="12" t="str">
        <f t="shared" si="1"/>
        <v>#NUM!</v>
      </c>
    </row>
    <row r="38">
      <c r="A38" s="5">
        <v>38.0</v>
      </c>
      <c r="B38" s="12" t="str">
        <f t="shared" si="1"/>
        <v>#NUM!</v>
      </c>
    </row>
    <row r="39">
      <c r="A39" s="5">
        <v>39.0</v>
      </c>
      <c r="B39" s="12" t="str">
        <f t="shared" si="1"/>
        <v>#NUM!</v>
      </c>
    </row>
    <row r="40">
      <c r="A40" s="5">
        <v>40.0</v>
      </c>
      <c r="B40" s="12" t="str">
        <f t="shared" si="1"/>
        <v>#NUM!</v>
      </c>
    </row>
    <row r="41">
      <c r="A41" s="5">
        <v>41.0</v>
      </c>
      <c r="B41" s="12" t="str">
        <f t="shared" si="1"/>
        <v>#NUM!</v>
      </c>
    </row>
    <row r="42">
      <c r="A42" s="5">
        <v>42.0</v>
      </c>
      <c r="B42" s="12" t="str">
        <f t="shared" si="1"/>
        <v>#NUM!</v>
      </c>
    </row>
    <row r="43">
      <c r="A43" s="5">
        <v>43.0</v>
      </c>
      <c r="B43" s="12" t="str">
        <f t="shared" si="1"/>
        <v>#NUM!</v>
      </c>
    </row>
    <row r="44">
      <c r="A44" s="5">
        <v>44.0</v>
      </c>
      <c r="B44" s="12" t="str">
        <f t="shared" si="1"/>
        <v>#NUM!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</cols>
  <sheetData>
    <row r="1">
      <c r="A1" s="5" t="s">
        <v>18</v>
      </c>
    </row>
    <row r="2">
      <c r="B2" s="5" t="s">
        <v>134</v>
      </c>
      <c r="C2" s="5" t="s">
        <v>135</v>
      </c>
    </row>
    <row r="3">
      <c r="B3" s="5" t="s">
        <v>136</v>
      </c>
      <c r="C3" s="5" t="s">
        <v>38</v>
      </c>
      <c r="E3" s="5" t="s">
        <v>137</v>
      </c>
    </row>
    <row r="4">
      <c r="C4" s="5" t="s">
        <v>59</v>
      </c>
    </row>
    <row r="5">
      <c r="C5" s="5" t="s">
        <v>138</v>
      </c>
    </row>
    <row r="6">
      <c r="A6" s="5" t="s">
        <v>139</v>
      </c>
      <c r="I6" s="5" t="s">
        <v>139</v>
      </c>
      <c r="J6" s="5">
        <v>1.0</v>
      </c>
    </row>
    <row r="7">
      <c r="B7" s="22" t="s">
        <v>1</v>
      </c>
      <c r="C7" s="22" t="s">
        <v>140</v>
      </c>
      <c r="D7" s="23" t="s">
        <v>141</v>
      </c>
      <c r="E7" s="24" t="s">
        <v>142</v>
      </c>
      <c r="F7" s="25"/>
      <c r="G7" s="25" t="s">
        <v>143</v>
      </c>
    </row>
    <row r="8">
      <c r="B8" s="6" t="s">
        <v>23</v>
      </c>
      <c r="C8" s="26" t="s">
        <v>51</v>
      </c>
      <c r="D8" s="27" t="str">
        <f>IF(LEFT(C8,1)="#", DEC2BIN(RIGHT(C8, LEN(C8)-1)), VLOOKUP(C8,MPC_Entwicklung!$A$2:$B$33,2,FALSE))</f>
        <v>00111</v>
      </c>
      <c r="E8" s="28"/>
      <c r="F8" s="13"/>
      <c r="G8" s="13" t="str">
        <f t="shared" ref="G8:G13" si="1">BIN2HEX(D8, 2)</f>
        <v>07</v>
      </c>
    </row>
    <row r="9">
      <c r="B9" s="6" t="s">
        <v>35</v>
      </c>
      <c r="C9" s="6" t="s">
        <v>144</v>
      </c>
      <c r="D9" s="27" t="str">
        <f>IF(LEFT(C9,1)="#", DEC2BIN(RIGHT(C9, LEN(C9)-1)), VLOOKUP(C9,MPC_Entwicklung!$A$2:$B$33,2,FALSE))</f>
        <v>0</v>
      </c>
      <c r="E9" s="27"/>
      <c r="F9" s="13"/>
      <c r="G9" s="13" t="str">
        <f t="shared" si="1"/>
        <v>00</v>
      </c>
      <c r="M9" s="26"/>
    </row>
    <row r="10">
      <c r="B10" s="6" t="s">
        <v>145</v>
      </c>
      <c r="C10" s="26" t="s">
        <v>38</v>
      </c>
      <c r="D10" s="27" t="str">
        <f>IF(LEFT(C10,1)="#", DEC2BIN(RIGHT(C10, LEN(C10)-1)), VLOOKUP(C10,MPC_Entwicklung!$A$2:$B$33,2,FALSE))</f>
        <v>00011</v>
      </c>
      <c r="E10" s="28"/>
      <c r="F10" s="13"/>
      <c r="G10" s="13" t="str">
        <f t="shared" si="1"/>
        <v>03</v>
      </c>
      <c r="M10" s="6"/>
    </row>
    <row r="11">
      <c r="B11" s="6" t="s">
        <v>146</v>
      </c>
      <c r="C11" s="26" t="s">
        <v>59</v>
      </c>
      <c r="D11" s="27" t="str">
        <f>IF(LEFT(C11,1)="#", DEC2BIN(RIGHT(C11, LEN(C11)-1)), VLOOKUP(C11,MPC_Entwicklung!$A$2:$B$33,2,FALSE))</f>
        <v>01010</v>
      </c>
      <c r="E11" s="28"/>
      <c r="G11" s="13" t="str">
        <f t="shared" si="1"/>
        <v>0A</v>
      </c>
      <c r="M11" s="26"/>
    </row>
    <row r="12">
      <c r="B12" s="6" t="s">
        <v>147</v>
      </c>
      <c r="C12" s="26" t="s">
        <v>41</v>
      </c>
      <c r="D12" s="27" t="str">
        <f>IF(LEFT(C12,1)="#", DEC2BIN(RIGHT(C12, LEN(C12)-1)), VLOOKUP(C12,MPC_Entwicklung!$A$2:$B$33,2,FALSE))</f>
        <v>00100</v>
      </c>
      <c r="E12" s="28"/>
      <c r="G12" s="13" t="str">
        <f t="shared" si="1"/>
        <v>04</v>
      </c>
      <c r="M12" s="26"/>
    </row>
    <row r="13">
      <c r="B13" s="6" t="s">
        <v>148</v>
      </c>
      <c r="C13" s="26" t="s">
        <v>149</v>
      </c>
      <c r="D13" s="27" t="str">
        <f>IF(LEFT(C13,1)="#", DEC2BIN(RIGHT(C13, LEN(C13)-1)), VLOOKUP(C13,MPC_Entwicklung!$A$2:$B$33,2,FALSE))</f>
        <v>10</v>
      </c>
      <c r="E13" s="29"/>
      <c r="G13" s="13" t="str">
        <f t="shared" si="1"/>
        <v>02</v>
      </c>
      <c r="M13" s="26"/>
    </row>
    <row r="14">
      <c r="B14" s="6"/>
      <c r="C14" s="26"/>
      <c r="D14" s="27"/>
      <c r="E14" s="30"/>
      <c r="F14" s="13"/>
      <c r="G14" s="13"/>
      <c r="M14" s="26"/>
    </row>
    <row r="15">
      <c r="B15" s="6"/>
      <c r="C15" s="6"/>
      <c r="D15" s="27"/>
      <c r="E15" s="30"/>
      <c r="F15" s="13"/>
      <c r="G15" s="13"/>
    </row>
    <row r="16">
      <c r="B16" s="6"/>
      <c r="C16" s="26"/>
      <c r="D16" s="27"/>
      <c r="E16" s="30"/>
      <c r="F16" s="13"/>
      <c r="G16" s="13"/>
    </row>
    <row r="17">
      <c r="C17" s="26"/>
    </row>
    <row r="18">
      <c r="C18" s="26"/>
    </row>
    <row r="19">
      <c r="A19" s="5" t="s">
        <v>150</v>
      </c>
      <c r="C19" s="26"/>
    </row>
    <row r="20">
      <c r="B20" s="22" t="s">
        <v>1</v>
      </c>
      <c r="C20" s="22" t="s">
        <v>140</v>
      </c>
      <c r="D20" s="23" t="s">
        <v>141</v>
      </c>
      <c r="E20" s="24" t="s">
        <v>142</v>
      </c>
      <c r="F20" s="25"/>
      <c r="G20" s="25" t="s">
        <v>143</v>
      </c>
    </row>
    <row r="21">
      <c r="B21" s="6" t="s">
        <v>23</v>
      </c>
      <c r="C21" s="5" t="s">
        <v>32</v>
      </c>
      <c r="D21" s="27" t="str">
        <f>IF(LEFT(C21,1)="#", DEC2BIN(RIGHT(C21, LEN(C21)-1)), VLOOKUP(C21,MPC_Entwicklung!$A$2:$B$33,2,FALSE))</f>
        <v>00010</v>
      </c>
      <c r="E21" s="30" t="s">
        <v>151</v>
      </c>
      <c r="F21" s="13"/>
      <c r="G21" s="13" t="str">
        <f t="shared" ref="G21:G23" si="2">BIN2HEX(D21, 2)</f>
        <v>02</v>
      </c>
    </row>
    <row r="22">
      <c r="B22" s="6" t="s">
        <v>35</v>
      </c>
      <c r="C22" s="6" t="s">
        <v>38</v>
      </c>
      <c r="D22" s="27" t="str">
        <f>IF(LEFT(C22,1)="#", DEC2BIN(RIGHT(C22, LEN(C22)-1)), VLOOKUP(C22,MPC_Entwicklung!$A$2:$B$33,2,FALSE))</f>
        <v>00011</v>
      </c>
      <c r="E22" s="30" t="s">
        <v>152</v>
      </c>
      <c r="F22" s="13"/>
      <c r="G22" s="13" t="str">
        <f t="shared" si="2"/>
        <v>03</v>
      </c>
    </row>
    <row r="23">
      <c r="B23" s="6" t="s">
        <v>145</v>
      </c>
      <c r="C23" s="5" t="s">
        <v>124</v>
      </c>
      <c r="D23" s="27" t="str">
        <f>IF(LEFT(C23,1)="#", DEC2BIN(RIGHT(C23, LEN(C23)-1)), VLOOKUP(C23,MPC_Entwicklung!$A$2:$B$33,2,FALSE))</f>
        <v>11111</v>
      </c>
      <c r="E23" s="30" t="s">
        <v>153</v>
      </c>
      <c r="F23" s="13"/>
      <c r="G23" s="13" t="str">
        <f t="shared" si="2"/>
        <v>1F</v>
      </c>
    </row>
    <row r="24">
      <c r="B24" s="6"/>
      <c r="C24" s="6"/>
      <c r="D24" s="27"/>
      <c r="E24" s="29"/>
      <c r="F24" s="13"/>
      <c r="G24" s="13"/>
    </row>
    <row r="25">
      <c r="B25" s="6"/>
      <c r="C25" s="6"/>
      <c r="D25" s="27"/>
      <c r="E25" s="29"/>
      <c r="F25" s="13"/>
      <c r="G25" s="13"/>
    </row>
    <row r="26">
      <c r="A26" s="5" t="s">
        <v>154</v>
      </c>
      <c r="B26" s="6"/>
      <c r="C26" s="6"/>
      <c r="D26" s="27"/>
      <c r="E26" s="29"/>
      <c r="F26" s="13"/>
      <c r="G26" s="13"/>
    </row>
    <row r="27">
      <c r="B27" s="22" t="s">
        <v>1</v>
      </c>
      <c r="C27" s="22" t="s">
        <v>140</v>
      </c>
      <c r="D27" s="23" t="s">
        <v>141</v>
      </c>
      <c r="E27" s="24" t="s">
        <v>142</v>
      </c>
      <c r="F27" s="25"/>
      <c r="G27" s="25" t="s">
        <v>143</v>
      </c>
    </row>
    <row r="28">
      <c r="B28" s="6" t="s">
        <v>23</v>
      </c>
      <c r="C28" s="5" t="s">
        <v>32</v>
      </c>
      <c r="D28" s="27" t="str">
        <f>IF(LEFT(C28,1)="#", DEC2BIN(RIGHT(C28, LEN(C28)-1),8), VLOOKUP(C28,MPC_Entwicklung!$A$2:$B$33,2,FALSE))</f>
        <v>00010</v>
      </c>
      <c r="E28" s="30" t="s">
        <v>151</v>
      </c>
      <c r="F28" s="13"/>
      <c r="G28" s="13" t="str">
        <f t="shared" ref="G28:G31" si="3">BIN2HEX(D28, 2)</f>
        <v>02</v>
      </c>
    </row>
    <row r="29">
      <c r="B29" s="6" t="s">
        <v>35</v>
      </c>
      <c r="C29" s="6" t="s">
        <v>38</v>
      </c>
      <c r="D29" s="27" t="str">
        <f>IF(LEFT(C29,1)="#", DEC2BIN(RIGHT(C29, LEN(C29)-1),8), VLOOKUP(C29,MPC_Entwicklung!$A$2:$B$33,2,FALSE))</f>
        <v>00011</v>
      </c>
      <c r="E29" s="30" t="s">
        <v>152</v>
      </c>
      <c r="F29" s="13"/>
      <c r="G29" s="13" t="str">
        <f t="shared" si="3"/>
        <v>03</v>
      </c>
    </row>
    <row r="30">
      <c r="B30" s="6" t="s">
        <v>145</v>
      </c>
      <c r="C30" s="5" t="s">
        <v>41</v>
      </c>
      <c r="D30" s="27" t="str">
        <f>IF(LEFT(C30,1)="#", DEC2BIN(RIGHT(C30, LEN(C30)-1),8), VLOOKUP(C30,MPC_Entwicklung!$A$2:$B$33,2,FALSE))</f>
        <v>00100</v>
      </c>
      <c r="E30" s="30" t="s">
        <v>155</v>
      </c>
      <c r="F30" s="13"/>
      <c r="G30" s="13" t="str">
        <f t="shared" si="3"/>
        <v>04</v>
      </c>
    </row>
    <row r="31">
      <c r="B31" s="6" t="s">
        <v>146</v>
      </c>
      <c r="C31" s="6" t="s">
        <v>144</v>
      </c>
      <c r="D31" s="27" t="str">
        <f>IF(LEFT(C31,1)="#", DEC2BIN(RIGHT(C31, LEN(C31)-1),8), VLOOKUP(C31,MPC_Entwicklung!$A$2:$B$33,2,FALSE))</f>
        <v>00000000</v>
      </c>
      <c r="E31" s="30" t="s">
        <v>156</v>
      </c>
      <c r="F31" s="13"/>
      <c r="G31" s="13" t="str">
        <f t="shared" si="3"/>
        <v>00</v>
      </c>
    </row>
    <row r="32">
      <c r="B32" s="6"/>
      <c r="D32" s="27"/>
      <c r="E32" s="30"/>
      <c r="F32" s="13"/>
      <c r="G32" s="13"/>
    </row>
    <row r="33">
      <c r="A33" s="5" t="s">
        <v>157</v>
      </c>
      <c r="B33" s="6"/>
      <c r="C33" s="6"/>
      <c r="D33" s="27"/>
      <c r="E33" s="29"/>
      <c r="F33" s="13"/>
      <c r="G33" s="13"/>
    </row>
    <row r="34">
      <c r="B34" s="22" t="s">
        <v>1</v>
      </c>
      <c r="C34" s="22" t="s">
        <v>140</v>
      </c>
      <c r="D34" s="23" t="s">
        <v>141</v>
      </c>
      <c r="E34" s="24" t="s">
        <v>142</v>
      </c>
      <c r="F34" s="25"/>
      <c r="G34" s="25" t="s">
        <v>143</v>
      </c>
    </row>
    <row r="35">
      <c r="B35" s="6" t="s">
        <v>23</v>
      </c>
      <c r="C35" s="5" t="s">
        <v>51</v>
      </c>
      <c r="D35" s="27" t="str">
        <f>IF(LEFT(C35,1)="#", DEC2BIN(RIGHT(C35, LEN(C35)-1),8), VLOOKUP(C35,MPC_Entwicklung!$A$2:$B$33,2,FALSE))</f>
        <v>00111</v>
      </c>
      <c r="E35" s="30"/>
      <c r="F35" s="13"/>
      <c r="G35" s="13" t="str">
        <f t="shared" ref="G35:G46" si="4">BIN2HEX(D35, 2)</f>
        <v>07</v>
      </c>
    </row>
    <row r="36">
      <c r="B36" s="6" t="s">
        <v>35</v>
      </c>
      <c r="C36" s="6" t="s">
        <v>158</v>
      </c>
      <c r="D36" s="27" t="str">
        <f>IF(LEFT(C36,1)="#", DEC2BIN(RIGHT(C36, LEN(C36)-1),8), VLOOKUP(C36,MPC_Entwicklung!$A$2:$B$33,2,FALSE))</f>
        <v>00000001</v>
      </c>
      <c r="E36" s="30"/>
      <c r="F36" s="13"/>
      <c r="G36" s="13" t="str">
        <f t="shared" si="4"/>
        <v>01</v>
      </c>
    </row>
    <row r="37">
      <c r="B37" s="6" t="s">
        <v>145</v>
      </c>
      <c r="C37" s="5" t="s">
        <v>63</v>
      </c>
      <c r="D37" s="27" t="str">
        <f>IF(LEFT(C37,1)="#", DEC2BIN(RIGHT(C37, LEN(C37)-1),8), VLOOKUP(C37,MPC_Entwicklung!$A$2:$B$33,2,FALSE))</f>
        <v>01011</v>
      </c>
      <c r="E37" s="30"/>
      <c r="F37" s="13"/>
      <c r="G37" s="13" t="str">
        <f t="shared" si="4"/>
        <v>0B</v>
      </c>
    </row>
    <row r="38">
      <c r="B38" s="6" t="s">
        <v>146</v>
      </c>
      <c r="C38" s="5" t="s">
        <v>51</v>
      </c>
      <c r="D38" s="27" t="str">
        <f>IF(LEFT(C38,1)="#", DEC2BIN(RIGHT(C38, LEN(C38)-1),8), VLOOKUP(C38,MPC_Entwicklung!$A$2:$B$33,2,FALSE))</f>
        <v>00111</v>
      </c>
      <c r="E38" s="30"/>
      <c r="F38" s="13"/>
      <c r="G38" s="13" t="str">
        <f t="shared" si="4"/>
        <v>07</v>
      </c>
    </row>
    <row r="39">
      <c r="B39" s="6" t="s">
        <v>147</v>
      </c>
      <c r="C39" s="6" t="s">
        <v>159</v>
      </c>
      <c r="D39" s="27" t="str">
        <f>IF(LEFT(C39,1)="#", DEC2BIN(RIGHT(C39, LEN(C39)-1),8), VLOOKUP(C39,MPC_Entwicklung!$A$2:$B$33,2,FALSE))</f>
        <v>00000011</v>
      </c>
      <c r="E39" s="30"/>
      <c r="F39" s="13"/>
      <c r="G39" s="13" t="str">
        <f t="shared" si="4"/>
        <v>03</v>
      </c>
    </row>
    <row r="40">
      <c r="B40" s="6" t="s">
        <v>148</v>
      </c>
      <c r="C40" s="6" t="s">
        <v>38</v>
      </c>
      <c r="D40" s="27" t="str">
        <f>IF(LEFT(C40,1)="#", DEC2BIN(RIGHT(C40, LEN(C40)-1),8), VLOOKUP(C40,MPC_Entwicklung!$A$2:$B$33,2,FALSE))</f>
        <v>00011</v>
      </c>
      <c r="E40" s="30"/>
      <c r="F40" s="13"/>
      <c r="G40" s="13" t="str">
        <f t="shared" si="4"/>
        <v>03</v>
      </c>
    </row>
    <row r="41">
      <c r="B41" s="6" t="s">
        <v>160</v>
      </c>
      <c r="C41" s="5" t="s">
        <v>90</v>
      </c>
      <c r="D41" s="27" t="str">
        <f>IF(LEFT(C41,1)="#", DEC2BIN(RIGHT(C41, LEN(C41)-1),8), VLOOKUP(C41,MPC_Entwicklung!$A$2:$B$33,2,FALSE))</f>
        <v>10011</v>
      </c>
      <c r="E41" s="30"/>
      <c r="F41" s="13"/>
      <c r="G41" s="13" t="str">
        <f t="shared" si="4"/>
        <v>13</v>
      </c>
    </row>
    <row r="42">
      <c r="B42" s="6" t="s">
        <v>161</v>
      </c>
      <c r="C42" s="5" t="s">
        <v>94</v>
      </c>
      <c r="D42" s="27" t="str">
        <f>IF(LEFT(C42,1)="#", DEC2BIN(RIGHT(C42, LEN(C42)-1),8), VLOOKUP(C42,MPC_Entwicklung!$A$2:$B$33,2,FALSE))</f>
        <v>10100</v>
      </c>
      <c r="E42" s="30"/>
      <c r="F42" s="13"/>
      <c r="G42" s="13" t="str">
        <f t="shared" si="4"/>
        <v>14</v>
      </c>
    </row>
    <row r="43">
      <c r="B43" s="6" t="s">
        <v>162</v>
      </c>
      <c r="C43" s="5" t="s">
        <v>163</v>
      </c>
      <c r="D43" s="27" t="str">
        <f>IF(LEFT(C43,1)="#", DEC2BIN(RIGHT(C43, LEN(C43)-1),8), VLOOKUP(C43,MPC_Entwicklung!$A$2:$B$33,2,FALSE))</f>
        <v>00000101</v>
      </c>
      <c r="E43" s="30"/>
      <c r="F43" s="13"/>
      <c r="G43" s="13" t="str">
        <f t="shared" si="4"/>
        <v>05</v>
      </c>
    </row>
    <row r="44">
      <c r="B44" s="6" t="s">
        <v>164</v>
      </c>
      <c r="C44" s="6" t="s">
        <v>38</v>
      </c>
      <c r="D44" s="27" t="str">
        <f>IF(LEFT(C44,1)="#", DEC2BIN(RIGHT(C44, LEN(C44)-1),8), VLOOKUP(C44,MPC_Entwicklung!$A$2:$B$33,2,FALSE))</f>
        <v>00011</v>
      </c>
      <c r="E44" s="30"/>
      <c r="F44" s="13"/>
      <c r="G44" s="13" t="str">
        <f t="shared" si="4"/>
        <v>03</v>
      </c>
    </row>
    <row r="45">
      <c r="B45" s="6" t="s">
        <v>30</v>
      </c>
      <c r="C45" s="5" t="s">
        <v>41</v>
      </c>
      <c r="D45" s="27" t="str">
        <f>IF(LEFT(C45,1)="#", DEC2BIN(RIGHT(C45, LEN(C45)-1),8), VLOOKUP(C45,MPC_Entwicklung!$A$2:$B$33,2,FALSE))</f>
        <v>00100</v>
      </c>
      <c r="E45" s="30"/>
      <c r="F45" s="13"/>
      <c r="G45" s="13" t="str">
        <f t="shared" si="4"/>
        <v>04</v>
      </c>
    </row>
    <row r="46">
      <c r="B46" s="6" t="s">
        <v>30</v>
      </c>
      <c r="C46" s="5" t="s">
        <v>144</v>
      </c>
      <c r="D46" s="27" t="str">
        <f>IF(LEFT(C46,1)="#", DEC2BIN(RIGHT(C46, LEN(C46)-1),8), VLOOKUP(C46,MPC_Entwicklung!$A$2:$B$33,2,FALSE))</f>
        <v>00000000</v>
      </c>
      <c r="G46" s="13" t="str">
        <f t="shared" si="4"/>
        <v>00</v>
      </c>
    </row>
    <row r="49">
      <c r="A49" s="5" t="s">
        <v>165</v>
      </c>
      <c r="B49" s="6"/>
      <c r="C49" s="6"/>
      <c r="D49" s="27"/>
      <c r="E49" s="29"/>
      <c r="F49" s="13"/>
      <c r="G49" s="13"/>
    </row>
    <row r="50">
      <c r="B50" s="22" t="s">
        <v>1</v>
      </c>
      <c r="C50" s="22" t="s">
        <v>140</v>
      </c>
      <c r="D50" s="23" t="s">
        <v>141</v>
      </c>
      <c r="E50" s="24" t="s">
        <v>142</v>
      </c>
      <c r="F50" s="25"/>
      <c r="G50" s="25" t="s">
        <v>143</v>
      </c>
    </row>
    <row r="51">
      <c r="B51" s="6" t="s">
        <v>23</v>
      </c>
      <c r="C51" s="5" t="s">
        <v>51</v>
      </c>
      <c r="D51" s="27" t="str">
        <f>IF(LEFT(C51,1)="#", DEC2BIN(RIGHT(C51, LEN(C51)-1),8), VLOOKUP(C51,MPC_Entwicklung!$A$2:$B$33,2,FALSE))</f>
        <v>00111</v>
      </c>
      <c r="E51" s="30"/>
      <c r="F51" s="13"/>
      <c r="G51" s="13" t="str">
        <f t="shared" ref="G51:G66" si="5">BIN2HEX(D51, 2)</f>
        <v>07</v>
      </c>
    </row>
    <row r="52">
      <c r="B52" s="6" t="s">
        <v>35</v>
      </c>
      <c r="C52" s="6" t="s">
        <v>158</v>
      </c>
      <c r="D52" s="27" t="str">
        <f>IF(LEFT(C52,1)="#", DEC2BIN(RIGHT(C52, LEN(C52)-1),8), VLOOKUP(C52,MPC_Entwicklung!$A$2:$B$33,2,FALSE))</f>
        <v>00000001</v>
      </c>
      <c r="E52" s="30"/>
      <c r="F52" s="13"/>
      <c r="G52" s="13" t="str">
        <f t="shared" si="5"/>
        <v>01</v>
      </c>
    </row>
    <row r="53">
      <c r="B53" s="6" t="s">
        <v>145</v>
      </c>
      <c r="C53" s="5" t="s">
        <v>63</v>
      </c>
      <c r="D53" s="27" t="str">
        <f>IF(LEFT(C53,1)="#", DEC2BIN(RIGHT(C53, LEN(C53)-1),8), VLOOKUP(C53,MPC_Entwicklung!$A$2:$B$33,2,FALSE))</f>
        <v>01011</v>
      </c>
      <c r="E53" s="30"/>
      <c r="F53" s="13"/>
      <c r="G53" s="13" t="str">
        <f t="shared" si="5"/>
        <v>0B</v>
      </c>
    </row>
    <row r="54">
      <c r="B54" s="6" t="s">
        <v>146</v>
      </c>
      <c r="C54" s="5" t="s">
        <v>51</v>
      </c>
      <c r="D54" s="27" t="str">
        <f>IF(LEFT(C54,1)="#", DEC2BIN(RIGHT(C54, LEN(C54)-1),8), VLOOKUP(C54,MPC_Entwicklung!$A$2:$B$33,2,FALSE))</f>
        <v>00111</v>
      </c>
      <c r="E54" s="30"/>
      <c r="F54" s="13"/>
      <c r="G54" s="13" t="str">
        <f t="shared" si="5"/>
        <v>07</v>
      </c>
    </row>
    <row r="55">
      <c r="B55" s="6" t="s">
        <v>147</v>
      </c>
      <c r="C55" s="6" t="s">
        <v>159</v>
      </c>
      <c r="D55" s="27" t="str">
        <f>IF(LEFT(C55,1)="#", DEC2BIN(RIGHT(C55, LEN(C55)-1),8), VLOOKUP(C55,MPC_Entwicklung!$A$2:$B$33,2,FALSE))</f>
        <v>00000011</v>
      </c>
      <c r="E55" s="30"/>
      <c r="F55" s="13"/>
      <c r="G55" s="13" t="str">
        <f t="shared" si="5"/>
        <v>03</v>
      </c>
    </row>
    <row r="56">
      <c r="B56" s="6" t="s">
        <v>148</v>
      </c>
      <c r="C56" s="6" t="s">
        <v>38</v>
      </c>
      <c r="D56" s="27" t="str">
        <f>IF(LEFT(C56,1)="#", DEC2BIN(RIGHT(C56, LEN(C56)-1),8), VLOOKUP(C56,MPC_Entwicklung!$A$2:$B$33,2,FALSE))</f>
        <v>00011</v>
      </c>
      <c r="E56" s="30"/>
      <c r="F56" s="13"/>
      <c r="G56" s="13" t="str">
        <f t="shared" si="5"/>
        <v>03</v>
      </c>
    </row>
    <row r="57">
      <c r="B57" s="6" t="s">
        <v>160</v>
      </c>
      <c r="C57" s="5" t="s">
        <v>105</v>
      </c>
      <c r="D57" s="27" t="str">
        <f>IF(LEFT(C57,1)="#", DEC2BIN(RIGHT(C57, LEN(C57)-1),8), VLOOKUP(C57,MPC_Entwicklung!$A$2:$B$33,2,FALSE))</f>
        <v>11000</v>
      </c>
      <c r="E57" s="30"/>
      <c r="F57" s="13"/>
      <c r="G57" s="13" t="str">
        <f t="shared" si="5"/>
        <v>18</v>
      </c>
    </row>
    <row r="58">
      <c r="B58" s="6" t="s">
        <v>161</v>
      </c>
      <c r="C58" s="5" t="s">
        <v>166</v>
      </c>
      <c r="D58" s="27" t="str">
        <f>IF(LEFT(C58,1)="#", DEC2BIN(RIGHT(C58, LEN(C58)-1),8), VLOOKUP(C58,MPC_Entwicklung!$A$2:$B$33,2,FALSE))</f>
        <v>00011000</v>
      </c>
      <c r="E58" s="30"/>
      <c r="F58" s="13"/>
      <c r="G58" s="13" t="str">
        <f t="shared" si="5"/>
        <v>18</v>
      </c>
    </row>
    <row r="59">
      <c r="B59" s="6" t="s">
        <v>162</v>
      </c>
      <c r="C59" s="5" t="s">
        <v>90</v>
      </c>
      <c r="D59" s="27" t="str">
        <f>IF(LEFT(C59,1)="#", DEC2BIN(RIGHT(C59, LEN(C59)-1),8), VLOOKUP(C59,MPC_Entwicklung!$A$2:$B$33,2,FALSE))</f>
        <v>10011</v>
      </c>
      <c r="E59" s="30"/>
      <c r="F59" s="13"/>
      <c r="G59" s="13" t="str">
        <f t="shared" si="5"/>
        <v>13</v>
      </c>
    </row>
    <row r="60">
      <c r="B60" s="6" t="s">
        <v>164</v>
      </c>
      <c r="C60" s="5" t="s">
        <v>94</v>
      </c>
      <c r="D60" s="27" t="str">
        <f>IF(LEFT(C60,1)="#", DEC2BIN(RIGHT(C60, LEN(C60)-1),8), VLOOKUP(C60,MPC_Entwicklung!$A$2:$B$33,2,FALSE))</f>
        <v>10100</v>
      </c>
      <c r="E60" s="30"/>
      <c r="F60" s="13"/>
      <c r="G60" s="13" t="str">
        <f t="shared" si="5"/>
        <v>14</v>
      </c>
    </row>
    <row r="61">
      <c r="B61" s="6" t="s">
        <v>30</v>
      </c>
      <c r="C61" s="5" t="s">
        <v>163</v>
      </c>
      <c r="D61" s="27" t="str">
        <f>IF(LEFT(C61,1)="#", DEC2BIN(RIGHT(C61, LEN(C61)-1),8), VLOOKUP(C61,MPC_Entwicklung!$A$2:$B$33,2,FALSE))</f>
        <v>00000101</v>
      </c>
      <c r="E61" s="30"/>
      <c r="F61" s="13"/>
      <c r="G61" s="13" t="str">
        <f t="shared" si="5"/>
        <v>05</v>
      </c>
    </row>
    <row r="62">
      <c r="B62" s="6" t="s">
        <v>36</v>
      </c>
      <c r="C62" s="6" t="s">
        <v>38</v>
      </c>
      <c r="D62" s="27" t="str">
        <f>IF(LEFT(C62,1)="#", DEC2BIN(RIGHT(C62, LEN(C62)-1),8), VLOOKUP(C62,MPC_Entwicklung!$A$2:$B$33,2,FALSE))</f>
        <v>00011</v>
      </c>
      <c r="E62" s="30"/>
      <c r="F62" s="13"/>
      <c r="G62" s="13" t="str">
        <f t="shared" si="5"/>
        <v>03</v>
      </c>
    </row>
    <row r="63">
      <c r="B63" s="6" t="s">
        <v>167</v>
      </c>
      <c r="C63" s="5" t="s">
        <v>105</v>
      </c>
      <c r="D63" s="27" t="str">
        <f>IF(LEFT(C63,1)="#", DEC2BIN(RIGHT(C63, LEN(C63)-1),8), VLOOKUP(C63,MPC_Entwicklung!$A$2:$B$33,2,FALSE))</f>
        <v>11000</v>
      </c>
      <c r="G63" s="13" t="str">
        <f t="shared" si="5"/>
        <v>18</v>
      </c>
    </row>
    <row r="64">
      <c r="B64" s="6" t="s">
        <v>168</v>
      </c>
      <c r="C64" s="5" t="s">
        <v>166</v>
      </c>
      <c r="D64" s="27" t="str">
        <f>IF(LEFT(C64,1)="#", DEC2BIN(RIGHT(C64, LEN(C64)-1),8), VLOOKUP(C64,MPC_Entwicklung!$A$2:$B$33,2,FALSE))</f>
        <v>00011000</v>
      </c>
      <c r="E64" s="30"/>
      <c r="F64" s="13"/>
      <c r="G64" s="13" t="str">
        <f t="shared" si="5"/>
        <v>18</v>
      </c>
    </row>
    <row r="65">
      <c r="B65" s="5">
        <v>14.0</v>
      </c>
      <c r="C65" s="5" t="s">
        <v>41</v>
      </c>
      <c r="D65" s="27" t="str">
        <f>IF(LEFT(C65,1)="#", DEC2BIN(RIGHT(C65, LEN(C65)-1),8), VLOOKUP(C65,MPC_Entwicklung!$A$2:$B$33,2,FALSE))</f>
        <v>00100</v>
      </c>
      <c r="E65" s="30"/>
      <c r="F65" s="13"/>
      <c r="G65" s="13" t="str">
        <f t="shared" si="5"/>
        <v>04</v>
      </c>
    </row>
    <row r="66">
      <c r="B66" s="5">
        <v>15.0</v>
      </c>
      <c r="C66" s="5" t="s">
        <v>144</v>
      </c>
      <c r="D66" s="27" t="str">
        <f>IF(LEFT(C66,1)="#", DEC2BIN(RIGHT(C66, LEN(C66)-1),8), VLOOKUP(C66,MPC_Entwicklung!$A$2:$B$33,2,FALSE))</f>
        <v>00000000</v>
      </c>
      <c r="G66" s="13" t="str">
        <f t="shared" si="5"/>
        <v>00</v>
      </c>
    </row>
    <row r="67">
      <c r="D67" s="27"/>
      <c r="G67" s="13"/>
    </row>
    <row r="69">
      <c r="A69" s="5" t="s">
        <v>169</v>
      </c>
      <c r="J69" s="5" t="s">
        <v>170</v>
      </c>
    </row>
    <row r="70">
      <c r="B70" s="22" t="s">
        <v>1</v>
      </c>
      <c r="C70" s="22" t="s">
        <v>140</v>
      </c>
      <c r="D70" s="23" t="s">
        <v>141</v>
      </c>
      <c r="E70" s="24" t="s">
        <v>142</v>
      </c>
      <c r="F70" s="25"/>
      <c r="G70" s="25" t="s">
        <v>143</v>
      </c>
      <c r="K70" s="22" t="s">
        <v>1</v>
      </c>
      <c r="L70" s="22" t="s">
        <v>140</v>
      </c>
      <c r="M70" s="23" t="s">
        <v>141</v>
      </c>
      <c r="N70" s="24" t="s">
        <v>142</v>
      </c>
      <c r="O70" s="25"/>
      <c r="P70" s="25" t="s">
        <v>143</v>
      </c>
    </row>
    <row r="71">
      <c r="B71" s="6" t="s">
        <v>23</v>
      </c>
      <c r="C71" s="5" t="s">
        <v>51</v>
      </c>
      <c r="D71" s="27" t="str">
        <f>IF(LEFT(C71,1)="#", DEC2BIN(RIGHT(C71, LEN(C71)-1),8), VLOOKUP(C71,MPC_Entwicklung!$A$2:$B$33,2,FALSE))</f>
        <v>00111</v>
      </c>
      <c r="E71" s="30"/>
      <c r="F71" s="13"/>
      <c r="G71" s="13" t="str">
        <f t="shared" ref="G71:G86" si="6">BIN2HEX(D71, 2)</f>
        <v>07</v>
      </c>
      <c r="K71" s="6" t="s">
        <v>23</v>
      </c>
      <c r="L71" s="5" t="s">
        <v>112</v>
      </c>
      <c r="M71" s="27" t="str">
        <f>IF(LEFT(L71,1)="#", DEC2BIN(RIGHT(L71, LEN(L71)-1),8), VLOOKUP(L71,MPC_Entwicklung!$A$2:$B$33,2,FALSE))</f>
        <v>11011</v>
      </c>
      <c r="N71" s="30"/>
      <c r="O71" s="13"/>
      <c r="P71" s="13" t="str">
        <f t="shared" ref="P71:P80" si="7">BIN2HEX(M71, 2)</f>
        <v>1B</v>
      </c>
    </row>
    <row r="72">
      <c r="B72" s="6" t="s">
        <v>35</v>
      </c>
      <c r="C72" s="6" t="s">
        <v>158</v>
      </c>
      <c r="D72" s="27" t="str">
        <f>IF(LEFT(C72,1)="#", DEC2BIN(RIGHT(C72, LEN(C72)-1),8), VLOOKUP(C72,MPC_Entwicklung!$A$2:$B$33,2,FALSE))</f>
        <v>00000001</v>
      </c>
      <c r="E72" s="30"/>
      <c r="F72" s="13"/>
      <c r="G72" s="13" t="str">
        <f t="shared" si="6"/>
        <v>01</v>
      </c>
      <c r="K72" s="6" t="s">
        <v>35</v>
      </c>
      <c r="L72" s="6" t="s">
        <v>171</v>
      </c>
      <c r="M72" s="27" t="str">
        <f>IF(LEFT(L72,1)="#", DEC2BIN(RIGHT(L72, LEN(L72)-1),8), VLOOKUP(L72,MPC_Entwicklung!$A$2:$B$33,2,FALSE))</f>
        <v>00001001</v>
      </c>
      <c r="N72" s="30"/>
      <c r="O72" s="13"/>
      <c r="P72" s="13" t="str">
        <f t="shared" si="7"/>
        <v>09</v>
      </c>
    </row>
    <row r="73">
      <c r="B73" s="6" t="s">
        <v>145</v>
      </c>
      <c r="C73" s="5" t="s">
        <v>63</v>
      </c>
      <c r="D73" s="27" t="str">
        <f>IF(LEFT(C73,1)="#", DEC2BIN(RIGHT(C73, LEN(C73)-1),8), VLOOKUP(C73,MPC_Entwicklung!$A$2:$B$33,2,FALSE))</f>
        <v>01011</v>
      </c>
      <c r="E73" s="30"/>
      <c r="F73" s="13"/>
      <c r="G73" s="13" t="str">
        <f t="shared" si="6"/>
        <v>0B</v>
      </c>
      <c r="K73" s="6" t="s">
        <v>145</v>
      </c>
      <c r="L73" s="5" t="s">
        <v>59</v>
      </c>
      <c r="M73" s="27" t="str">
        <f>IF(LEFT(L73,1)="#", DEC2BIN(RIGHT(L73, LEN(L73)-1),8), VLOOKUP(L73,MPC_Entwicklung!$A$2:$B$33,2,FALSE))</f>
        <v>01010</v>
      </c>
      <c r="N73" s="30"/>
      <c r="O73" s="13"/>
      <c r="P73" s="13" t="str">
        <f t="shared" si="7"/>
        <v>0A</v>
      </c>
    </row>
    <row r="74">
      <c r="B74" s="6" t="s">
        <v>146</v>
      </c>
      <c r="C74" s="5" t="s">
        <v>66</v>
      </c>
      <c r="D74" s="27" t="str">
        <f>IF(LEFT(C74,1)="#", DEC2BIN(RIGHT(C74, LEN(C74)-1),8), VLOOKUP(C74,MPC_Entwicklung!$A$2:$B$33,2,FALSE))</f>
        <v>01100</v>
      </c>
      <c r="E74" s="30"/>
      <c r="F74" s="13"/>
      <c r="G74" s="13" t="str">
        <f t="shared" si="6"/>
        <v>0C</v>
      </c>
      <c r="K74" s="6" t="s">
        <v>146</v>
      </c>
      <c r="L74" s="6" t="s">
        <v>38</v>
      </c>
      <c r="M74" s="27" t="str">
        <f>IF(LEFT(L74,1)="#", DEC2BIN(RIGHT(L74, LEN(L74)-1),8), VLOOKUP(L74,MPC_Entwicklung!$A$2:$B$33,2,FALSE))</f>
        <v>00011</v>
      </c>
      <c r="N74" s="30"/>
      <c r="O74" s="13"/>
      <c r="P74" s="13" t="str">
        <f t="shared" si="7"/>
        <v>03</v>
      </c>
    </row>
    <row r="75">
      <c r="B75" s="6" t="s">
        <v>147</v>
      </c>
      <c r="C75" s="6" t="s">
        <v>73</v>
      </c>
      <c r="D75" s="27" t="str">
        <f>IF(LEFT(C75,1)="#", DEC2BIN(RIGHT(C75, LEN(C75)-1),8), VLOOKUP(C75,MPC_Entwicklung!$A$2:$B$33,2,FALSE))</f>
        <v>01110</v>
      </c>
      <c r="E75" s="30"/>
      <c r="F75" s="13"/>
      <c r="G75" s="13" t="str">
        <f t="shared" si="6"/>
        <v>0E</v>
      </c>
      <c r="K75" s="6" t="s">
        <v>147</v>
      </c>
      <c r="L75" s="6" t="s">
        <v>105</v>
      </c>
      <c r="M75" s="27" t="str">
        <f>IF(LEFT(L75,1)="#", DEC2BIN(RIGHT(L75, LEN(L75)-1),8), VLOOKUP(L75,MPC_Entwicklung!$A$2:$B$33,2,FALSE))</f>
        <v>11000</v>
      </c>
      <c r="N75" s="30"/>
      <c r="O75" s="13"/>
      <c r="P75" s="13" t="str">
        <f t="shared" si="7"/>
        <v>18</v>
      </c>
    </row>
    <row r="76">
      <c r="B76" s="6" t="s">
        <v>148</v>
      </c>
      <c r="C76" s="6" t="s">
        <v>105</v>
      </c>
      <c r="D76" s="27" t="str">
        <f>IF(LEFT(C76,1)="#", DEC2BIN(RIGHT(C76, LEN(C76)-1),8), VLOOKUP(C76,MPC_Entwicklung!$A$2:$B$33,2,FALSE))</f>
        <v>11000</v>
      </c>
      <c r="E76" s="30"/>
      <c r="F76" s="13"/>
      <c r="G76" s="13" t="str">
        <f t="shared" si="6"/>
        <v>18</v>
      </c>
      <c r="K76" s="6" t="s">
        <v>148</v>
      </c>
      <c r="L76" s="6" t="s">
        <v>171</v>
      </c>
      <c r="M76" s="27" t="str">
        <f>IF(LEFT(L76,1)="#", DEC2BIN(RIGHT(L76, LEN(L76)-1),8), VLOOKUP(L76,MPC_Entwicklung!$A$2:$B$33,2,FALSE))</f>
        <v>00001001</v>
      </c>
      <c r="N76" s="30"/>
      <c r="O76" s="13"/>
      <c r="P76" s="13" t="str">
        <f t="shared" si="7"/>
        <v>09</v>
      </c>
    </row>
    <row r="77">
      <c r="B77" s="6" t="s">
        <v>160</v>
      </c>
      <c r="C77" s="5" t="s">
        <v>172</v>
      </c>
      <c r="D77" s="27" t="str">
        <f>IF(LEFT(C77,1)="#", DEC2BIN(RIGHT(C77, LEN(C77)-1),8), VLOOKUP(C77,MPC_Entwicklung!$A$2:$B$33,2,FALSE))</f>
        <v>00010010</v>
      </c>
      <c r="E77" s="30"/>
      <c r="F77" s="13"/>
      <c r="G77" s="13" t="str">
        <f t="shared" si="6"/>
        <v>12</v>
      </c>
      <c r="K77" s="6" t="s">
        <v>160</v>
      </c>
      <c r="L77" s="6" t="s">
        <v>59</v>
      </c>
      <c r="M77" s="27" t="str">
        <f>IF(LEFT(L77,1)="#", DEC2BIN(RIGHT(L77, LEN(L77)-1),8), VLOOKUP(L77,MPC_Entwicklung!$A$2:$B$33,2,FALSE))</f>
        <v>01010</v>
      </c>
      <c r="P77" s="13" t="str">
        <f t="shared" si="7"/>
        <v>0A</v>
      </c>
    </row>
    <row r="78">
      <c r="B78" s="6" t="s">
        <v>161</v>
      </c>
      <c r="C78" s="5" t="s">
        <v>63</v>
      </c>
      <c r="D78" s="27" t="str">
        <f>IF(LEFT(C78,1)="#", DEC2BIN(RIGHT(C78, LEN(C78)-1),8), VLOOKUP(C78,MPC_Entwicklung!$A$2:$B$33,2,FALSE))</f>
        <v>01011</v>
      </c>
      <c r="E78" s="30"/>
      <c r="F78" s="13"/>
      <c r="G78" s="13" t="str">
        <f t="shared" si="6"/>
        <v>0B</v>
      </c>
      <c r="K78" s="6" t="s">
        <v>161</v>
      </c>
      <c r="L78" s="5" t="s">
        <v>41</v>
      </c>
      <c r="M78" s="27" t="str">
        <f>IF(LEFT(L78,1)="#", DEC2BIN(RIGHT(L78, LEN(L78)-1),8), VLOOKUP(L78,MPC_Entwicklung!$A$2:$B$33,2,FALSE))</f>
        <v>00100</v>
      </c>
      <c r="P78" s="13" t="str">
        <f t="shared" si="7"/>
        <v>04</v>
      </c>
    </row>
    <row r="79">
      <c r="B79" s="6" t="s">
        <v>162</v>
      </c>
      <c r="C79" s="5" t="s">
        <v>112</v>
      </c>
      <c r="D79" s="27" t="str">
        <f>IF(LEFT(C79,1)="#", DEC2BIN(RIGHT(C79, LEN(C79)-1),8), VLOOKUP(C79,MPC_Entwicklung!$A$2:$B$33,2,FALSE))</f>
        <v>11011</v>
      </c>
      <c r="E79" s="30"/>
      <c r="F79" s="13"/>
      <c r="G79" s="13" t="str">
        <f t="shared" si="6"/>
        <v>1B</v>
      </c>
      <c r="K79" s="6" t="s">
        <v>162</v>
      </c>
      <c r="L79" s="5" t="s">
        <v>144</v>
      </c>
      <c r="M79" s="27" t="str">
        <f>IF(LEFT(L79,1)="#", DEC2BIN(RIGHT(L79, LEN(L79)-1),8), VLOOKUP(L79,MPC_Entwicklung!$A$2:$B$33,2,FALSE))</f>
        <v>00000000</v>
      </c>
      <c r="P79" s="13" t="str">
        <f t="shared" si="7"/>
        <v>00</v>
      </c>
    </row>
    <row r="80">
      <c r="B80" s="6" t="s">
        <v>164</v>
      </c>
      <c r="C80" s="5" t="s">
        <v>172</v>
      </c>
      <c r="D80" s="27" t="str">
        <f>IF(LEFT(C80,1)="#", DEC2BIN(RIGHT(C80, LEN(C80)-1),8), VLOOKUP(C80,MPC_Entwicklung!$A$2:$B$33,2,FALSE))</f>
        <v>00010010</v>
      </c>
      <c r="E80" s="30"/>
      <c r="F80" s="13"/>
      <c r="G80" s="13" t="str">
        <f t="shared" si="6"/>
        <v>12</v>
      </c>
      <c r="K80" s="6" t="s">
        <v>164</v>
      </c>
      <c r="L80" s="5" t="s">
        <v>173</v>
      </c>
      <c r="M80" s="27" t="str">
        <f>IF(LEFT(L80,1)="#", DEC2BIN(RIGHT(L80, LEN(L80)-1),8), VLOOKUP(L80,MPC_Entwicklung!$A$2:$B$33,2,FALSE))</f>
        <v>11111111</v>
      </c>
      <c r="P80" s="13" t="str">
        <f t="shared" si="7"/>
        <v>FF</v>
      </c>
    </row>
    <row r="81">
      <c r="B81" s="6" t="s">
        <v>30</v>
      </c>
      <c r="C81" s="5" t="s">
        <v>41</v>
      </c>
      <c r="D81" s="27" t="str">
        <f>IF(LEFT(C81,1)="#", DEC2BIN(RIGHT(C81, LEN(C81)-1),8), VLOOKUP(C81,MPC_Entwicklung!$A$2:$B$33,2,FALSE))</f>
        <v>00100</v>
      </c>
      <c r="E81" s="30"/>
      <c r="F81" s="13"/>
      <c r="G81" s="13" t="str">
        <f t="shared" si="6"/>
        <v>04</v>
      </c>
    </row>
    <row r="82">
      <c r="B82" s="6" t="s">
        <v>36</v>
      </c>
      <c r="C82" s="5" t="s">
        <v>159</v>
      </c>
      <c r="D82" s="27" t="str">
        <f>IF(LEFT(C82,1)="#", DEC2BIN(RIGHT(C82, LEN(C82)-1),8), VLOOKUP(C82,MPC_Entwicklung!$A$2:$B$33,2,FALSE))</f>
        <v>00000011</v>
      </c>
      <c r="E82" s="30"/>
      <c r="F82" s="13"/>
      <c r="G82" s="13" t="str">
        <f t="shared" si="6"/>
        <v>03</v>
      </c>
    </row>
    <row r="83">
      <c r="B83" s="6" t="s">
        <v>167</v>
      </c>
      <c r="D83" s="27" t="str">
        <f>IF(LEFT(C83,1)="#", DEC2BIN(RIGHT(C83, LEN(C83)-1),8), VLOOKUP(C83,MPC_Entwicklung!$A$2:$B$33,2,FALSE))</f>
        <v>#N/A</v>
      </c>
      <c r="G83" s="13" t="str">
        <f t="shared" si="6"/>
        <v>#N/A</v>
      </c>
    </row>
    <row r="84">
      <c r="B84" s="6" t="s">
        <v>168</v>
      </c>
      <c r="D84" s="27" t="str">
        <f>IF(LEFT(C84,1)="#", DEC2BIN(RIGHT(C84, LEN(C84)-1),8), VLOOKUP(C84,MPC_Entwicklung!$A$2:$B$33,2,FALSE))</f>
        <v>#N/A</v>
      </c>
      <c r="E84" s="30"/>
      <c r="F84" s="13"/>
      <c r="G84" s="13" t="str">
        <f t="shared" si="6"/>
        <v>#N/A</v>
      </c>
    </row>
    <row r="85">
      <c r="B85" s="31">
        <v>14.0</v>
      </c>
      <c r="D85" s="27" t="str">
        <f>IF(LEFT(C85,1)="#", DEC2BIN(RIGHT(C85, LEN(C85)-1),8), VLOOKUP(C85,MPC_Entwicklung!$A$2:$B$33,2,FALSE))</f>
        <v>#N/A</v>
      </c>
      <c r="E85" s="30"/>
      <c r="F85" s="13"/>
      <c r="G85" s="13" t="str">
        <f t="shared" si="6"/>
        <v>#N/A</v>
      </c>
    </row>
    <row r="86">
      <c r="B86" s="31">
        <v>15.0</v>
      </c>
      <c r="D86" s="27" t="str">
        <f>IF(LEFT(C86,1)="#", DEC2BIN(RIGHT(C86, LEN(C86)-1),8), VLOOKUP(C86,MPC_Entwicklung!$A$2:$B$33,2,FALSE))</f>
        <v>#N/A</v>
      </c>
      <c r="G86" s="13" t="str">
        <f t="shared" si="6"/>
        <v>#N/A</v>
      </c>
    </row>
    <row r="94">
      <c r="A94" s="5" t="s">
        <v>174</v>
      </c>
      <c r="C94" s="26"/>
    </row>
    <row r="95">
      <c r="B95" s="22" t="s">
        <v>1</v>
      </c>
      <c r="C95" s="22" t="s">
        <v>140</v>
      </c>
      <c r="D95" s="23" t="s">
        <v>141</v>
      </c>
      <c r="E95" s="24" t="s">
        <v>142</v>
      </c>
      <c r="F95" s="25"/>
      <c r="G95" s="25" t="s">
        <v>143</v>
      </c>
    </row>
    <row r="96">
      <c r="B96" s="6" t="s">
        <v>23</v>
      </c>
      <c r="C96" s="5" t="s">
        <v>51</v>
      </c>
      <c r="D96" s="27" t="str">
        <f>IF(LEFT(C96,1)="#", DEC2BIN(RIGHT(C96, LEN(C96)-1)), VLOOKUP(C96,MPC_Entwicklung!$A$2:$B$33,2,FALSE))</f>
        <v>00111</v>
      </c>
      <c r="E96" s="30"/>
      <c r="F96" s="13"/>
      <c r="G96" s="13" t="str">
        <f t="shared" ref="G96:G169" si="8">BIN2HEX(D96, 2)</f>
        <v>07</v>
      </c>
    </row>
    <row r="97">
      <c r="B97" s="6" t="s">
        <v>35</v>
      </c>
      <c r="C97" s="6" t="s">
        <v>158</v>
      </c>
      <c r="D97" s="27" t="str">
        <f>IF(LEFT(C97,1)="#", DEC2BIN(RIGHT(C97, LEN(C97)-1)), VLOOKUP(C97,MPC_Entwicklung!$A$2:$B$33,2,FALSE))</f>
        <v>1</v>
      </c>
      <c r="E97" s="30"/>
      <c r="F97" s="13"/>
      <c r="G97" s="13" t="str">
        <f t="shared" si="8"/>
        <v>01</v>
      </c>
    </row>
    <row r="98">
      <c r="B98" s="6" t="s">
        <v>145</v>
      </c>
      <c r="C98" s="5" t="s">
        <v>63</v>
      </c>
      <c r="D98" s="27" t="str">
        <f>IF(LEFT(C98,1)="#", DEC2BIN(RIGHT(C98, LEN(C98)-1)), VLOOKUP(C98,MPC_Entwicklung!$A$2:$B$33,2,FALSE))</f>
        <v>01011</v>
      </c>
      <c r="E98" s="30"/>
      <c r="F98" s="13"/>
      <c r="G98" s="13" t="str">
        <f t="shared" si="8"/>
        <v>0B</v>
      </c>
    </row>
    <row r="99">
      <c r="B99" s="6" t="s">
        <v>146</v>
      </c>
      <c r="C99" s="5" t="s">
        <v>66</v>
      </c>
      <c r="D99" s="27" t="str">
        <f>IF(LEFT(C99,1)="#", DEC2BIN(RIGHT(C99, LEN(C99)-1)), VLOOKUP(C99,MPC_Entwicklung!$A$2:$B$33,2,FALSE))</f>
        <v>01100</v>
      </c>
      <c r="E99" s="30" t="s">
        <v>175</v>
      </c>
      <c r="F99" s="13"/>
      <c r="G99" s="13" t="str">
        <f t="shared" si="8"/>
        <v>0C</v>
      </c>
    </row>
    <row r="100">
      <c r="B100" s="6" t="s">
        <v>147</v>
      </c>
      <c r="C100" s="5" t="s">
        <v>38</v>
      </c>
      <c r="D100" s="27" t="str">
        <f>IF(LEFT(C100,1)="#", DEC2BIN(RIGHT(C100, LEN(C100)-1)), VLOOKUP(C100,MPC_Entwicklung!$A$2:$B$33,2,FALSE))</f>
        <v>00011</v>
      </c>
      <c r="E100" s="30"/>
      <c r="F100" s="13"/>
      <c r="G100" s="13" t="str">
        <f t="shared" si="8"/>
        <v>03</v>
      </c>
    </row>
    <row r="101">
      <c r="B101" s="6" t="s">
        <v>148</v>
      </c>
      <c r="C101" s="5" t="s">
        <v>105</v>
      </c>
      <c r="D101" s="27" t="str">
        <f>IF(LEFT(C101,1)="#", DEC2BIN(RIGHT(C101, LEN(C101)-1)), VLOOKUP(C101,MPC_Entwicklung!$A$2:$B$33,2,FALSE))</f>
        <v>11000</v>
      </c>
      <c r="E101" s="30"/>
      <c r="F101" s="13"/>
      <c r="G101" s="13" t="str">
        <f t="shared" si="8"/>
        <v>18</v>
      </c>
    </row>
    <row r="102">
      <c r="B102" s="6" t="s">
        <v>160</v>
      </c>
      <c r="C102" s="5" t="s">
        <v>176</v>
      </c>
      <c r="D102" s="27" t="str">
        <f>IF(LEFT(C102,1)="#", DEC2BIN(RIGHT(C102, LEN(C102)-1)), VLOOKUP(C102,MPC_Entwicklung!$A$2:$B$33,2,FALSE))</f>
        <v>101100</v>
      </c>
      <c r="E102" s="30"/>
      <c r="F102" s="13"/>
      <c r="G102" s="13" t="str">
        <f t="shared" si="8"/>
        <v>2C</v>
      </c>
    </row>
    <row r="103">
      <c r="B103" s="6" t="s">
        <v>161</v>
      </c>
      <c r="C103" s="5" t="s">
        <v>73</v>
      </c>
      <c r="D103" s="27" t="str">
        <f>IF(LEFT(C103,1)="#", DEC2BIN(RIGHT(C103, LEN(C103)-1)), VLOOKUP(C103,MPC_Entwicklung!$A$2:$B$33,2,FALSE))</f>
        <v>01110</v>
      </c>
      <c r="E103" s="30"/>
      <c r="F103" s="13"/>
      <c r="G103" s="13" t="str">
        <f t="shared" si="8"/>
        <v>0E</v>
      </c>
    </row>
    <row r="104">
      <c r="B104" s="6" t="s">
        <v>162</v>
      </c>
      <c r="C104" s="5" t="s">
        <v>105</v>
      </c>
      <c r="D104" s="27" t="str">
        <f>IF(LEFT(C104,1)="#", DEC2BIN(RIGHT(C104, LEN(C104)-1)), VLOOKUP(C104,MPC_Entwicklung!$A$2:$B$33,2,FALSE))</f>
        <v>11000</v>
      </c>
      <c r="E104" s="30"/>
      <c r="F104" s="13"/>
      <c r="G104" s="13" t="str">
        <f t="shared" si="8"/>
        <v>18</v>
      </c>
    </row>
    <row r="105">
      <c r="B105" s="6" t="s">
        <v>164</v>
      </c>
      <c r="C105" s="5" t="s">
        <v>177</v>
      </c>
      <c r="D105" s="27" t="str">
        <f>IF(LEFT(C105,1)="#", DEC2BIN(RIGHT(C105, LEN(C105)-1)), VLOOKUP(C105,MPC_Entwicklung!$A$2:$B$33,2,FALSE))</f>
        <v>101101</v>
      </c>
      <c r="E105" s="30"/>
      <c r="F105" s="13"/>
      <c r="G105" s="13" t="str">
        <f t="shared" si="8"/>
        <v>2D</v>
      </c>
    </row>
    <row r="106">
      <c r="B106" s="6" t="s">
        <v>30</v>
      </c>
      <c r="C106" s="5" t="s">
        <v>51</v>
      </c>
      <c r="D106" s="27" t="str">
        <f>IF(LEFT(C106,1)="#", DEC2BIN(RIGHT(C106, LEN(C106)-1)), VLOOKUP(C106,MPC_Entwicklung!$A$2:$B$33,2,FALSE))</f>
        <v>00111</v>
      </c>
      <c r="E106" s="30"/>
      <c r="F106" s="13"/>
      <c r="G106" s="13" t="str">
        <f t="shared" si="8"/>
        <v>07</v>
      </c>
    </row>
    <row r="107">
      <c r="B107" s="6" t="s">
        <v>36</v>
      </c>
      <c r="C107" s="5" t="s">
        <v>178</v>
      </c>
      <c r="D107" s="27" t="str">
        <f>IF(LEFT(C107,1)="#", DEC2BIN(RIGHT(C107, LEN(C107)-1)), VLOOKUP(C107,MPC_Entwicklung!$A$2:$B$33,2,FALSE))</f>
        <v>11010001</v>
      </c>
      <c r="E107" s="30"/>
      <c r="F107" s="13"/>
      <c r="G107" s="13" t="str">
        <f t="shared" si="8"/>
        <v>D1</v>
      </c>
    </row>
    <row r="108">
      <c r="B108" s="6" t="s">
        <v>167</v>
      </c>
      <c r="C108" s="5" t="s">
        <v>63</v>
      </c>
      <c r="D108" s="27" t="str">
        <f>IF(LEFT(C108,1)="#", DEC2BIN(RIGHT(C108, LEN(C108)-1)), VLOOKUP(C108,MPC_Entwicklung!$A$2:$B$33,2,FALSE))</f>
        <v>01011</v>
      </c>
      <c r="E108" s="30"/>
      <c r="F108" s="13"/>
      <c r="G108" s="13" t="str">
        <f t="shared" si="8"/>
        <v>0B</v>
      </c>
    </row>
    <row r="109">
      <c r="B109" s="6" t="s">
        <v>168</v>
      </c>
      <c r="C109" s="5" t="s">
        <v>112</v>
      </c>
      <c r="D109" s="27" t="str">
        <f>IF(LEFT(C109,1)="#", DEC2BIN(RIGHT(C109, LEN(C109)-1)), VLOOKUP(C109,MPC_Entwicklung!$A$2:$B$33,2,FALSE))</f>
        <v>11011</v>
      </c>
      <c r="E109" s="30"/>
      <c r="F109" s="13"/>
      <c r="G109" s="13" t="str">
        <f t="shared" si="8"/>
        <v>1B</v>
      </c>
    </row>
    <row r="110">
      <c r="B110" s="6" t="s">
        <v>179</v>
      </c>
      <c r="C110" s="5" t="s">
        <v>180</v>
      </c>
      <c r="D110" s="27" t="str">
        <f>IF(LEFT(C110,1)="#", DEC2BIN(RIGHT(C110, LEN(C110)-1)), VLOOKUP(C110,MPC_Entwicklung!$A$2:$B$33,2,FALSE))</f>
        <v>101110</v>
      </c>
      <c r="E110" s="30"/>
      <c r="F110" s="13"/>
      <c r="G110" s="13" t="str">
        <f t="shared" si="8"/>
        <v>2E</v>
      </c>
    </row>
    <row r="111">
      <c r="B111" s="6" t="s">
        <v>181</v>
      </c>
      <c r="C111" s="5" t="s">
        <v>59</v>
      </c>
      <c r="D111" s="27" t="str">
        <f>IF(LEFT(C111,1)="#", DEC2BIN(RIGHT(C111, LEN(C111)-1)), VLOOKUP(C111,MPC_Entwicklung!$A$2:$B$33,2,FALSE))</f>
        <v>01010</v>
      </c>
      <c r="E111" s="30"/>
      <c r="F111" s="13"/>
      <c r="G111" s="13" t="str">
        <f t="shared" si="8"/>
        <v>0A</v>
      </c>
    </row>
    <row r="112">
      <c r="B112" s="6" t="s">
        <v>182</v>
      </c>
      <c r="C112" s="5" t="s">
        <v>38</v>
      </c>
      <c r="D112" s="27" t="str">
        <f>IF(LEFT(C112,1)="#", DEC2BIN(RIGHT(C112, LEN(C112)-1)), VLOOKUP(C112,MPC_Entwicklung!$A$2:$B$33,2,FALSE))</f>
        <v>00011</v>
      </c>
      <c r="E112" s="30"/>
      <c r="F112" s="13"/>
      <c r="G112" s="13" t="str">
        <f t="shared" si="8"/>
        <v>03</v>
      </c>
    </row>
    <row r="113">
      <c r="B113" s="6" t="s">
        <v>183</v>
      </c>
      <c r="C113" s="5" t="s">
        <v>105</v>
      </c>
      <c r="D113" s="27" t="str">
        <f>IF(LEFT(C113,1)="#", DEC2BIN(RIGHT(C113, LEN(C113)-1)), VLOOKUP(C113,MPC_Entwicklung!$A$2:$B$33,2,FALSE))</f>
        <v>11000</v>
      </c>
      <c r="E113" s="30"/>
      <c r="F113" s="13"/>
      <c r="G113" s="13" t="str">
        <f t="shared" si="8"/>
        <v>18</v>
      </c>
    </row>
    <row r="114">
      <c r="B114" s="6" t="s">
        <v>184</v>
      </c>
      <c r="C114" s="5" t="s">
        <v>180</v>
      </c>
      <c r="D114" s="27" t="str">
        <f>IF(LEFT(C114,1)="#", DEC2BIN(RIGHT(C114, LEN(C114)-1)), VLOOKUP(C114,MPC_Entwicklung!$A$2:$B$33,2,FALSE))</f>
        <v>101110</v>
      </c>
      <c r="E114" s="30"/>
      <c r="F114" s="13"/>
      <c r="G114" s="13" t="str">
        <f t="shared" si="8"/>
        <v>2E</v>
      </c>
    </row>
    <row r="115">
      <c r="B115" s="6" t="s">
        <v>185</v>
      </c>
      <c r="C115" s="5" t="s">
        <v>90</v>
      </c>
      <c r="D115" s="27" t="str">
        <f>IF(LEFT(C115,1)="#", DEC2BIN(RIGHT(C115, LEN(C115)-1)), VLOOKUP(C115,MPC_Entwicklung!$A$2:$B$33,2,FALSE))</f>
        <v>10011</v>
      </c>
      <c r="E115" s="30"/>
      <c r="F115" s="13"/>
      <c r="G115" s="13" t="str">
        <f t="shared" si="8"/>
        <v>13</v>
      </c>
    </row>
    <row r="116">
      <c r="B116" s="6" t="s">
        <v>186</v>
      </c>
      <c r="C116" s="5" t="s">
        <v>94</v>
      </c>
      <c r="D116" s="27" t="str">
        <f>IF(LEFT(C116,1)="#", DEC2BIN(RIGHT(C116, LEN(C116)-1)), VLOOKUP(C116,MPC_Entwicklung!$A$2:$B$33,2,FALSE))</f>
        <v>10100</v>
      </c>
      <c r="E116" s="30"/>
      <c r="F116" s="13"/>
      <c r="G116" s="13" t="str">
        <f t="shared" si="8"/>
        <v>14</v>
      </c>
    </row>
    <row r="117">
      <c r="B117" s="6" t="s">
        <v>187</v>
      </c>
      <c r="C117" s="5" t="s">
        <v>188</v>
      </c>
      <c r="D117" s="27" t="str">
        <f>IF(LEFT(C117,1)="#", DEC2BIN(RIGHT(C117, LEN(C117)-1)), VLOOKUP(C117,MPC_Entwicklung!$A$2:$B$33,2,FALSE))</f>
        <v>10111</v>
      </c>
      <c r="E117" s="30"/>
      <c r="F117" s="13"/>
      <c r="G117" s="13" t="str">
        <f t="shared" si="8"/>
        <v>17</v>
      </c>
    </row>
    <row r="118">
      <c r="B118" s="6" t="s">
        <v>189</v>
      </c>
      <c r="C118" s="5" t="s">
        <v>124</v>
      </c>
      <c r="D118" s="27" t="str">
        <f>IF(LEFT(C118,1)="#", DEC2BIN(RIGHT(C118, LEN(C118)-1)), VLOOKUP(C118,MPC_Entwicklung!$A$2:$B$33,2,FALSE))</f>
        <v>11111</v>
      </c>
      <c r="E118" s="30"/>
      <c r="F118" s="13"/>
      <c r="G118" s="13" t="str">
        <f t="shared" si="8"/>
        <v>1F</v>
      </c>
    </row>
    <row r="119">
      <c r="B119" s="6" t="s">
        <v>190</v>
      </c>
      <c r="C119" s="5" t="s">
        <v>112</v>
      </c>
      <c r="D119" s="27" t="str">
        <f>IF(LEFT(C119,1)="#", DEC2BIN(RIGHT(C119, LEN(C119)-1)), VLOOKUP(C119,MPC_Entwicklung!$A$2:$B$33,2,FALSE))</f>
        <v>11011</v>
      </c>
      <c r="E119" s="30" t="s">
        <v>191</v>
      </c>
      <c r="F119" s="13"/>
      <c r="G119" s="13" t="str">
        <f t="shared" si="8"/>
        <v>1B</v>
      </c>
    </row>
    <row r="120">
      <c r="B120" s="6" t="s">
        <v>192</v>
      </c>
      <c r="C120" s="5" t="s">
        <v>180</v>
      </c>
      <c r="D120" s="27" t="str">
        <f>IF(LEFT(C120,1)="#", DEC2BIN(RIGHT(C120, LEN(C120)-1)), VLOOKUP(C120,MPC_Entwicklung!$A$2:$B$33,2,FALSE))</f>
        <v>101110</v>
      </c>
      <c r="E120" s="30"/>
      <c r="F120" s="13"/>
      <c r="G120" s="13" t="str">
        <f t="shared" si="8"/>
        <v>2E</v>
      </c>
    </row>
    <row r="121">
      <c r="B121" s="6" t="s">
        <v>193</v>
      </c>
      <c r="C121" s="5" t="s">
        <v>63</v>
      </c>
      <c r="D121" s="27" t="str">
        <f>IF(LEFT(C121,1)="#", DEC2BIN(RIGHT(C121, LEN(C121)-1)), VLOOKUP(C121,MPC_Entwicklung!$A$2:$B$33,2,FALSE))</f>
        <v>01011</v>
      </c>
      <c r="E121" s="30"/>
      <c r="F121" s="13"/>
      <c r="G121" s="13" t="str">
        <f t="shared" si="8"/>
        <v>0B</v>
      </c>
    </row>
    <row r="122">
      <c r="B122" s="6" t="s">
        <v>194</v>
      </c>
      <c r="C122" s="5" t="s">
        <v>51</v>
      </c>
      <c r="D122" s="27" t="str">
        <f>IF(LEFT(C122,1)="#", DEC2BIN(RIGHT(C122, LEN(C122)-1)), VLOOKUP(C122,MPC_Entwicklung!$A$2:$B$33,2,FALSE))</f>
        <v>00111</v>
      </c>
      <c r="E122" s="30"/>
      <c r="F122" s="13"/>
      <c r="G122" s="13" t="str">
        <f t="shared" si="8"/>
        <v>07</v>
      </c>
    </row>
    <row r="123">
      <c r="B123" s="6" t="s">
        <v>195</v>
      </c>
      <c r="C123" s="5" t="s">
        <v>196</v>
      </c>
      <c r="D123" s="27" t="str">
        <f>IF(LEFT(C123,1)="#", DEC2BIN(RIGHT(C123, LEN(C123)-1)), VLOOKUP(C123,MPC_Entwicklung!$A$2:$B$33,2,FALSE))</f>
        <v>101111</v>
      </c>
      <c r="E123" s="30"/>
      <c r="F123" s="13"/>
      <c r="G123" s="13" t="str">
        <f t="shared" si="8"/>
        <v>2F</v>
      </c>
    </row>
    <row r="124">
      <c r="B124" s="6" t="s">
        <v>197</v>
      </c>
      <c r="C124" s="5" t="s">
        <v>66</v>
      </c>
      <c r="D124" s="27" t="str">
        <f>IF(LEFT(C124,1)="#", DEC2BIN(RIGHT(C124, LEN(C124)-1)), VLOOKUP(C124,MPC_Entwicklung!$A$2:$B$33,2,FALSE))</f>
        <v>01100</v>
      </c>
      <c r="E124" s="30"/>
      <c r="F124" s="13"/>
      <c r="G124" s="13" t="str">
        <f t="shared" si="8"/>
        <v>0C</v>
      </c>
    </row>
    <row r="125">
      <c r="B125" s="6" t="s">
        <v>198</v>
      </c>
      <c r="C125" s="5" t="s">
        <v>38</v>
      </c>
      <c r="D125" s="27" t="str">
        <f>IF(LEFT(C125,1)="#", DEC2BIN(RIGHT(C125, LEN(C125)-1)), VLOOKUP(C125,MPC_Entwicklung!$A$2:$B$33,2,FALSE))</f>
        <v>00011</v>
      </c>
      <c r="E125" s="30"/>
      <c r="F125" s="13"/>
      <c r="G125" s="13" t="str">
        <f t="shared" si="8"/>
        <v>03</v>
      </c>
    </row>
    <row r="126">
      <c r="B126" s="6" t="s">
        <v>199</v>
      </c>
      <c r="C126" s="5" t="s">
        <v>105</v>
      </c>
      <c r="D126" s="27" t="str">
        <f>IF(LEFT(C126,1)="#", DEC2BIN(RIGHT(C126, LEN(C126)-1)), VLOOKUP(C126,MPC_Entwicklung!$A$2:$B$33,2,FALSE))</f>
        <v>11000</v>
      </c>
      <c r="E126" s="30"/>
      <c r="F126" s="13"/>
      <c r="G126" s="13" t="str">
        <f t="shared" si="8"/>
        <v>18</v>
      </c>
    </row>
    <row r="127">
      <c r="B127" s="6" t="s">
        <v>200</v>
      </c>
      <c r="C127" s="5" t="s">
        <v>201</v>
      </c>
      <c r="D127" s="27" t="str">
        <f>IF(LEFT(C127,1)="#", DEC2BIN(RIGHT(C127, LEN(C127)-1)), VLOOKUP(C127,MPC_Entwicklung!$A$2:$B$33,2,FALSE))</f>
        <v>100100</v>
      </c>
      <c r="E127" s="30"/>
      <c r="F127" s="13"/>
      <c r="G127" s="13" t="str">
        <f t="shared" si="8"/>
        <v>24</v>
      </c>
    </row>
    <row r="128">
      <c r="B128" s="6" t="s">
        <v>202</v>
      </c>
      <c r="C128" s="5" t="s">
        <v>112</v>
      </c>
      <c r="D128" s="27" t="str">
        <f>IF(LEFT(C128,1)="#", DEC2BIN(RIGHT(C128, LEN(C128)-1)), VLOOKUP(C128,MPC_Entwicklung!$A$2:$B$33,2,FALSE))</f>
        <v>11011</v>
      </c>
      <c r="E128" s="30"/>
      <c r="F128" s="13"/>
      <c r="G128" s="13" t="str">
        <f t="shared" si="8"/>
        <v>1B</v>
      </c>
    </row>
    <row r="129">
      <c r="B129" s="6" t="s">
        <v>203</v>
      </c>
      <c r="C129" s="5" t="s">
        <v>177</v>
      </c>
      <c r="D129" s="27" t="str">
        <f>IF(LEFT(C129,1)="#", DEC2BIN(RIGHT(C129, LEN(C129)-1)), VLOOKUP(C129,MPC_Entwicklung!$A$2:$B$33,2,FALSE))</f>
        <v>101101</v>
      </c>
      <c r="E129" s="30"/>
      <c r="F129" s="13"/>
      <c r="G129" s="13" t="str">
        <f t="shared" si="8"/>
        <v>2D</v>
      </c>
    </row>
    <row r="130">
      <c r="B130" s="6" t="s">
        <v>204</v>
      </c>
      <c r="C130" s="5" t="s">
        <v>38</v>
      </c>
      <c r="D130" s="27" t="str">
        <f>IF(LEFT(C130,1)="#", DEC2BIN(RIGHT(C130, LEN(C130)-1)), VLOOKUP(C130,MPC_Entwicklung!$A$2:$B$33,2,FALSE))</f>
        <v>00011</v>
      </c>
      <c r="E130" s="30"/>
      <c r="F130" s="13"/>
      <c r="G130" s="13" t="str">
        <f t="shared" si="8"/>
        <v>03</v>
      </c>
    </row>
    <row r="131">
      <c r="B131" s="6" t="s">
        <v>205</v>
      </c>
      <c r="C131" s="5" t="s">
        <v>105</v>
      </c>
      <c r="D131" s="27" t="str">
        <f>IF(LEFT(C131,1)="#", DEC2BIN(RIGHT(C131, LEN(C131)-1)), VLOOKUP(C131,MPC_Entwicklung!$A$2:$B$33,2,FALSE))</f>
        <v>11000</v>
      </c>
      <c r="E131" s="30"/>
      <c r="F131" s="13"/>
      <c r="G131" s="13" t="str">
        <f t="shared" si="8"/>
        <v>18</v>
      </c>
    </row>
    <row r="132">
      <c r="B132" s="6" t="s">
        <v>206</v>
      </c>
      <c r="C132" s="5" t="s">
        <v>144</v>
      </c>
      <c r="D132" s="27" t="str">
        <f>IF(LEFT(C132,1)="#", DEC2BIN(RIGHT(C132, LEN(C132)-1)), VLOOKUP(C132,MPC_Entwicklung!$A$2:$B$33,2,FALSE))</f>
        <v>0</v>
      </c>
      <c r="E132" s="30"/>
      <c r="F132" s="13"/>
      <c r="G132" s="13" t="str">
        <f t="shared" si="8"/>
        <v>00</v>
      </c>
    </row>
    <row r="133">
      <c r="B133" s="6" t="s">
        <v>207</v>
      </c>
      <c r="C133" s="5" t="s">
        <v>112</v>
      </c>
      <c r="D133" s="27" t="str">
        <f>IF(LEFT(C133,1)="#", DEC2BIN(RIGHT(C133, LEN(C133)-1)), VLOOKUP(C133,MPC_Entwicklung!$A$2:$B$33,2,FALSE))</f>
        <v>11011</v>
      </c>
      <c r="E133" s="30"/>
      <c r="F133" s="13"/>
      <c r="G133" s="13" t="str">
        <f t="shared" si="8"/>
        <v>1B</v>
      </c>
    </row>
    <row r="134">
      <c r="B134" s="6" t="s">
        <v>208</v>
      </c>
      <c r="C134" s="5" t="s">
        <v>176</v>
      </c>
      <c r="D134" s="27" t="str">
        <f>IF(LEFT(C134,1)="#", DEC2BIN(RIGHT(C134, LEN(C134)-1)), VLOOKUP(C134,MPC_Entwicklung!$A$2:$B$33,2,FALSE))</f>
        <v>101100</v>
      </c>
      <c r="E134" s="30"/>
      <c r="F134" s="13"/>
      <c r="G134" s="13" t="str">
        <f t="shared" si="8"/>
        <v>2C</v>
      </c>
    </row>
    <row r="135">
      <c r="B135" s="6" t="s">
        <v>209</v>
      </c>
      <c r="C135" s="5" t="s">
        <v>63</v>
      </c>
      <c r="D135" s="27" t="str">
        <f>IF(LEFT(C135,1)="#", DEC2BIN(RIGHT(C135, LEN(C135)-1)), VLOOKUP(C135,MPC_Entwicklung!$A$2:$B$33,2,FALSE))</f>
        <v>01011</v>
      </c>
      <c r="E135" s="30"/>
      <c r="F135" s="13"/>
      <c r="G135" s="13" t="str">
        <f t="shared" si="8"/>
        <v>0B</v>
      </c>
    </row>
    <row r="136">
      <c r="B136" s="6" t="s">
        <v>210</v>
      </c>
      <c r="C136" s="5" t="s">
        <v>112</v>
      </c>
      <c r="D136" s="27" t="str">
        <f>IF(LEFT(C136,1)="#", DEC2BIN(RIGHT(C136, LEN(C136)-1)), VLOOKUP(C136,MPC_Entwicklung!$A$2:$B$33,2,FALSE))</f>
        <v>11011</v>
      </c>
      <c r="E136" s="30"/>
      <c r="F136" s="13"/>
      <c r="G136" s="13" t="str">
        <f t="shared" si="8"/>
        <v>1B</v>
      </c>
    </row>
    <row r="137">
      <c r="B137" s="6" t="s">
        <v>211</v>
      </c>
      <c r="C137" s="5" t="s">
        <v>177</v>
      </c>
      <c r="D137" s="27" t="str">
        <f>IF(LEFT(C137,1)="#", DEC2BIN(RIGHT(C137, LEN(C137)-1)), VLOOKUP(C137,MPC_Entwicklung!$A$2:$B$33,2,FALSE))</f>
        <v>101101</v>
      </c>
      <c r="E137" s="30"/>
      <c r="F137" s="13"/>
      <c r="G137" s="13" t="str">
        <f t="shared" si="8"/>
        <v>2D</v>
      </c>
    </row>
    <row r="138">
      <c r="B138" s="6" t="s">
        <v>212</v>
      </c>
      <c r="C138" s="5" t="s">
        <v>41</v>
      </c>
      <c r="D138" s="27" t="str">
        <f>IF(LEFT(C138,1)="#", DEC2BIN(RIGHT(C138, LEN(C138)-1)), VLOOKUP(C138,MPC_Entwicklung!$A$2:$B$33,2,FALSE))</f>
        <v>00100</v>
      </c>
      <c r="E138" s="30"/>
      <c r="F138" s="13"/>
      <c r="G138" s="13" t="str">
        <f t="shared" si="8"/>
        <v>04</v>
      </c>
    </row>
    <row r="139">
      <c r="B139" s="6" t="s">
        <v>213</v>
      </c>
      <c r="C139" s="5" t="s">
        <v>159</v>
      </c>
      <c r="D139" s="27" t="str">
        <f>IF(LEFT(C139,1)="#", DEC2BIN(RIGHT(C139, LEN(C139)-1)), VLOOKUP(C139,MPC_Entwicklung!$A$2:$B$33,2,FALSE))</f>
        <v>11</v>
      </c>
      <c r="E139" s="30"/>
      <c r="F139" s="13"/>
      <c r="G139" s="13" t="str">
        <f t="shared" si="8"/>
        <v>03</v>
      </c>
    </row>
    <row r="140">
      <c r="B140" s="6" t="s">
        <v>214</v>
      </c>
      <c r="C140" s="5" t="s">
        <v>144</v>
      </c>
      <c r="D140" s="27" t="str">
        <f>IF(LEFT(C140,1)="#", DEC2BIN(RIGHT(C140, LEN(C140)-1)), VLOOKUP(C140,MPC_Entwicklung!$A$2:$B$33,2,FALSE))</f>
        <v>0</v>
      </c>
      <c r="E140" s="30" t="s">
        <v>215</v>
      </c>
      <c r="F140" s="13"/>
      <c r="G140" s="13" t="str">
        <f t="shared" si="8"/>
        <v>00</v>
      </c>
    </row>
    <row r="141">
      <c r="B141" s="6" t="s">
        <v>216</v>
      </c>
      <c r="C141" s="5" t="s">
        <v>144</v>
      </c>
      <c r="D141" s="27" t="str">
        <f>IF(LEFT(C141,1)="#", DEC2BIN(RIGHT(C141, LEN(C141)-1)), VLOOKUP(C141,MPC_Entwicklung!$A$2:$B$33,2,FALSE))</f>
        <v>0</v>
      </c>
      <c r="E141" s="30" t="s">
        <v>217</v>
      </c>
      <c r="F141" s="13"/>
      <c r="G141" s="13" t="str">
        <f t="shared" si="8"/>
        <v>00</v>
      </c>
    </row>
    <row r="142">
      <c r="B142" s="6" t="s">
        <v>218</v>
      </c>
      <c r="C142" s="5" t="s">
        <v>144</v>
      </c>
      <c r="D142" s="27" t="str">
        <f>IF(LEFT(C142,1)="#", DEC2BIN(RIGHT(C142, LEN(C142)-1)), VLOOKUP(C142,MPC_Entwicklung!$A$2:$B$33,2,FALSE))</f>
        <v>0</v>
      </c>
      <c r="E142" s="30" t="s">
        <v>219</v>
      </c>
      <c r="F142" s="13"/>
      <c r="G142" s="13" t="str">
        <f t="shared" si="8"/>
        <v>00</v>
      </c>
    </row>
    <row r="143">
      <c r="B143" s="6" t="s">
        <v>220</v>
      </c>
      <c r="C143" s="5" t="s">
        <v>173</v>
      </c>
      <c r="D143" s="27" t="str">
        <f>IF(LEFT(C143,1)="#", DEC2BIN(RIGHT(C143, LEN(C143)-1)), VLOOKUP(C143,MPC_Entwicklung!$A$2:$B$33,2,FALSE))</f>
        <v>11111111</v>
      </c>
      <c r="E143" s="30" t="s">
        <v>221</v>
      </c>
      <c r="F143" s="13"/>
      <c r="G143" s="13" t="str">
        <f t="shared" si="8"/>
        <v>FF</v>
      </c>
    </row>
    <row r="144">
      <c r="B144" s="6" t="s">
        <v>222</v>
      </c>
      <c r="D144" s="27" t="str">
        <f>IF(LEFT(C144,1)="#", DEC2BIN(RIGHT(C144, LEN(C144)-1)), VLOOKUP(C144,MPC_Entwicklung!$A$2:$B$33,2,FALSE))</f>
        <v>#N/A</v>
      </c>
      <c r="E144" s="30"/>
      <c r="F144" s="13"/>
      <c r="G144" s="13" t="str">
        <f t="shared" si="8"/>
        <v>#N/A</v>
      </c>
    </row>
    <row r="145">
      <c r="B145" s="6" t="s">
        <v>223</v>
      </c>
      <c r="D145" s="27" t="str">
        <f>IF(LEFT(C145,1)="#", DEC2BIN(RIGHT(C145, LEN(C145)-1)), VLOOKUP(C145,MPC_Entwicklung!$A$2:$B$33,2,FALSE))</f>
        <v>#N/A</v>
      </c>
      <c r="E145" s="30"/>
      <c r="F145" s="13"/>
      <c r="G145" s="13" t="str">
        <f t="shared" si="8"/>
        <v>#N/A</v>
      </c>
    </row>
    <row r="146">
      <c r="B146" s="6" t="s">
        <v>224</v>
      </c>
      <c r="D146" s="27" t="str">
        <f>IF(LEFT(C146,1)="#", DEC2BIN(RIGHT(C146, LEN(C146)-1)), VLOOKUP(C146,MPC_Entwicklung!$A$2:$B$33,2,FALSE))</f>
        <v>#N/A</v>
      </c>
      <c r="E146" s="30"/>
      <c r="F146" s="13"/>
      <c r="G146" s="13" t="str">
        <f t="shared" si="8"/>
        <v>#N/A</v>
      </c>
    </row>
    <row r="147">
      <c r="B147" s="6" t="s">
        <v>222</v>
      </c>
      <c r="D147" s="27" t="str">
        <f>IF(LEFT(C147,1)="#", DEC2BIN(RIGHT(C147, LEN(C147)-1)), VLOOKUP(C147,MPC_Entwicklung!$A$2:$B$33,2,FALSE))</f>
        <v>#N/A</v>
      </c>
      <c r="E147" s="30"/>
      <c r="F147" s="13"/>
      <c r="G147" s="13" t="str">
        <f t="shared" si="8"/>
        <v>#N/A</v>
      </c>
    </row>
    <row r="148">
      <c r="B148" s="6" t="s">
        <v>223</v>
      </c>
      <c r="D148" s="27" t="str">
        <f>IF(LEFT(C148,1)="#", DEC2BIN(RIGHT(C148, LEN(C148)-1)), VLOOKUP(C148,MPC_Entwicklung!$A$2:$B$33,2,FALSE))</f>
        <v>#N/A</v>
      </c>
      <c r="E148" s="30"/>
      <c r="F148" s="13"/>
      <c r="G148" s="13" t="str">
        <f t="shared" si="8"/>
        <v>#N/A</v>
      </c>
    </row>
    <row r="149">
      <c r="B149" s="6" t="s">
        <v>224</v>
      </c>
      <c r="D149" s="27" t="str">
        <f>IF(LEFT(C149,1)="#", DEC2BIN(RIGHT(C149, LEN(C149)-1)), VLOOKUP(C149,MPC_Entwicklung!$A$2:$B$33,2,FALSE))</f>
        <v>#N/A</v>
      </c>
      <c r="E149" s="30"/>
      <c r="F149" s="13"/>
      <c r="G149" s="13" t="str">
        <f t="shared" si="8"/>
        <v>#N/A</v>
      </c>
    </row>
    <row r="150">
      <c r="B150" s="6" t="s">
        <v>225</v>
      </c>
      <c r="D150" s="27" t="str">
        <f>IF(LEFT(C150,1)="#", DEC2BIN(RIGHT(C150, LEN(C150)-1)), VLOOKUP(C150,MPC_Entwicklung!$A$2:$B$33,2,FALSE))</f>
        <v>#N/A</v>
      </c>
      <c r="E150" s="30"/>
      <c r="F150" s="13"/>
      <c r="G150" s="13" t="str">
        <f t="shared" si="8"/>
        <v>#N/A</v>
      </c>
    </row>
    <row r="151">
      <c r="B151" s="6" t="s">
        <v>226</v>
      </c>
      <c r="D151" s="27" t="str">
        <f>IF(LEFT(C151,1)="#", DEC2BIN(RIGHT(C151, LEN(C151)-1)), VLOOKUP(C151,MPC_Entwicklung!$A$2:$B$33,2,FALSE))</f>
        <v>#N/A</v>
      </c>
      <c r="E151" s="30"/>
      <c r="F151" s="13"/>
      <c r="G151" s="13" t="str">
        <f t="shared" si="8"/>
        <v>#N/A</v>
      </c>
    </row>
    <row r="152">
      <c r="B152" s="6" t="s">
        <v>227</v>
      </c>
      <c r="D152" s="27" t="str">
        <f>IF(LEFT(C152,1)="#", DEC2BIN(RIGHT(C152, LEN(C152)-1)), VLOOKUP(C152,MPC_Entwicklung!$A$2:$B$33,2,FALSE))</f>
        <v>#N/A</v>
      </c>
      <c r="E152" s="30"/>
      <c r="F152" s="13"/>
      <c r="G152" s="13" t="str">
        <f t="shared" si="8"/>
        <v>#N/A</v>
      </c>
    </row>
    <row r="153">
      <c r="B153" s="6" t="s">
        <v>228</v>
      </c>
      <c r="D153" s="27" t="str">
        <f>IF(LEFT(C153,1)="#", DEC2BIN(RIGHT(C153, LEN(C153)-1)), VLOOKUP(C153,MPC_Entwicklung!$A$2:$B$33,2,FALSE))</f>
        <v>#N/A</v>
      </c>
      <c r="E153" s="30"/>
      <c r="F153" s="13"/>
      <c r="G153" s="13" t="str">
        <f t="shared" si="8"/>
        <v>#N/A</v>
      </c>
    </row>
    <row r="154">
      <c r="B154" s="6" t="s">
        <v>229</v>
      </c>
      <c r="D154" s="27" t="str">
        <f>IF(LEFT(C154,1)="#", DEC2BIN(RIGHT(C154, LEN(C154)-1)), VLOOKUP(C154,MPC_Entwicklung!$A$2:$B$33,2,FALSE))</f>
        <v>#N/A</v>
      </c>
      <c r="E154" s="30"/>
      <c r="F154" s="13"/>
      <c r="G154" s="13" t="str">
        <f t="shared" si="8"/>
        <v>#N/A</v>
      </c>
    </row>
    <row r="155">
      <c r="B155" s="6" t="s">
        <v>230</v>
      </c>
      <c r="D155" s="27" t="str">
        <f>IF(LEFT(C155,1)="#", DEC2BIN(RIGHT(C155, LEN(C155)-1)), VLOOKUP(C155,MPC_Entwicklung!$A$2:$B$33,2,FALSE))</f>
        <v>#N/A</v>
      </c>
      <c r="E155" s="30"/>
      <c r="F155" s="13"/>
      <c r="G155" s="13" t="str">
        <f t="shared" si="8"/>
        <v>#N/A</v>
      </c>
    </row>
    <row r="156">
      <c r="B156" s="6" t="s">
        <v>231</v>
      </c>
      <c r="D156" s="27" t="str">
        <f>IF(LEFT(C156,1)="#", DEC2BIN(RIGHT(C156, LEN(C156)-1)), VLOOKUP(C156,MPC_Entwicklung!$A$2:$B$33,2,FALSE))</f>
        <v>#N/A</v>
      </c>
      <c r="E156" s="30"/>
      <c r="F156" s="13"/>
      <c r="G156" s="13" t="str">
        <f t="shared" si="8"/>
        <v>#N/A</v>
      </c>
    </row>
    <row r="157">
      <c r="B157" s="6" t="s">
        <v>232</v>
      </c>
      <c r="D157" s="27" t="str">
        <f>IF(LEFT(C157,1)="#", DEC2BIN(RIGHT(C157, LEN(C157)-1)), VLOOKUP(C157,MPC_Entwicklung!$A$2:$B$33,2,FALSE))</f>
        <v>#N/A</v>
      </c>
      <c r="E157" s="30"/>
      <c r="F157" s="13"/>
      <c r="G157" s="13" t="str">
        <f t="shared" si="8"/>
        <v>#N/A</v>
      </c>
    </row>
    <row r="158">
      <c r="B158" s="6" t="s">
        <v>233</v>
      </c>
      <c r="D158" s="27" t="str">
        <f>IF(LEFT(C158,1)="#", DEC2BIN(RIGHT(C158, LEN(C158)-1)), VLOOKUP(C158,MPC_Entwicklung!$A$2:$B$33,2,FALSE))</f>
        <v>#N/A</v>
      </c>
      <c r="E158" s="30"/>
      <c r="F158" s="13"/>
      <c r="G158" s="13" t="str">
        <f t="shared" si="8"/>
        <v>#N/A</v>
      </c>
    </row>
    <row r="159">
      <c r="B159" s="6" t="s">
        <v>234</v>
      </c>
      <c r="D159" s="27" t="str">
        <f>IF(LEFT(C159,1)="#", DEC2BIN(RIGHT(C159, LEN(C159)-1)), VLOOKUP(C159,MPC_Entwicklung!$A$2:$B$33,2,FALSE))</f>
        <v>#N/A</v>
      </c>
      <c r="E159" s="30"/>
      <c r="F159" s="13"/>
      <c r="G159" s="13" t="str">
        <f t="shared" si="8"/>
        <v>#N/A</v>
      </c>
    </row>
    <row r="160">
      <c r="B160" s="6" t="s">
        <v>235</v>
      </c>
      <c r="D160" s="27" t="str">
        <f>IF(LEFT(C160,1)="#", DEC2BIN(RIGHT(C160, LEN(C160)-1)), VLOOKUP(C160,MPC_Entwicklung!$A$2:$B$33,2,FALSE))</f>
        <v>#N/A</v>
      </c>
      <c r="E160" s="30"/>
      <c r="F160" s="13"/>
      <c r="G160" s="13" t="str">
        <f t="shared" si="8"/>
        <v>#N/A</v>
      </c>
    </row>
    <row r="161">
      <c r="B161" s="6" t="s">
        <v>236</v>
      </c>
      <c r="D161" s="27" t="str">
        <f>IF(LEFT(C161,1)="#", DEC2BIN(RIGHT(C161, LEN(C161)-1)), VLOOKUP(C161,MPC_Entwicklung!$A$2:$B$33,2,FALSE))</f>
        <v>#N/A</v>
      </c>
      <c r="E161" s="30"/>
      <c r="F161" s="13"/>
      <c r="G161" s="13" t="str">
        <f t="shared" si="8"/>
        <v>#N/A</v>
      </c>
    </row>
    <row r="162">
      <c r="B162" s="6" t="s">
        <v>237</v>
      </c>
      <c r="D162" s="27" t="str">
        <f>IF(LEFT(C162,1)="#", DEC2BIN(RIGHT(C162, LEN(C162)-1)), VLOOKUP(C162,MPC_Entwicklung!$A$2:$B$33,2,FALSE))</f>
        <v>#N/A</v>
      </c>
      <c r="E162" s="30"/>
      <c r="F162" s="13"/>
      <c r="G162" s="13" t="str">
        <f t="shared" si="8"/>
        <v>#N/A</v>
      </c>
    </row>
    <row r="163">
      <c r="B163" s="6" t="s">
        <v>238</v>
      </c>
      <c r="D163" s="27" t="str">
        <f>IF(LEFT(C163,1)="#", DEC2BIN(RIGHT(C163, LEN(C163)-1)), VLOOKUP(C163,MPC_Entwicklung!$A$2:$B$33,2,FALSE))</f>
        <v>#N/A</v>
      </c>
      <c r="E163" s="30"/>
      <c r="F163" s="13"/>
      <c r="G163" s="13" t="str">
        <f t="shared" si="8"/>
        <v>#N/A</v>
      </c>
    </row>
    <row r="164">
      <c r="B164" s="6" t="s">
        <v>239</v>
      </c>
      <c r="D164" s="27" t="str">
        <f>IF(LEFT(C164,1)="#", DEC2BIN(RIGHT(C164, LEN(C164)-1)), VLOOKUP(C164,MPC_Entwicklung!$A$2:$B$33,2,FALSE))</f>
        <v>#N/A</v>
      </c>
      <c r="E164" s="30"/>
      <c r="F164" s="13"/>
      <c r="G164" s="13" t="str">
        <f t="shared" si="8"/>
        <v>#N/A</v>
      </c>
    </row>
    <row r="165">
      <c r="B165" s="6" t="s">
        <v>240</v>
      </c>
      <c r="D165" s="27" t="str">
        <f>IF(LEFT(C165,1)="#", DEC2BIN(RIGHT(C165, LEN(C165)-1)), VLOOKUP(C165,MPC_Entwicklung!$A$2:$B$33,2,FALSE))</f>
        <v>#N/A</v>
      </c>
      <c r="E165" s="30"/>
      <c r="F165" s="13"/>
      <c r="G165" s="13" t="str">
        <f t="shared" si="8"/>
        <v>#N/A</v>
      </c>
    </row>
    <row r="166">
      <c r="B166" s="6" t="s">
        <v>241</v>
      </c>
      <c r="D166" s="27" t="str">
        <f>IF(LEFT(C166,1)="#", DEC2BIN(RIGHT(C166, LEN(C166)-1)), VLOOKUP(C166,MPC_Entwicklung!$A$2:$B$33,2,FALSE))</f>
        <v>#N/A</v>
      </c>
      <c r="E166" s="30"/>
      <c r="F166" s="13"/>
      <c r="G166" s="13" t="str">
        <f t="shared" si="8"/>
        <v>#N/A</v>
      </c>
    </row>
    <row r="167">
      <c r="B167" s="6" t="s">
        <v>242</v>
      </c>
      <c r="D167" s="27" t="str">
        <f>IF(LEFT(C167,1)="#", DEC2BIN(RIGHT(C167, LEN(C167)-1)), VLOOKUP(C167,MPC_Entwicklung!$A$2:$B$33,2,FALSE))</f>
        <v>#N/A</v>
      </c>
      <c r="E167" s="30"/>
      <c r="F167" s="13"/>
      <c r="G167" s="13" t="str">
        <f t="shared" si="8"/>
        <v>#N/A</v>
      </c>
    </row>
    <row r="168">
      <c r="B168" s="6" t="s">
        <v>243</v>
      </c>
      <c r="D168" s="27" t="str">
        <f>IF(LEFT(C168,1)="#", DEC2BIN(RIGHT(C168, LEN(C168)-1)), VLOOKUP(C168,MPC_Entwicklung!$A$2:$B$33,2,FALSE))</f>
        <v>#N/A</v>
      </c>
      <c r="E168" s="30"/>
      <c r="F168" s="13"/>
      <c r="G168" s="13" t="str">
        <f t="shared" si="8"/>
        <v>#N/A</v>
      </c>
    </row>
    <row r="169">
      <c r="B169" s="6" t="s">
        <v>244</v>
      </c>
      <c r="D169" s="27" t="str">
        <f>IF(LEFT(C169,1)="#", DEC2BIN(RIGHT(C169, LEN(C169)-1)), VLOOKUP(C169,MPC_Entwicklung!$A$2:$B$33,2,FALSE))</f>
        <v>#N/A</v>
      </c>
      <c r="E169" s="30"/>
      <c r="F169" s="13"/>
      <c r="G169" s="13" t="str">
        <f t="shared" si="8"/>
        <v>#N/A</v>
      </c>
    </row>
    <row r="170">
      <c r="B170" s="6" t="s">
        <v>245</v>
      </c>
    </row>
    <row r="171">
      <c r="B171" s="6" t="s">
        <v>246</v>
      </c>
    </row>
    <row r="172">
      <c r="B172" s="6" t="s">
        <v>247</v>
      </c>
    </row>
    <row r="173">
      <c r="B173" s="6" t="s">
        <v>248</v>
      </c>
    </row>
  </sheetData>
  <drawing r:id="rId1"/>
</worksheet>
</file>