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AE451\Git\AAE451_Team7\"/>
    </mc:Choice>
  </mc:AlternateContent>
  <xr:revisionPtr revIDLastSave="0" documentId="13_ncr:1_{8F6AFB28-72EE-4C02-AACC-9CF68843D5D3}" xr6:coauthVersionLast="45" xr6:coauthVersionMax="45" xr10:uidLastSave="{00000000-0000-0000-0000-000000000000}"/>
  <bookViews>
    <workbookView xWindow="-120" yWindow="-120" windowWidth="20730" windowHeight="11310" activeTab="1" xr2:uid="{F0400838-FACB-4553-8020-9B261C0828DE}"/>
  </bookViews>
  <sheets>
    <sheet name="Full" sheetId="1" r:id="rId1"/>
    <sheet name="Sums" sheetId="3" r:id="rId2"/>
  </sheets>
  <definedNames>
    <definedName name="_xlnm._FilterDatabase" localSheetId="0" hidden="1">Full!$A$1:$G$91</definedName>
    <definedName name="_xlnm._FilterDatabase" localSheetId="1" hidden="1">Sums!$A$1:$H$91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1" i="3" l="1"/>
  <c r="D91" i="3"/>
  <c r="E91" i="3"/>
  <c r="B91" i="3"/>
  <c r="C2" i="3"/>
  <c r="C5" i="3"/>
  <c r="C7" i="3"/>
  <c r="D7" i="3"/>
  <c r="C11" i="3"/>
  <c r="C18" i="3"/>
  <c r="C46" i="3"/>
  <c r="C48" i="3"/>
  <c r="C54" i="3"/>
  <c r="C66" i="3"/>
  <c r="C74" i="3"/>
  <c r="C78" i="3"/>
  <c r="C86" i="3"/>
  <c r="E86" i="3"/>
  <c r="C89" i="3"/>
  <c r="B89" i="3"/>
  <c r="B86" i="3"/>
  <c r="B78" i="3"/>
  <c r="B74" i="3"/>
  <c r="B66" i="3"/>
  <c r="B54" i="3"/>
  <c r="B48" i="3"/>
  <c r="B46" i="3"/>
  <c r="B18" i="3"/>
  <c r="B11" i="3"/>
  <c r="B7" i="3"/>
  <c r="B5" i="3"/>
  <c r="B2" i="3"/>
  <c r="D90" i="3"/>
  <c r="E90" i="3" s="1"/>
  <c r="E89" i="3" s="1"/>
  <c r="D88" i="3"/>
  <c r="E88" i="3" s="1"/>
  <c r="D87" i="3"/>
  <c r="E87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E78" i="3" s="1"/>
  <c r="E77" i="3"/>
  <c r="D77" i="3"/>
  <c r="D76" i="3"/>
  <c r="E76" i="3" s="1"/>
  <c r="D75" i="3"/>
  <c r="D74" i="3" s="1"/>
  <c r="D73" i="3"/>
  <c r="E73" i="3" s="1"/>
  <c r="E72" i="3"/>
  <c r="D72" i="3"/>
  <c r="D71" i="3"/>
  <c r="E71" i="3" s="1"/>
  <c r="D70" i="3"/>
  <c r="E70" i="3" s="1"/>
  <c r="B70" i="3"/>
  <c r="E69" i="3"/>
  <c r="D69" i="3"/>
  <c r="B69" i="3"/>
  <c r="D68" i="3"/>
  <c r="E68" i="3" s="1"/>
  <c r="B68" i="3"/>
  <c r="D67" i="3"/>
  <c r="E67" i="3" s="1"/>
  <c r="B67" i="3"/>
  <c r="D65" i="3"/>
  <c r="E65" i="3" s="1"/>
  <c r="D64" i="3"/>
  <c r="E64" i="3" s="1"/>
  <c r="E63" i="3"/>
  <c r="D63" i="3"/>
  <c r="D62" i="3"/>
  <c r="E62" i="3" s="1"/>
  <c r="E61" i="3"/>
  <c r="D61" i="3"/>
  <c r="D60" i="3"/>
  <c r="E60" i="3" s="1"/>
  <c r="E59" i="3"/>
  <c r="D59" i="3"/>
  <c r="D58" i="3"/>
  <c r="E58" i="3" s="1"/>
  <c r="D57" i="3"/>
  <c r="E57" i="3" s="1"/>
  <c r="D56" i="3"/>
  <c r="E56" i="3" s="1"/>
  <c r="E55" i="3"/>
  <c r="D55" i="3"/>
  <c r="D54" i="3" s="1"/>
  <c r="D53" i="3"/>
  <c r="E53" i="3" s="1"/>
  <c r="E52" i="3"/>
  <c r="D52" i="3"/>
  <c r="D51" i="3"/>
  <c r="E51" i="3" s="1"/>
  <c r="E50" i="3"/>
  <c r="D50" i="3"/>
  <c r="D49" i="3"/>
  <c r="E49" i="3" s="1"/>
  <c r="E48" i="3" s="1"/>
  <c r="D47" i="3"/>
  <c r="D46" i="3" s="1"/>
  <c r="D45" i="3"/>
  <c r="E45" i="3" s="1"/>
  <c r="E44" i="3"/>
  <c r="D44" i="3"/>
  <c r="D43" i="3"/>
  <c r="E43" i="3" s="1"/>
  <c r="D42" i="3"/>
  <c r="E42" i="3" s="1"/>
  <c r="D40" i="3"/>
  <c r="E40" i="3" s="1"/>
  <c r="E39" i="3"/>
  <c r="D39" i="3"/>
  <c r="D38" i="3"/>
  <c r="E38" i="3" s="1"/>
  <c r="D37" i="3"/>
  <c r="E37" i="3" s="1"/>
  <c r="D36" i="3"/>
  <c r="E36" i="3" s="1"/>
  <c r="E35" i="3"/>
  <c r="D35" i="3"/>
  <c r="D33" i="3"/>
  <c r="E33" i="3" s="1"/>
  <c r="D32" i="3"/>
  <c r="E32" i="3" s="1"/>
  <c r="D31" i="3"/>
  <c r="E31" i="3" s="1"/>
  <c r="E29" i="3"/>
  <c r="D29" i="3"/>
  <c r="D28" i="3"/>
  <c r="E28" i="3" s="1"/>
  <c r="D27" i="3"/>
  <c r="E27" i="3" s="1"/>
  <c r="D25" i="3"/>
  <c r="E25" i="3" s="1"/>
  <c r="E24" i="3"/>
  <c r="D24" i="3"/>
  <c r="D23" i="3"/>
  <c r="E23" i="3" s="1"/>
  <c r="D22" i="3"/>
  <c r="E22" i="3" s="1"/>
  <c r="D20" i="3"/>
  <c r="E20" i="3" s="1"/>
  <c r="E19" i="3"/>
  <c r="D19" i="3"/>
  <c r="D18" i="3" s="1"/>
  <c r="D17" i="3"/>
  <c r="E17" i="3" s="1"/>
  <c r="D16" i="3"/>
  <c r="E16" i="3" s="1"/>
  <c r="D15" i="3"/>
  <c r="E15" i="3" s="1"/>
  <c r="E14" i="3"/>
  <c r="D14" i="3"/>
  <c r="D13" i="3"/>
  <c r="E13" i="3" s="1"/>
  <c r="D12" i="3"/>
  <c r="E12" i="3" s="1"/>
  <c r="D10" i="3"/>
  <c r="E10" i="3" s="1"/>
  <c r="C10" i="3"/>
  <c r="D9" i="3"/>
  <c r="E9" i="3" s="1"/>
  <c r="E8" i="3"/>
  <c r="E7" i="3" s="1"/>
  <c r="D8" i="3"/>
  <c r="D6" i="3"/>
  <c r="E6" i="3" s="1"/>
  <c r="E5" i="3" s="1"/>
  <c r="D4" i="3"/>
  <c r="E4" i="3" s="1"/>
  <c r="C3" i="3"/>
  <c r="D3" i="3" s="1"/>
  <c r="D2" i="3" s="1"/>
  <c r="E66" i="3" l="1"/>
  <c r="E54" i="3"/>
  <c r="E11" i="3"/>
  <c r="E18" i="3"/>
  <c r="D78" i="3"/>
  <c r="E47" i="3"/>
  <c r="E46" i="3" s="1"/>
  <c r="E75" i="3"/>
  <c r="E74" i="3" s="1"/>
  <c r="D86" i="3"/>
  <c r="D11" i="3"/>
  <c r="D48" i="3"/>
  <c r="D89" i="3"/>
  <c r="D66" i="3"/>
  <c r="D5" i="3"/>
  <c r="E3" i="3"/>
  <c r="B70" i="1"/>
  <c r="B69" i="1"/>
  <c r="B68" i="1"/>
  <c r="B67" i="1"/>
  <c r="B91" i="1" s="1"/>
  <c r="C91" i="1"/>
  <c r="D4" i="1"/>
  <c r="E4" i="1" s="1"/>
  <c r="D6" i="1"/>
  <c r="E6" i="1" s="1"/>
  <c r="D8" i="1"/>
  <c r="E8" i="1" s="1"/>
  <c r="D9" i="1"/>
  <c r="D10" i="1"/>
  <c r="D12" i="1"/>
  <c r="E12" i="1" s="1"/>
  <c r="D13" i="1"/>
  <c r="E13" i="1" s="1"/>
  <c r="D14" i="1"/>
  <c r="D15" i="1"/>
  <c r="E15" i="1" s="1"/>
  <c r="D16" i="1"/>
  <c r="E16" i="1" s="1"/>
  <c r="D17" i="1"/>
  <c r="E17" i="1" s="1"/>
  <c r="D19" i="1"/>
  <c r="D20" i="1"/>
  <c r="E20" i="1" s="1"/>
  <c r="D22" i="1"/>
  <c r="E22" i="1" s="1"/>
  <c r="D23" i="1"/>
  <c r="E23" i="1" s="1"/>
  <c r="D24" i="1"/>
  <c r="D25" i="1"/>
  <c r="D27" i="1"/>
  <c r="E27" i="1" s="1"/>
  <c r="D28" i="1"/>
  <c r="E28" i="1" s="1"/>
  <c r="D29" i="1"/>
  <c r="D31" i="1"/>
  <c r="E31" i="1" s="1"/>
  <c r="D32" i="1"/>
  <c r="E32" i="1" s="1"/>
  <c r="D33" i="1"/>
  <c r="E33" i="1" s="1"/>
  <c r="D35" i="1"/>
  <c r="E35" i="1" s="1"/>
  <c r="D36" i="1"/>
  <c r="D37" i="1"/>
  <c r="E37" i="1" s="1"/>
  <c r="D38" i="1"/>
  <c r="E38" i="1" s="1"/>
  <c r="D39" i="1"/>
  <c r="E39" i="1" s="1"/>
  <c r="D40" i="1"/>
  <c r="D42" i="1"/>
  <c r="E42" i="1" s="1"/>
  <c r="D43" i="1"/>
  <c r="E43" i="1" s="1"/>
  <c r="D44" i="1"/>
  <c r="D45" i="1"/>
  <c r="D47" i="1"/>
  <c r="E47" i="1" s="1"/>
  <c r="D49" i="1"/>
  <c r="E49" i="1" s="1"/>
  <c r="D50" i="1"/>
  <c r="D51" i="1"/>
  <c r="E51" i="1" s="1"/>
  <c r="D52" i="1"/>
  <c r="E52" i="1" s="1"/>
  <c r="D53" i="1"/>
  <c r="E53" i="1" s="1"/>
  <c r="D55" i="1"/>
  <c r="E55" i="1" s="1"/>
  <c r="D56" i="1"/>
  <c r="D57" i="1"/>
  <c r="E57" i="1" s="1"/>
  <c r="D58" i="1"/>
  <c r="E58" i="1" s="1"/>
  <c r="D59" i="1"/>
  <c r="E59" i="1" s="1"/>
  <c r="D60" i="1"/>
  <c r="D61" i="1"/>
  <c r="E61" i="1" s="1"/>
  <c r="D62" i="1"/>
  <c r="E62" i="1" s="1"/>
  <c r="D63" i="1"/>
  <c r="E63" i="1" s="1"/>
  <c r="D64" i="1"/>
  <c r="D65" i="1"/>
  <c r="E65" i="1" s="1"/>
  <c r="D67" i="1"/>
  <c r="E67" i="1" s="1"/>
  <c r="D68" i="1"/>
  <c r="D69" i="1"/>
  <c r="E69" i="1" s="1"/>
  <c r="D70" i="1"/>
  <c r="D71" i="1"/>
  <c r="E71" i="1" s="1"/>
  <c r="D72" i="1"/>
  <c r="E72" i="1" s="1"/>
  <c r="D73" i="1"/>
  <c r="D75" i="1"/>
  <c r="E75" i="1" s="1"/>
  <c r="D76" i="1"/>
  <c r="E76" i="1" s="1"/>
  <c r="D77" i="1"/>
  <c r="D79" i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7" i="1"/>
  <c r="E87" i="1" s="1"/>
  <c r="D88" i="1"/>
  <c r="D90" i="1"/>
  <c r="D3" i="1"/>
  <c r="C10" i="1"/>
  <c r="E10" i="1"/>
  <c r="C3" i="1"/>
  <c r="E70" i="1"/>
  <c r="E14" i="1"/>
  <c r="E19" i="1"/>
  <c r="E24" i="1"/>
  <c r="E25" i="1"/>
  <c r="E36" i="1"/>
  <c r="E40" i="1"/>
  <c r="E44" i="1"/>
  <c r="E45" i="1"/>
  <c r="E50" i="1"/>
  <c r="E56" i="1"/>
  <c r="E60" i="1"/>
  <c r="E64" i="1"/>
  <c r="E68" i="1"/>
  <c r="E73" i="1"/>
  <c r="E77" i="1"/>
  <c r="E79" i="1"/>
  <c r="E88" i="1"/>
  <c r="E90" i="1"/>
  <c r="E9" i="1"/>
  <c r="E29" i="1"/>
  <c r="E2" i="3" l="1"/>
  <c r="D91" i="1"/>
  <c r="E3" i="1"/>
  <c r="E91" i="1" s="1"/>
</calcChain>
</file>

<file path=xl/sharedStrings.xml><?xml version="1.0" encoding="utf-8"?>
<sst xmlns="http://schemas.openxmlformats.org/spreadsheetml/2006/main" count="269" uniqueCount="96">
  <si>
    <t>Task</t>
  </si>
  <si>
    <t>Labor Cost (Hours)</t>
  </si>
  <si>
    <t>Material Cost ($)</t>
  </si>
  <si>
    <t>Project Plan Schedule</t>
  </si>
  <si>
    <t>Develop</t>
  </si>
  <si>
    <t>Aerodynamics and Stability PDR</t>
  </si>
  <si>
    <t>Aircraft Geometry</t>
  </si>
  <si>
    <t>Aerodynamic Performance</t>
  </si>
  <si>
    <t>Stability</t>
  </si>
  <si>
    <t>Propulsion PDR</t>
  </si>
  <si>
    <t>Propeller Properties</t>
  </si>
  <si>
    <t>Aerodynamic Propeller Properites</t>
  </si>
  <si>
    <t>Gearbox Properties</t>
  </si>
  <si>
    <t>Electric Motor Properties</t>
  </si>
  <si>
    <t>Procedure Description</t>
  </si>
  <si>
    <t>Mission Requirements Analysis</t>
  </si>
  <si>
    <t>Structures and Weights PDR</t>
  </si>
  <si>
    <t>Landing Gear</t>
  </si>
  <si>
    <t>Preliminary CAD</t>
  </si>
  <si>
    <t>Design Strategy</t>
  </si>
  <si>
    <t>Analysis of Impulsive Loads</t>
  </si>
  <si>
    <t>Location, Configuraton, Special Structure, Load Analysis</t>
  </si>
  <si>
    <t>Longitudinal &amp; Lateral tip-over analysis</t>
  </si>
  <si>
    <t>Tail Strike Analysis</t>
  </si>
  <si>
    <t>Weight Determination</t>
  </si>
  <si>
    <t>Center of Gravity</t>
  </si>
  <si>
    <t>Moments/Products of Inertia</t>
  </si>
  <si>
    <t>Complete Tabular listing of all parts, locations, weights</t>
  </si>
  <si>
    <t>Geometric Layout</t>
  </si>
  <si>
    <t>Geometry of Wing Spars</t>
  </si>
  <si>
    <t>Location of Wing Ribs &amp; Stringers</t>
  </si>
  <si>
    <t>Wing Coverings, Materials of Wing Components</t>
  </si>
  <si>
    <t>Analysis of Wing Loads</t>
  </si>
  <si>
    <t>V-n Diagram</t>
  </si>
  <si>
    <t>Max bending/torsional loading coefficients</t>
  </si>
  <si>
    <t>Load distribution @ max wing loading</t>
  </si>
  <si>
    <t>Max root bending moment</t>
  </si>
  <si>
    <t>Final Properties of Wing Box</t>
  </si>
  <si>
    <t>Assumptions/Failure conditions/Vertical Deflections</t>
  </si>
  <si>
    <t>Fuselage and Tail Structure</t>
  </si>
  <si>
    <t>Analysis of Wing Fuselage Attachment</t>
  </si>
  <si>
    <t>Geometric layout of fuselage structure</t>
  </si>
  <si>
    <t>Geometric Layout of horizontal tail structure</t>
  </si>
  <si>
    <t>Geometric Layout of vertical tail structure</t>
  </si>
  <si>
    <t>Parts Acquisition List</t>
  </si>
  <si>
    <t>Develop List</t>
  </si>
  <si>
    <t>CAD, Prototyping, Economic, Test Plan</t>
  </si>
  <si>
    <t>CAD</t>
  </si>
  <si>
    <t>Manufacturing Report</t>
  </si>
  <si>
    <t>Build Schedule</t>
  </si>
  <si>
    <t>Economic Plan</t>
  </si>
  <si>
    <t>Flight Test Plan</t>
  </si>
  <si>
    <t>Critical Design Review (CDR)</t>
  </si>
  <si>
    <t>Presentation Compilation</t>
  </si>
  <si>
    <t>Presentation Delivery</t>
  </si>
  <si>
    <t>Aerodynamic Analysis</t>
  </si>
  <si>
    <t>D&amp;C Analysis</t>
  </si>
  <si>
    <t>Structural Analysis</t>
  </si>
  <si>
    <t>Propulsion Analysis</t>
  </si>
  <si>
    <t>Vehicle Performance Prediction</t>
  </si>
  <si>
    <t>Unique Aspects</t>
  </si>
  <si>
    <t>Remaining Design Problems/Solutions</t>
  </si>
  <si>
    <t>Conclusions</t>
  </si>
  <si>
    <t>Paper Copies of CDR Slides</t>
  </si>
  <si>
    <t>Flight Readiness Review</t>
  </si>
  <si>
    <t>"Professional Pilot" Review</t>
  </si>
  <si>
    <t>Final Project Poster Presentation</t>
  </si>
  <si>
    <t>Final Design Report</t>
  </si>
  <si>
    <t>Preliminary Design Review</t>
  </si>
  <si>
    <t>Team Design Meetings</t>
  </si>
  <si>
    <t>Report</t>
  </si>
  <si>
    <t>Aircraft Manufacturing</t>
  </si>
  <si>
    <t>Main Wing</t>
  </si>
  <si>
    <t>Horizontal Stabilizer</t>
  </si>
  <si>
    <t>Vertical Stabilizers</t>
  </si>
  <si>
    <t>Fuselage</t>
  </si>
  <si>
    <t>Aircraft Assembly</t>
  </si>
  <si>
    <t>Structural Assembly</t>
  </si>
  <si>
    <t>Wiring</t>
  </si>
  <si>
    <t>Individual Component Testing</t>
  </si>
  <si>
    <t>Flight Test</t>
  </si>
  <si>
    <t>System Ground Test</t>
  </si>
  <si>
    <t>Propulsion Check</t>
  </si>
  <si>
    <t>Mission Mechanism Check</t>
  </si>
  <si>
    <t>Overall Flight Test</t>
  </si>
  <si>
    <t>Final Flight (for score)</t>
  </si>
  <si>
    <t>Present</t>
  </si>
  <si>
    <t>Develop Report</t>
  </si>
  <si>
    <t>Electrical Components</t>
  </si>
  <si>
    <t>Booms</t>
  </si>
  <si>
    <t>Total Cost</t>
  </si>
  <si>
    <t>Labor Cost</t>
  </si>
  <si>
    <t>TOTALS:</t>
  </si>
  <si>
    <t>Labor Cost ($25/hr)</t>
  </si>
  <si>
    <t>Non-Concise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</si>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</sst>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4" borderId="1" xfId="0" applyFont="1" applyFill="1" applyBorder="1" applyAlignment="1">
      <alignment horizontal="left" wrapText="1"/>
    </xf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4" borderId="1" xfId="0" applyFont="1" applyFill="1" applyBorder="1" applyAlignment="1">
      <alignment wrapText="1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horizontal="left" wrapText="1"/>
    </xf>
    <xf numFmtId="164" fontId="0" fillId="0" borderId="9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3" fillId="4" borderId="10" xfId="0" applyFont="1" applyFill="1" applyBorder="1" applyAlignment="1">
      <alignment wrapText="1"/>
    </xf>
    <xf numFmtId="164" fontId="0" fillId="0" borderId="1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3" fillId="4" borderId="10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4" fontId="1" fillId="0" borderId="11" xfId="0" applyNumberFormat="1" applyFont="1" applyFill="1" applyBorder="1" applyAlignment="1">
      <alignment horizontal="right"/>
    </xf>
    <xf numFmtId="2" fontId="1" fillId="0" borderId="11" xfId="0" applyNumberFormat="1" applyFont="1" applyFill="1" applyBorder="1" applyAlignment="1">
      <alignment horizontal="right"/>
    </xf>
    <xf numFmtId="164" fontId="1" fillId="0" borderId="12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/>
    </xf>
    <xf numFmtId="0" fontId="2" fillId="0" borderId="13" xfId="0" applyFont="1" applyFill="1" applyBorder="1" applyAlignment="1">
      <alignment wrapText="1"/>
    </xf>
    <xf numFmtId="0" fontId="1" fillId="0" borderId="1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0986-4466-4C92-A74D-1F3692FD4999}">
  <dimension ref="A1:G91"/>
  <sheetViews>
    <sheetView workbookViewId="0">
      <pane ySplit="1" topLeftCell="A2" activePane="bottomLeft" state="frozen"/>
      <selection pane="bottomLeft" activeCell="E91" sqref="A1:XFD1048576"/>
    </sheetView>
  </sheetViews>
  <sheetFormatPr defaultRowHeight="15" x14ac:dyDescent="0.25"/>
  <cols>
    <col min="1" max="1" width="53.140625" customWidth="1"/>
    <col min="2" max="2" width="15.7109375" style="6" bestFit="1" customWidth="1"/>
    <col min="3" max="3" width="17.42578125" style="7" bestFit="1" customWidth="1"/>
    <col min="4" max="4" width="18.140625" style="2" bestFit="1" customWidth="1"/>
    <col min="5" max="5" width="17.42578125" style="2" bestFit="1" customWidth="1"/>
    <col min="6" max="6" width="10.28515625" bestFit="1" customWidth="1"/>
  </cols>
  <sheetData>
    <row r="1" spans="1:7" s="4" customFormat="1" x14ac:dyDescent="0.25">
      <c r="A1" s="3" t="s">
        <v>0</v>
      </c>
      <c r="B1" s="10" t="s">
        <v>2</v>
      </c>
      <c r="C1" s="11" t="s">
        <v>1</v>
      </c>
      <c r="D1" s="10" t="s">
        <v>93</v>
      </c>
      <c r="E1" s="10" t="s">
        <v>90</v>
      </c>
      <c r="F1" s="4" t="s">
        <v>91</v>
      </c>
      <c r="G1" s="4">
        <v>25</v>
      </c>
    </row>
    <row r="2" spans="1:7" x14ac:dyDescent="0.25">
      <c r="A2" s="22" t="s">
        <v>68</v>
      </c>
      <c r="B2" s="23"/>
      <c r="C2" s="23"/>
      <c r="D2" s="23"/>
      <c r="E2" s="24"/>
    </row>
    <row r="3" spans="1:7" x14ac:dyDescent="0.25">
      <c r="A3" s="1" t="s">
        <v>69</v>
      </c>
      <c r="B3" s="12">
        <v>0</v>
      </c>
      <c r="C3" s="13">
        <f>3*6*8</f>
        <v>144</v>
      </c>
      <c r="D3" s="12">
        <f>C3*$G$1</f>
        <v>3600</v>
      </c>
      <c r="E3" s="12">
        <f>SUM(D3,B3)</f>
        <v>3600</v>
      </c>
    </row>
    <row r="4" spans="1:7" x14ac:dyDescent="0.25">
      <c r="A4" s="5" t="s">
        <v>70</v>
      </c>
      <c r="B4" s="12">
        <v>0</v>
      </c>
      <c r="C4" s="13">
        <v>24</v>
      </c>
      <c r="D4" s="12">
        <f t="shared" ref="D4:D67" si="0">C4*$G$1</f>
        <v>600</v>
      </c>
      <c r="E4" s="12">
        <f t="shared" ref="E4:E64" si="1">SUM(D4,B4)</f>
        <v>600</v>
      </c>
    </row>
    <row r="5" spans="1:7" ht="15.75" customHeight="1" x14ac:dyDescent="0.25">
      <c r="A5" s="22" t="s">
        <v>3</v>
      </c>
      <c r="B5" s="23"/>
      <c r="C5" s="23"/>
      <c r="D5" s="23"/>
      <c r="E5" s="24"/>
    </row>
    <row r="6" spans="1:7" x14ac:dyDescent="0.25">
      <c r="A6" s="5" t="s">
        <v>4</v>
      </c>
      <c r="B6" s="12">
        <v>0</v>
      </c>
      <c r="C6" s="13">
        <v>6</v>
      </c>
      <c r="D6" s="12">
        <f t="shared" si="0"/>
        <v>150</v>
      </c>
      <c r="E6" s="12">
        <f t="shared" si="1"/>
        <v>150</v>
      </c>
    </row>
    <row r="7" spans="1:7" x14ac:dyDescent="0.25">
      <c r="A7" s="22" t="s">
        <v>5</v>
      </c>
      <c r="B7" s="23"/>
      <c r="C7" s="23"/>
      <c r="D7" s="23"/>
      <c r="E7" s="24"/>
    </row>
    <row r="8" spans="1:7" x14ac:dyDescent="0.25">
      <c r="A8" s="1" t="s">
        <v>6</v>
      </c>
      <c r="B8" s="12">
        <v>0</v>
      </c>
      <c r="C8" s="13">
        <v>12</v>
      </c>
      <c r="D8" s="12">
        <f t="shared" si="0"/>
        <v>300</v>
      </c>
      <c r="E8" s="12">
        <f t="shared" si="1"/>
        <v>300</v>
      </c>
    </row>
    <row r="9" spans="1:7" x14ac:dyDescent="0.25">
      <c r="A9" s="1" t="s">
        <v>7</v>
      </c>
      <c r="B9" s="12">
        <v>0</v>
      </c>
      <c r="C9" s="13">
        <v>5</v>
      </c>
      <c r="D9" s="12">
        <f t="shared" si="0"/>
        <v>125</v>
      </c>
      <c r="E9" s="12">
        <f t="shared" si="1"/>
        <v>125</v>
      </c>
    </row>
    <row r="10" spans="1:7" x14ac:dyDescent="0.25">
      <c r="A10" s="1" t="s">
        <v>8</v>
      </c>
      <c r="B10" s="12">
        <v>0</v>
      </c>
      <c r="C10" s="13">
        <f>3*4*4</f>
        <v>48</v>
      </c>
      <c r="D10" s="12">
        <f t="shared" si="0"/>
        <v>1200</v>
      </c>
      <c r="E10" s="12">
        <f t="shared" si="1"/>
        <v>1200</v>
      </c>
    </row>
    <row r="11" spans="1:7" x14ac:dyDescent="0.25">
      <c r="A11" s="22" t="s">
        <v>9</v>
      </c>
      <c r="B11" s="23"/>
      <c r="C11" s="23"/>
      <c r="D11" s="23"/>
      <c r="E11" s="24"/>
    </row>
    <row r="12" spans="1:7" x14ac:dyDescent="0.25">
      <c r="A12" s="1" t="s">
        <v>10</v>
      </c>
      <c r="B12" s="12">
        <v>0</v>
      </c>
      <c r="C12" s="13">
        <v>30</v>
      </c>
      <c r="D12" s="12">
        <f t="shared" si="0"/>
        <v>750</v>
      </c>
      <c r="E12" s="12">
        <f t="shared" si="1"/>
        <v>750</v>
      </c>
    </row>
    <row r="13" spans="1:7" x14ac:dyDescent="0.25">
      <c r="A13" s="1" t="s">
        <v>11</v>
      </c>
      <c r="B13" s="12">
        <v>0</v>
      </c>
      <c r="C13" s="13">
        <v>5</v>
      </c>
      <c r="D13" s="12">
        <f t="shared" si="0"/>
        <v>125</v>
      </c>
      <c r="E13" s="12">
        <f t="shared" si="1"/>
        <v>125</v>
      </c>
    </row>
    <row r="14" spans="1:7" x14ac:dyDescent="0.25">
      <c r="A14" s="1" t="s">
        <v>12</v>
      </c>
      <c r="B14" s="12">
        <v>0</v>
      </c>
      <c r="C14" s="13">
        <v>0</v>
      </c>
      <c r="D14" s="12">
        <f t="shared" si="0"/>
        <v>0</v>
      </c>
      <c r="E14" s="12">
        <f t="shared" si="1"/>
        <v>0</v>
      </c>
    </row>
    <row r="15" spans="1:7" x14ac:dyDescent="0.25">
      <c r="A15" s="1" t="s">
        <v>13</v>
      </c>
      <c r="B15" s="12">
        <v>0</v>
      </c>
      <c r="C15" s="13">
        <v>3</v>
      </c>
      <c r="D15" s="12">
        <f t="shared" si="0"/>
        <v>75</v>
      </c>
      <c r="E15" s="12">
        <f t="shared" si="1"/>
        <v>75</v>
      </c>
    </row>
    <row r="16" spans="1:7" x14ac:dyDescent="0.25">
      <c r="A16" s="1" t="s">
        <v>14</v>
      </c>
      <c r="B16" s="12">
        <v>0</v>
      </c>
      <c r="C16" s="13">
        <v>1</v>
      </c>
      <c r="D16" s="12">
        <f t="shared" si="0"/>
        <v>25</v>
      </c>
      <c r="E16" s="12">
        <f t="shared" si="1"/>
        <v>25</v>
      </c>
    </row>
    <row r="17" spans="1:5" x14ac:dyDescent="0.25">
      <c r="A17" s="1" t="s">
        <v>15</v>
      </c>
      <c r="B17" s="12">
        <v>0</v>
      </c>
      <c r="C17" s="13">
        <v>5</v>
      </c>
      <c r="D17" s="12">
        <f t="shared" si="0"/>
        <v>125</v>
      </c>
      <c r="E17" s="12">
        <f t="shared" si="1"/>
        <v>125</v>
      </c>
    </row>
    <row r="18" spans="1:5" x14ac:dyDescent="0.25">
      <c r="A18" s="22" t="s">
        <v>16</v>
      </c>
      <c r="B18" s="23"/>
      <c r="C18" s="23"/>
      <c r="D18" s="23"/>
      <c r="E18" s="24"/>
    </row>
    <row r="19" spans="1:5" x14ac:dyDescent="0.25">
      <c r="A19" s="1" t="s">
        <v>17</v>
      </c>
      <c r="B19" s="12">
        <v>0</v>
      </c>
      <c r="C19" s="13">
        <v>6</v>
      </c>
      <c r="D19" s="12">
        <f t="shared" si="0"/>
        <v>150</v>
      </c>
      <c r="E19" s="12">
        <f t="shared" si="1"/>
        <v>150</v>
      </c>
    </row>
    <row r="20" spans="1:5" x14ac:dyDescent="0.25">
      <c r="A20" s="1" t="s">
        <v>18</v>
      </c>
      <c r="B20" s="12">
        <v>0</v>
      </c>
      <c r="C20" s="13">
        <v>5</v>
      </c>
      <c r="D20" s="12">
        <f t="shared" si="0"/>
        <v>125</v>
      </c>
      <c r="E20" s="12">
        <f t="shared" si="1"/>
        <v>125</v>
      </c>
    </row>
    <row r="21" spans="1:5" x14ac:dyDescent="0.25">
      <c r="A21" s="25" t="s">
        <v>19</v>
      </c>
      <c r="B21" s="26"/>
      <c r="C21" s="26"/>
      <c r="D21" s="26"/>
      <c r="E21" s="27"/>
    </row>
    <row r="22" spans="1:5" x14ac:dyDescent="0.25">
      <c r="A22" s="1" t="s">
        <v>20</v>
      </c>
      <c r="B22" s="12">
        <v>0</v>
      </c>
      <c r="C22" s="13">
        <v>4</v>
      </c>
      <c r="D22" s="12">
        <f t="shared" si="0"/>
        <v>100</v>
      </c>
      <c r="E22" s="12">
        <f t="shared" si="1"/>
        <v>100</v>
      </c>
    </row>
    <row r="23" spans="1:5" x14ac:dyDescent="0.25">
      <c r="A23" s="1" t="s">
        <v>21</v>
      </c>
      <c r="B23" s="12">
        <v>0</v>
      </c>
      <c r="C23" s="13">
        <v>18</v>
      </c>
      <c r="D23" s="12">
        <f t="shared" si="0"/>
        <v>450</v>
      </c>
      <c r="E23" s="12">
        <f t="shared" si="1"/>
        <v>450</v>
      </c>
    </row>
    <row r="24" spans="1:5" x14ac:dyDescent="0.25">
      <c r="A24" s="1" t="s">
        <v>22</v>
      </c>
      <c r="B24" s="12">
        <v>0</v>
      </c>
      <c r="C24" s="13">
        <v>0</v>
      </c>
      <c r="D24" s="12">
        <f t="shared" si="0"/>
        <v>0</v>
      </c>
      <c r="E24" s="12">
        <f t="shared" si="1"/>
        <v>0</v>
      </c>
    </row>
    <row r="25" spans="1:5" x14ac:dyDescent="0.25">
      <c r="A25" s="1" t="s">
        <v>23</v>
      </c>
      <c r="B25" s="12">
        <v>0</v>
      </c>
      <c r="C25" s="13">
        <v>2</v>
      </c>
      <c r="D25" s="12">
        <f t="shared" si="0"/>
        <v>50</v>
      </c>
      <c r="E25" s="12">
        <f t="shared" si="1"/>
        <v>50</v>
      </c>
    </row>
    <row r="26" spans="1:5" x14ac:dyDescent="0.25">
      <c r="A26" s="25" t="s">
        <v>24</v>
      </c>
      <c r="B26" s="26"/>
      <c r="C26" s="26"/>
      <c r="D26" s="26"/>
      <c r="E26" s="27"/>
    </row>
    <row r="27" spans="1:5" x14ac:dyDescent="0.25">
      <c r="A27" s="1" t="s">
        <v>25</v>
      </c>
      <c r="B27" s="12">
        <v>0</v>
      </c>
      <c r="C27" s="13">
        <v>3</v>
      </c>
      <c r="D27" s="12">
        <f t="shared" si="0"/>
        <v>75</v>
      </c>
      <c r="E27" s="12">
        <f t="shared" si="1"/>
        <v>75</v>
      </c>
    </row>
    <row r="28" spans="1:5" x14ac:dyDescent="0.25">
      <c r="A28" s="1" t="s">
        <v>26</v>
      </c>
      <c r="B28" s="12">
        <v>0</v>
      </c>
      <c r="C28" s="13">
        <v>0.5</v>
      </c>
      <c r="D28" s="12">
        <f t="shared" si="0"/>
        <v>12.5</v>
      </c>
      <c r="E28" s="12">
        <f t="shared" si="1"/>
        <v>12.5</v>
      </c>
    </row>
    <row r="29" spans="1:5" x14ac:dyDescent="0.25">
      <c r="A29" s="1" t="s">
        <v>27</v>
      </c>
      <c r="B29" s="12">
        <v>0</v>
      </c>
      <c r="C29" s="13">
        <v>3</v>
      </c>
      <c r="D29" s="12">
        <f t="shared" si="0"/>
        <v>75</v>
      </c>
      <c r="E29" s="12">
        <f t="shared" si="1"/>
        <v>75</v>
      </c>
    </row>
    <row r="30" spans="1:5" x14ac:dyDescent="0.25">
      <c r="A30" s="25" t="s">
        <v>28</v>
      </c>
      <c r="B30" s="26"/>
      <c r="C30" s="26"/>
      <c r="D30" s="26"/>
      <c r="E30" s="27"/>
    </row>
    <row r="31" spans="1:5" x14ac:dyDescent="0.25">
      <c r="A31" s="1" t="s">
        <v>29</v>
      </c>
      <c r="B31" s="12">
        <v>0</v>
      </c>
      <c r="C31" s="13">
        <v>1</v>
      </c>
      <c r="D31" s="12">
        <f t="shared" si="0"/>
        <v>25</v>
      </c>
      <c r="E31" s="12">
        <f t="shared" si="1"/>
        <v>25</v>
      </c>
    </row>
    <row r="32" spans="1:5" x14ac:dyDescent="0.25">
      <c r="A32" s="1" t="s">
        <v>30</v>
      </c>
      <c r="B32" s="12">
        <v>0</v>
      </c>
      <c r="C32" s="13">
        <v>1</v>
      </c>
      <c r="D32" s="12">
        <f t="shared" si="0"/>
        <v>25</v>
      </c>
      <c r="E32" s="12">
        <f t="shared" si="1"/>
        <v>25</v>
      </c>
    </row>
    <row r="33" spans="1:5" x14ac:dyDescent="0.25">
      <c r="A33" s="1" t="s">
        <v>31</v>
      </c>
      <c r="B33" s="12">
        <v>0</v>
      </c>
      <c r="C33" s="13">
        <v>1</v>
      </c>
      <c r="D33" s="12">
        <f t="shared" si="0"/>
        <v>25</v>
      </c>
      <c r="E33" s="12">
        <f t="shared" si="1"/>
        <v>25</v>
      </c>
    </row>
    <row r="34" spans="1:5" x14ac:dyDescent="0.25">
      <c r="A34" s="25" t="s">
        <v>32</v>
      </c>
      <c r="B34" s="26"/>
      <c r="C34" s="26"/>
      <c r="D34" s="26"/>
      <c r="E34" s="27"/>
    </row>
    <row r="35" spans="1:5" x14ac:dyDescent="0.25">
      <c r="A35" s="1" t="s">
        <v>33</v>
      </c>
      <c r="B35" s="12">
        <v>0</v>
      </c>
      <c r="C35" s="13">
        <v>24</v>
      </c>
      <c r="D35" s="12">
        <f t="shared" si="0"/>
        <v>600</v>
      </c>
      <c r="E35" s="12">
        <f t="shared" si="1"/>
        <v>600</v>
      </c>
    </row>
    <row r="36" spans="1:5" x14ac:dyDescent="0.25">
      <c r="A36" s="1" t="s">
        <v>34</v>
      </c>
      <c r="B36" s="12">
        <v>0</v>
      </c>
      <c r="C36" s="13">
        <v>22</v>
      </c>
      <c r="D36" s="12">
        <f t="shared" si="0"/>
        <v>550</v>
      </c>
      <c r="E36" s="12">
        <f t="shared" si="1"/>
        <v>550</v>
      </c>
    </row>
    <row r="37" spans="1:5" x14ac:dyDescent="0.25">
      <c r="A37" s="1" t="s">
        <v>35</v>
      </c>
      <c r="B37" s="12">
        <v>0</v>
      </c>
      <c r="C37" s="13">
        <v>0.5</v>
      </c>
      <c r="D37" s="12">
        <f t="shared" si="0"/>
        <v>12.5</v>
      </c>
      <c r="E37" s="12">
        <f t="shared" si="1"/>
        <v>12.5</v>
      </c>
    </row>
    <row r="38" spans="1:5" x14ac:dyDescent="0.25">
      <c r="A38" s="1" t="s">
        <v>36</v>
      </c>
      <c r="B38" s="12">
        <v>0</v>
      </c>
      <c r="C38" s="13">
        <v>0.5</v>
      </c>
      <c r="D38" s="12">
        <f t="shared" si="0"/>
        <v>12.5</v>
      </c>
      <c r="E38" s="12">
        <f t="shared" si="1"/>
        <v>12.5</v>
      </c>
    </row>
    <row r="39" spans="1:5" x14ac:dyDescent="0.25">
      <c r="A39" s="1" t="s">
        <v>37</v>
      </c>
      <c r="B39" s="12">
        <v>0</v>
      </c>
      <c r="C39" s="13">
        <v>5</v>
      </c>
      <c r="D39" s="12">
        <f t="shared" si="0"/>
        <v>125</v>
      </c>
      <c r="E39" s="12">
        <f t="shared" si="1"/>
        <v>125</v>
      </c>
    </row>
    <row r="40" spans="1:5" x14ac:dyDescent="0.25">
      <c r="A40" s="1" t="s">
        <v>38</v>
      </c>
      <c r="B40" s="12">
        <v>0</v>
      </c>
      <c r="C40" s="13">
        <v>2</v>
      </c>
      <c r="D40" s="12">
        <f t="shared" si="0"/>
        <v>50</v>
      </c>
      <c r="E40" s="12">
        <f t="shared" si="1"/>
        <v>50</v>
      </c>
    </row>
    <row r="41" spans="1:5" x14ac:dyDescent="0.25">
      <c r="A41" s="25" t="s">
        <v>39</v>
      </c>
      <c r="B41" s="26"/>
      <c r="C41" s="26"/>
      <c r="D41" s="26"/>
      <c r="E41" s="27"/>
    </row>
    <row r="42" spans="1:5" x14ac:dyDescent="0.25">
      <c r="A42" s="1" t="s">
        <v>40</v>
      </c>
      <c r="B42" s="12">
        <v>0</v>
      </c>
      <c r="C42" s="13">
        <v>2</v>
      </c>
      <c r="D42" s="12">
        <f t="shared" si="0"/>
        <v>50</v>
      </c>
      <c r="E42" s="12">
        <f t="shared" si="1"/>
        <v>50</v>
      </c>
    </row>
    <row r="43" spans="1:5" x14ac:dyDescent="0.25">
      <c r="A43" s="1" t="s">
        <v>41</v>
      </c>
      <c r="B43" s="12">
        <v>0</v>
      </c>
      <c r="C43" s="13">
        <v>2</v>
      </c>
      <c r="D43" s="12">
        <f t="shared" si="0"/>
        <v>50</v>
      </c>
      <c r="E43" s="12">
        <f t="shared" si="1"/>
        <v>50</v>
      </c>
    </row>
    <row r="44" spans="1:5" x14ac:dyDescent="0.25">
      <c r="A44" s="1" t="s">
        <v>42</v>
      </c>
      <c r="B44" s="12">
        <v>0</v>
      </c>
      <c r="C44" s="13">
        <v>2</v>
      </c>
      <c r="D44" s="12">
        <f t="shared" si="0"/>
        <v>50</v>
      </c>
      <c r="E44" s="12">
        <f t="shared" si="1"/>
        <v>50</v>
      </c>
    </row>
    <row r="45" spans="1:5" x14ac:dyDescent="0.25">
      <c r="A45" s="1" t="s">
        <v>43</v>
      </c>
      <c r="B45" s="12">
        <v>0</v>
      </c>
      <c r="C45" s="13">
        <v>2</v>
      </c>
      <c r="D45" s="12">
        <f t="shared" si="0"/>
        <v>50</v>
      </c>
      <c r="E45" s="12">
        <f t="shared" si="1"/>
        <v>50</v>
      </c>
    </row>
    <row r="46" spans="1:5" x14ac:dyDescent="0.25">
      <c r="A46" s="22" t="s">
        <v>44</v>
      </c>
      <c r="B46" s="23"/>
      <c r="C46" s="23"/>
      <c r="D46" s="23"/>
      <c r="E46" s="24"/>
    </row>
    <row r="47" spans="1:5" x14ac:dyDescent="0.25">
      <c r="A47" s="1" t="s">
        <v>45</v>
      </c>
      <c r="B47" s="12">
        <v>0</v>
      </c>
      <c r="C47" s="13">
        <v>2</v>
      </c>
      <c r="D47" s="12">
        <f t="shared" si="0"/>
        <v>50</v>
      </c>
      <c r="E47" s="12">
        <f t="shared" si="1"/>
        <v>50</v>
      </c>
    </row>
    <row r="48" spans="1:5" x14ac:dyDescent="0.25">
      <c r="A48" s="22" t="s">
        <v>46</v>
      </c>
      <c r="B48" s="23"/>
      <c r="C48" s="23"/>
      <c r="D48" s="23"/>
      <c r="E48" s="24"/>
    </row>
    <row r="49" spans="1:5" x14ac:dyDescent="0.25">
      <c r="A49" s="1" t="s">
        <v>47</v>
      </c>
      <c r="B49" s="12">
        <v>0</v>
      </c>
      <c r="C49" s="13">
        <v>100</v>
      </c>
      <c r="D49" s="12">
        <f t="shared" si="0"/>
        <v>2500</v>
      </c>
      <c r="E49" s="12">
        <f t="shared" si="1"/>
        <v>2500</v>
      </c>
    </row>
    <row r="50" spans="1:5" x14ac:dyDescent="0.25">
      <c r="A50" s="1" t="s">
        <v>48</v>
      </c>
      <c r="B50" s="12">
        <v>0</v>
      </c>
      <c r="C50" s="13">
        <v>18</v>
      </c>
      <c r="D50" s="12">
        <f t="shared" si="0"/>
        <v>450</v>
      </c>
      <c r="E50" s="12">
        <f t="shared" si="1"/>
        <v>450</v>
      </c>
    </row>
    <row r="51" spans="1:5" x14ac:dyDescent="0.25">
      <c r="A51" s="1" t="s">
        <v>49</v>
      </c>
      <c r="B51" s="12">
        <v>0</v>
      </c>
      <c r="C51" s="13">
        <v>1</v>
      </c>
      <c r="D51" s="12">
        <f t="shared" si="0"/>
        <v>25</v>
      </c>
      <c r="E51" s="12">
        <f t="shared" si="1"/>
        <v>25</v>
      </c>
    </row>
    <row r="52" spans="1:5" x14ac:dyDescent="0.25">
      <c r="A52" s="1" t="s">
        <v>50</v>
      </c>
      <c r="B52" s="12">
        <v>0</v>
      </c>
      <c r="C52" s="13">
        <v>3</v>
      </c>
      <c r="D52" s="12">
        <f t="shared" si="0"/>
        <v>75</v>
      </c>
      <c r="E52" s="12">
        <f t="shared" si="1"/>
        <v>75</v>
      </c>
    </row>
    <row r="53" spans="1:5" x14ac:dyDescent="0.25">
      <c r="A53" s="1" t="s">
        <v>51</v>
      </c>
      <c r="B53" s="12">
        <v>0</v>
      </c>
      <c r="C53" s="13">
        <v>1</v>
      </c>
      <c r="D53" s="12">
        <f t="shared" si="0"/>
        <v>25</v>
      </c>
      <c r="E53" s="12">
        <f t="shared" si="1"/>
        <v>25</v>
      </c>
    </row>
    <row r="54" spans="1:5" x14ac:dyDescent="0.25">
      <c r="A54" s="22" t="s">
        <v>52</v>
      </c>
      <c r="B54" s="23"/>
      <c r="C54" s="23"/>
      <c r="D54" s="23"/>
      <c r="E54" s="24"/>
    </row>
    <row r="55" spans="1:5" x14ac:dyDescent="0.25">
      <c r="A55" s="1" t="s">
        <v>53</v>
      </c>
      <c r="B55" s="12">
        <v>0</v>
      </c>
      <c r="C55" s="13">
        <v>6</v>
      </c>
      <c r="D55" s="12">
        <f t="shared" si="0"/>
        <v>150</v>
      </c>
      <c r="E55" s="12">
        <f t="shared" si="1"/>
        <v>150</v>
      </c>
    </row>
    <row r="56" spans="1:5" x14ac:dyDescent="0.25">
      <c r="A56" s="1" t="s">
        <v>54</v>
      </c>
      <c r="B56" s="12">
        <v>0</v>
      </c>
      <c r="C56" s="13">
        <v>3</v>
      </c>
      <c r="D56" s="12">
        <f t="shared" si="0"/>
        <v>75</v>
      </c>
      <c r="E56" s="12">
        <f t="shared" si="1"/>
        <v>75</v>
      </c>
    </row>
    <row r="57" spans="1:5" x14ac:dyDescent="0.25">
      <c r="A57" s="1" t="s">
        <v>55</v>
      </c>
      <c r="B57" s="12">
        <v>0</v>
      </c>
      <c r="C57" s="13">
        <v>4</v>
      </c>
      <c r="D57" s="12">
        <f t="shared" si="0"/>
        <v>100</v>
      </c>
      <c r="E57" s="12">
        <f t="shared" si="1"/>
        <v>100</v>
      </c>
    </row>
    <row r="58" spans="1:5" x14ac:dyDescent="0.25">
      <c r="A58" s="1" t="s">
        <v>56</v>
      </c>
      <c r="B58" s="12">
        <v>0</v>
      </c>
      <c r="C58" s="13">
        <v>6</v>
      </c>
      <c r="D58" s="12">
        <f t="shared" si="0"/>
        <v>150</v>
      </c>
      <c r="E58" s="12">
        <f t="shared" si="1"/>
        <v>150</v>
      </c>
    </row>
    <row r="59" spans="1:5" x14ac:dyDescent="0.25">
      <c r="A59" s="1" t="s">
        <v>57</v>
      </c>
      <c r="B59" s="12">
        <v>0</v>
      </c>
      <c r="C59" s="13">
        <v>3</v>
      </c>
      <c r="D59" s="12">
        <f t="shared" si="0"/>
        <v>75</v>
      </c>
      <c r="E59" s="12">
        <f t="shared" si="1"/>
        <v>75</v>
      </c>
    </row>
    <row r="60" spans="1:5" x14ac:dyDescent="0.25">
      <c r="A60" s="1" t="s">
        <v>58</v>
      </c>
      <c r="B60" s="12">
        <v>0</v>
      </c>
      <c r="C60" s="13">
        <v>4</v>
      </c>
      <c r="D60" s="12">
        <f t="shared" si="0"/>
        <v>100</v>
      </c>
      <c r="E60" s="12">
        <f t="shared" si="1"/>
        <v>100</v>
      </c>
    </row>
    <row r="61" spans="1:5" x14ac:dyDescent="0.25">
      <c r="A61" s="1" t="s">
        <v>59</v>
      </c>
      <c r="B61" s="12">
        <v>0</v>
      </c>
      <c r="C61" s="13">
        <v>6</v>
      </c>
      <c r="D61" s="12">
        <f t="shared" si="0"/>
        <v>150</v>
      </c>
      <c r="E61" s="12">
        <f t="shared" si="1"/>
        <v>150</v>
      </c>
    </row>
    <row r="62" spans="1:5" x14ac:dyDescent="0.25">
      <c r="A62" s="1" t="s">
        <v>60</v>
      </c>
      <c r="B62" s="12">
        <v>0</v>
      </c>
      <c r="C62" s="13">
        <v>1</v>
      </c>
      <c r="D62" s="12">
        <f t="shared" si="0"/>
        <v>25</v>
      </c>
      <c r="E62" s="12">
        <f t="shared" si="1"/>
        <v>25</v>
      </c>
    </row>
    <row r="63" spans="1:5" x14ac:dyDescent="0.25">
      <c r="A63" s="1" t="s">
        <v>61</v>
      </c>
      <c r="B63" s="12">
        <v>0</v>
      </c>
      <c r="C63" s="13">
        <v>1</v>
      </c>
      <c r="D63" s="12">
        <f t="shared" si="0"/>
        <v>25</v>
      </c>
      <c r="E63" s="12">
        <f t="shared" si="1"/>
        <v>25</v>
      </c>
    </row>
    <row r="64" spans="1:5" x14ac:dyDescent="0.25">
      <c r="A64" s="1" t="s">
        <v>62</v>
      </c>
      <c r="B64" s="12">
        <v>0</v>
      </c>
      <c r="C64" s="13">
        <v>1</v>
      </c>
      <c r="D64" s="12">
        <f t="shared" si="0"/>
        <v>25</v>
      </c>
      <c r="E64" s="12">
        <f t="shared" si="1"/>
        <v>25</v>
      </c>
    </row>
    <row r="65" spans="1:5" x14ac:dyDescent="0.25">
      <c r="A65" s="1" t="s">
        <v>63</v>
      </c>
      <c r="B65" s="12">
        <v>0</v>
      </c>
      <c r="C65" s="13">
        <v>0.5</v>
      </c>
      <c r="D65" s="12">
        <f t="shared" si="0"/>
        <v>12.5</v>
      </c>
      <c r="E65" s="12">
        <f t="shared" ref="E65:E90" si="2">SUM(D65,B65)</f>
        <v>12.5</v>
      </c>
    </row>
    <row r="66" spans="1:5" x14ac:dyDescent="0.25">
      <c r="A66" s="22" t="s">
        <v>71</v>
      </c>
      <c r="B66" s="23"/>
      <c r="C66" s="23"/>
      <c r="D66" s="23"/>
      <c r="E66" s="24"/>
    </row>
    <row r="67" spans="1:5" x14ac:dyDescent="0.25">
      <c r="A67" s="5" t="s">
        <v>72</v>
      </c>
      <c r="B67" s="12">
        <f>0.8*19.19</f>
        <v>15.352000000000002</v>
      </c>
      <c r="C67" s="13">
        <v>2</v>
      </c>
      <c r="D67" s="12">
        <f t="shared" si="0"/>
        <v>50</v>
      </c>
      <c r="E67" s="12">
        <f t="shared" si="2"/>
        <v>65.352000000000004</v>
      </c>
    </row>
    <row r="68" spans="1:5" x14ac:dyDescent="0.25">
      <c r="A68" s="1" t="s">
        <v>73</v>
      </c>
      <c r="B68" s="12">
        <f>0.2*19.19</f>
        <v>3.8380000000000005</v>
      </c>
      <c r="C68" s="13">
        <v>2</v>
      </c>
      <c r="D68" s="12">
        <f t="shared" ref="D68:D90" si="3">C68*$G$1</f>
        <v>50</v>
      </c>
      <c r="E68" s="12">
        <f t="shared" si="2"/>
        <v>53.838000000000001</v>
      </c>
    </row>
    <row r="69" spans="1:5" x14ac:dyDescent="0.25">
      <c r="A69" s="1" t="s">
        <v>74</v>
      </c>
      <c r="B69" s="12">
        <f>0.2*19.19</f>
        <v>3.8380000000000005</v>
      </c>
      <c r="C69" s="13">
        <v>2</v>
      </c>
      <c r="D69" s="12">
        <f t="shared" si="3"/>
        <v>50</v>
      </c>
      <c r="E69" s="12">
        <f t="shared" si="2"/>
        <v>53.838000000000001</v>
      </c>
    </row>
    <row r="70" spans="1:5" x14ac:dyDescent="0.25">
      <c r="A70" s="1" t="s">
        <v>75</v>
      </c>
      <c r="B70" s="12">
        <f>0.3*19.19</f>
        <v>5.7570000000000006</v>
      </c>
      <c r="C70" s="13">
        <v>4</v>
      </c>
      <c r="D70" s="12">
        <f t="shared" si="3"/>
        <v>100</v>
      </c>
      <c r="E70" s="12">
        <f t="shared" si="2"/>
        <v>105.75700000000001</v>
      </c>
    </row>
    <row r="71" spans="1:5" x14ac:dyDescent="0.25">
      <c r="A71" s="1" t="s">
        <v>88</v>
      </c>
      <c r="B71" s="12">
        <v>900</v>
      </c>
      <c r="C71" s="13">
        <v>0</v>
      </c>
      <c r="D71" s="12">
        <f t="shared" si="3"/>
        <v>0</v>
      </c>
      <c r="E71" s="12">
        <f t="shared" ref="E71:E72" si="4">SUM(D71,B71)</f>
        <v>900</v>
      </c>
    </row>
    <row r="72" spans="1:5" x14ac:dyDescent="0.25">
      <c r="A72" s="1" t="s">
        <v>89</v>
      </c>
      <c r="B72" s="12">
        <v>160</v>
      </c>
      <c r="C72" s="13">
        <v>2</v>
      </c>
      <c r="D72" s="12">
        <f t="shared" si="3"/>
        <v>50</v>
      </c>
      <c r="E72" s="12">
        <f t="shared" si="4"/>
        <v>210</v>
      </c>
    </row>
    <row r="73" spans="1:5" x14ac:dyDescent="0.25">
      <c r="A73" s="1" t="s">
        <v>17</v>
      </c>
      <c r="B73" s="12">
        <v>30</v>
      </c>
      <c r="C73" s="13">
        <v>6</v>
      </c>
      <c r="D73" s="12">
        <f t="shared" si="3"/>
        <v>150</v>
      </c>
      <c r="E73" s="12">
        <f t="shared" si="2"/>
        <v>180</v>
      </c>
    </row>
    <row r="74" spans="1:5" x14ac:dyDescent="0.25">
      <c r="A74" s="22" t="s">
        <v>76</v>
      </c>
      <c r="B74" s="23"/>
      <c r="C74" s="23"/>
      <c r="D74" s="23"/>
      <c r="E74" s="24"/>
    </row>
    <row r="75" spans="1:5" x14ac:dyDescent="0.25">
      <c r="A75" s="1" t="s">
        <v>77</v>
      </c>
      <c r="B75" s="12">
        <v>0</v>
      </c>
      <c r="C75" s="13">
        <v>15</v>
      </c>
      <c r="D75" s="12">
        <f t="shared" si="3"/>
        <v>375</v>
      </c>
      <c r="E75" s="12">
        <f t="shared" si="2"/>
        <v>375</v>
      </c>
    </row>
    <row r="76" spans="1:5" x14ac:dyDescent="0.25">
      <c r="A76" s="1" t="s">
        <v>78</v>
      </c>
      <c r="B76" s="12">
        <v>40</v>
      </c>
      <c r="C76" s="13">
        <v>10</v>
      </c>
      <c r="D76" s="12">
        <f t="shared" si="3"/>
        <v>250</v>
      </c>
      <c r="E76" s="12">
        <f t="shared" si="2"/>
        <v>290</v>
      </c>
    </row>
    <row r="77" spans="1:5" x14ac:dyDescent="0.25">
      <c r="A77" s="1" t="s">
        <v>79</v>
      </c>
      <c r="B77" s="12">
        <v>0</v>
      </c>
      <c r="C77" s="13">
        <v>10</v>
      </c>
      <c r="D77" s="12">
        <f t="shared" si="3"/>
        <v>250</v>
      </c>
      <c r="E77" s="12">
        <f t="shared" si="2"/>
        <v>250</v>
      </c>
    </row>
    <row r="78" spans="1:5" x14ac:dyDescent="0.25">
      <c r="A78" s="22" t="s">
        <v>80</v>
      </c>
      <c r="B78" s="23"/>
      <c r="C78" s="23"/>
      <c r="D78" s="23"/>
      <c r="E78" s="24"/>
    </row>
    <row r="79" spans="1:5" x14ac:dyDescent="0.25">
      <c r="A79" s="1" t="s">
        <v>64</v>
      </c>
      <c r="B79" s="12">
        <v>0</v>
      </c>
      <c r="C79" s="13">
        <v>6</v>
      </c>
      <c r="D79" s="12">
        <f t="shared" si="3"/>
        <v>150</v>
      </c>
      <c r="E79" s="12">
        <f t="shared" si="2"/>
        <v>150</v>
      </c>
    </row>
    <row r="80" spans="1:5" x14ac:dyDescent="0.25">
      <c r="A80" s="1" t="s">
        <v>65</v>
      </c>
      <c r="B80" s="12">
        <v>0</v>
      </c>
      <c r="C80" s="13">
        <v>6</v>
      </c>
      <c r="D80" s="12">
        <f t="shared" si="3"/>
        <v>150</v>
      </c>
      <c r="E80" s="12">
        <f t="shared" si="2"/>
        <v>150</v>
      </c>
    </row>
    <row r="81" spans="1:5" x14ac:dyDescent="0.25">
      <c r="A81" s="1" t="s">
        <v>81</v>
      </c>
      <c r="B81" s="12">
        <v>0</v>
      </c>
      <c r="C81" s="13">
        <v>12</v>
      </c>
      <c r="D81" s="12">
        <f t="shared" si="3"/>
        <v>300</v>
      </c>
      <c r="E81" s="12">
        <f t="shared" si="2"/>
        <v>300</v>
      </c>
    </row>
    <row r="82" spans="1:5" x14ac:dyDescent="0.25">
      <c r="A82" s="1" t="s">
        <v>82</v>
      </c>
      <c r="B82" s="12">
        <v>0</v>
      </c>
      <c r="C82" s="13">
        <v>10</v>
      </c>
      <c r="D82" s="12">
        <f t="shared" si="3"/>
        <v>250</v>
      </c>
      <c r="E82" s="12">
        <f t="shared" si="2"/>
        <v>250</v>
      </c>
    </row>
    <row r="83" spans="1:5" x14ac:dyDescent="0.25">
      <c r="A83" s="1" t="s">
        <v>83</v>
      </c>
      <c r="B83" s="12">
        <v>0</v>
      </c>
      <c r="C83" s="13">
        <v>6</v>
      </c>
      <c r="D83" s="12">
        <f t="shared" si="3"/>
        <v>150</v>
      </c>
      <c r="E83" s="12">
        <f t="shared" si="2"/>
        <v>150</v>
      </c>
    </row>
    <row r="84" spans="1:5" x14ac:dyDescent="0.25">
      <c r="A84" s="1" t="s">
        <v>84</v>
      </c>
      <c r="B84" s="12">
        <v>0</v>
      </c>
      <c r="C84" s="13">
        <v>20</v>
      </c>
      <c r="D84" s="12">
        <f t="shared" si="3"/>
        <v>500</v>
      </c>
      <c r="E84" s="12">
        <f t="shared" si="2"/>
        <v>500</v>
      </c>
    </row>
    <row r="85" spans="1:5" x14ac:dyDescent="0.25">
      <c r="A85" s="1" t="s">
        <v>85</v>
      </c>
      <c r="B85" s="12">
        <v>0</v>
      </c>
      <c r="C85" s="13">
        <v>20</v>
      </c>
      <c r="D85" s="12">
        <f t="shared" si="3"/>
        <v>500</v>
      </c>
      <c r="E85" s="12">
        <f t="shared" si="2"/>
        <v>500</v>
      </c>
    </row>
    <row r="86" spans="1:5" x14ac:dyDescent="0.25">
      <c r="A86" s="22" t="s">
        <v>66</v>
      </c>
      <c r="B86" s="23"/>
      <c r="C86" s="23"/>
      <c r="D86" s="23"/>
      <c r="E86" s="24"/>
    </row>
    <row r="87" spans="1:5" x14ac:dyDescent="0.25">
      <c r="A87" s="1" t="s">
        <v>4</v>
      </c>
      <c r="B87" s="12">
        <v>0</v>
      </c>
      <c r="C87" s="13">
        <v>20</v>
      </c>
      <c r="D87" s="12">
        <f t="shared" si="3"/>
        <v>500</v>
      </c>
      <c r="E87" s="12">
        <f t="shared" si="2"/>
        <v>500</v>
      </c>
    </row>
    <row r="88" spans="1:5" x14ac:dyDescent="0.25">
      <c r="A88" s="1" t="s">
        <v>86</v>
      </c>
      <c r="B88" s="12">
        <v>0</v>
      </c>
      <c r="C88" s="13">
        <v>6</v>
      </c>
      <c r="D88" s="12">
        <f t="shared" si="3"/>
        <v>150</v>
      </c>
      <c r="E88" s="12">
        <f t="shared" si="2"/>
        <v>150</v>
      </c>
    </row>
    <row r="89" spans="1:5" x14ac:dyDescent="0.25">
      <c r="A89" s="22" t="s">
        <v>67</v>
      </c>
      <c r="B89" s="23"/>
      <c r="C89" s="23"/>
      <c r="D89" s="23"/>
      <c r="E89" s="24"/>
    </row>
    <row r="90" spans="1:5" ht="15.75" thickBot="1" x14ac:dyDescent="0.3">
      <c r="A90" s="8" t="s">
        <v>87</v>
      </c>
      <c r="B90" s="14">
        <v>0</v>
      </c>
      <c r="C90" s="15">
        <v>40</v>
      </c>
      <c r="D90" s="14">
        <f t="shared" si="3"/>
        <v>1000</v>
      </c>
      <c r="E90" s="14">
        <f t="shared" si="2"/>
        <v>1000</v>
      </c>
    </row>
    <row r="91" spans="1:5" ht="15.75" thickBot="1" x14ac:dyDescent="0.3">
      <c r="A91" s="9" t="s">
        <v>92</v>
      </c>
      <c r="B91" s="16">
        <f>SUM(B2:B90)</f>
        <v>1158.7849999999999</v>
      </c>
      <c r="C91" s="17">
        <f t="shared" ref="C91:E91" si="5">SUM(C2:C90)</f>
        <v>749</v>
      </c>
      <c r="D91" s="16">
        <f t="shared" si="5"/>
        <v>18725</v>
      </c>
      <c r="E91" s="18">
        <f t="shared" si="5"/>
        <v>19883.785</v>
      </c>
    </row>
  </sheetData>
  <autoFilter ref="A1:G91" xr:uid="{FE02B204-1074-45D1-8A42-730809FC8E66}"/>
  <mergeCells count="18">
    <mergeCell ref="A26:E26"/>
    <mergeCell ref="A30:E30"/>
    <mergeCell ref="A34:E34"/>
    <mergeCell ref="A5:E5"/>
    <mergeCell ref="A2:E2"/>
    <mergeCell ref="A7:E7"/>
    <mergeCell ref="A11:E11"/>
    <mergeCell ref="A18:E18"/>
    <mergeCell ref="A21:E21"/>
    <mergeCell ref="A78:E78"/>
    <mergeCell ref="A86:E86"/>
    <mergeCell ref="A89:E89"/>
    <mergeCell ref="A41:E41"/>
    <mergeCell ref="A46:E46"/>
    <mergeCell ref="A48:E48"/>
    <mergeCell ref="A54:E54"/>
    <mergeCell ref="A66:E66"/>
    <mergeCell ref="A74:E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9DD6-520A-4718-8654-1B3808F08522}">
  <sheetPr filterMode="1"/>
  <dimension ref="A1:H91"/>
  <sheetViews>
    <sheetView tabSelected="1" workbookViewId="0">
      <selection activeCell="E91" sqref="A1:E91"/>
    </sheetView>
  </sheetViews>
  <sheetFormatPr defaultRowHeight="15" x14ac:dyDescent="0.25"/>
  <cols>
    <col min="1" max="1" width="36.140625" customWidth="1"/>
    <col min="2" max="2" width="15.7109375" style="6" bestFit="1" customWidth="1"/>
    <col min="3" max="3" width="17.42578125" style="7" bestFit="1" customWidth="1"/>
    <col min="4" max="4" width="18.140625" style="2" bestFit="1" customWidth="1"/>
    <col min="5" max="5" width="17.42578125" style="2" bestFit="1" customWidth="1"/>
    <col min="6" max="6" width="10.28515625" bestFit="1" customWidth="1"/>
    <col min="8" max="8" width="12.28515625" bestFit="1" customWidth="1"/>
  </cols>
  <sheetData>
    <row r="1" spans="1:8" s="4" customFormat="1" x14ac:dyDescent="0.25">
      <c r="A1" s="43" t="s">
        <v>0</v>
      </c>
      <c r="B1" s="40" t="s">
        <v>2</v>
      </c>
      <c r="C1" s="41" t="s">
        <v>1</v>
      </c>
      <c r="D1" s="40" t="s">
        <v>93</v>
      </c>
      <c r="E1" s="40" t="s">
        <v>90</v>
      </c>
      <c r="F1" s="4" t="s">
        <v>91</v>
      </c>
      <c r="G1" s="4">
        <v>25</v>
      </c>
      <c r="H1" s="4" t="s">
        <v>94</v>
      </c>
    </row>
    <row r="2" spans="1:8" x14ac:dyDescent="0.25">
      <c r="A2" s="44" t="s">
        <v>68</v>
      </c>
      <c r="B2" s="39">
        <f>SUM(B3:B4)</f>
        <v>0</v>
      </c>
      <c r="C2" s="39">
        <f t="shared" ref="C2:E2" si="0">SUM(C3:C4)</f>
        <v>168</v>
      </c>
      <c r="D2" s="39">
        <f t="shared" si="0"/>
        <v>4200</v>
      </c>
      <c r="E2" s="39">
        <f t="shared" si="0"/>
        <v>4200</v>
      </c>
    </row>
    <row r="3" spans="1:8" hidden="1" x14ac:dyDescent="0.25">
      <c r="A3" s="30" t="s">
        <v>69</v>
      </c>
      <c r="B3" s="31">
        <v>0</v>
      </c>
      <c r="C3" s="32">
        <f>3*6*8</f>
        <v>144</v>
      </c>
      <c r="D3" s="31">
        <f>C3*$G$1</f>
        <v>3600</v>
      </c>
      <c r="E3" s="31">
        <f>SUM(D3,B3)</f>
        <v>3600</v>
      </c>
      <c r="H3" t="s">
        <v>95</v>
      </c>
    </row>
    <row r="4" spans="1:8" hidden="1" x14ac:dyDescent="0.25">
      <c r="A4" s="28" t="s">
        <v>70</v>
      </c>
      <c r="B4" s="14">
        <v>0</v>
      </c>
      <c r="C4" s="15">
        <v>24</v>
      </c>
      <c r="D4" s="14">
        <f t="shared" ref="D4:D67" si="1">C4*$G$1</f>
        <v>600</v>
      </c>
      <c r="E4" s="14">
        <f t="shared" ref="E4:E67" si="2">SUM(D4,B4)</f>
        <v>600</v>
      </c>
      <c r="H4" t="s">
        <v>95</v>
      </c>
    </row>
    <row r="5" spans="1:8" ht="15.75" customHeight="1" x14ac:dyDescent="0.25">
      <c r="A5" s="44" t="s">
        <v>3</v>
      </c>
      <c r="B5" s="39">
        <f>B6</f>
        <v>0</v>
      </c>
      <c r="C5" s="39">
        <f t="shared" ref="C5:E5" si="3">C6</f>
        <v>6</v>
      </c>
      <c r="D5" s="39">
        <f t="shared" si="3"/>
        <v>150</v>
      </c>
      <c r="E5" s="39">
        <f t="shared" si="3"/>
        <v>150</v>
      </c>
    </row>
    <row r="6" spans="1:8" hidden="1" x14ac:dyDescent="0.25">
      <c r="A6" s="33" t="s">
        <v>4</v>
      </c>
      <c r="B6" s="34">
        <v>0</v>
      </c>
      <c r="C6" s="35">
        <v>6</v>
      </c>
      <c r="D6" s="34">
        <f t="shared" si="1"/>
        <v>150</v>
      </c>
      <c r="E6" s="34">
        <f t="shared" si="2"/>
        <v>150</v>
      </c>
      <c r="H6" t="s">
        <v>95</v>
      </c>
    </row>
    <row r="7" spans="1:8" x14ac:dyDescent="0.25">
      <c r="A7" s="44" t="s">
        <v>5</v>
      </c>
      <c r="B7" s="39">
        <f>SUM(B8:B10)</f>
        <v>0</v>
      </c>
      <c r="C7" s="39">
        <f t="shared" ref="C7:E7" si="4">SUM(C8:C10)</f>
        <v>65</v>
      </c>
      <c r="D7" s="39">
        <f t="shared" si="4"/>
        <v>1625</v>
      </c>
      <c r="E7" s="39">
        <f t="shared" si="4"/>
        <v>1625</v>
      </c>
    </row>
    <row r="8" spans="1:8" hidden="1" x14ac:dyDescent="0.25">
      <c r="A8" s="30" t="s">
        <v>6</v>
      </c>
      <c r="B8" s="31">
        <v>0</v>
      </c>
      <c r="C8" s="32">
        <v>12</v>
      </c>
      <c r="D8" s="31">
        <f t="shared" si="1"/>
        <v>300</v>
      </c>
      <c r="E8" s="31">
        <f t="shared" si="2"/>
        <v>300</v>
      </c>
      <c r="H8" t="s">
        <v>95</v>
      </c>
    </row>
    <row r="9" spans="1:8" hidden="1" x14ac:dyDescent="0.25">
      <c r="A9" s="1" t="s">
        <v>7</v>
      </c>
      <c r="B9" s="12">
        <v>0</v>
      </c>
      <c r="C9" s="13">
        <v>5</v>
      </c>
      <c r="D9" s="12">
        <f t="shared" si="1"/>
        <v>125</v>
      </c>
      <c r="E9" s="12">
        <f t="shared" si="2"/>
        <v>125</v>
      </c>
      <c r="H9" t="s">
        <v>95</v>
      </c>
    </row>
    <row r="10" spans="1:8" hidden="1" x14ac:dyDescent="0.25">
      <c r="A10" s="29" t="s">
        <v>8</v>
      </c>
      <c r="B10" s="14">
        <v>0</v>
      </c>
      <c r="C10" s="15">
        <f>3*4*4</f>
        <v>48</v>
      </c>
      <c r="D10" s="14">
        <f t="shared" si="1"/>
        <v>1200</v>
      </c>
      <c r="E10" s="14">
        <f t="shared" si="2"/>
        <v>1200</v>
      </c>
      <c r="H10" t="s">
        <v>95</v>
      </c>
    </row>
    <row r="11" spans="1:8" x14ac:dyDescent="0.25">
      <c r="A11" s="44" t="s">
        <v>9</v>
      </c>
      <c r="B11" s="39">
        <f>SUM(B12:B17)</f>
        <v>0</v>
      </c>
      <c r="C11" s="39">
        <f t="shared" ref="C11:E11" si="5">SUM(C12:C17)</f>
        <v>44</v>
      </c>
      <c r="D11" s="39">
        <f t="shared" si="5"/>
        <v>1100</v>
      </c>
      <c r="E11" s="39">
        <f t="shared" si="5"/>
        <v>1100</v>
      </c>
    </row>
    <row r="12" spans="1:8" hidden="1" x14ac:dyDescent="0.25">
      <c r="A12" s="30" t="s">
        <v>10</v>
      </c>
      <c r="B12" s="31">
        <v>0</v>
      </c>
      <c r="C12" s="32">
        <v>30</v>
      </c>
      <c r="D12" s="31">
        <f t="shared" si="1"/>
        <v>750</v>
      </c>
      <c r="E12" s="31">
        <f t="shared" si="2"/>
        <v>750</v>
      </c>
      <c r="H12" t="s">
        <v>95</v>
      </c>
    </row>
    <row r="13" spans="1:8" hidden="1" x14ac:dyDescent="0.25">
      <c r="A13" s="1" t="s">
        <v>11</v>
      </c>
      <c r="B13" s="12">
        <v>0</v>
      </c>
      <c r="C13" s="13">
        <v>5</v>
      </c>
      <c r="D13" s="12">
        <f t="shared" si="1"/>
        <v>125</v>
      </c>
      <c r="E13" s="12">
        <f t="shared" si="2"/>
        <v>125</v>
      </c>
      <c r="H13" t="s">
        <v>95</v>
      </c>
    </row>
    <row r="14" spans="1:8" hidden="1" x14ac:dyDescent="0.25">
      <c r="A14" s="1" t="s">
        <v>12</v>
      </c>
      <c r="B14" s="12">
        <v>0</v>
      </c>
      <c r="C14" s="13">
        <v>0</v>
      </c>
      <c r="D14" s="12">
        <f t="shared" si="1"/>
        <v>0</v>
      </c>
      <c r="E14" s="12">
        <f t="shared" si="2"/>
        <v>0</v>
      </c>
      <c r="H14" t="s">
        <v>95</v>
      </c>
    </row>
    <row r="15" spans="1:8" hidden="1" x14ac:dyDescent="0.25">
      <c r="A15" s="1" t="s">
        <v>13</v>
      </c>
      <c r="B15" s="12">
        <v>0</v>
      </c>
      <c r="C15" s="13">
        <v>3</v>
      </c>
      <c r="D15" s="12">
        <f t="shared" si="1"/>
        <v>75</v>
      </c>
      <c r="E15" s="12">
        <f t="shared" si="2"/>
        <v>75</v>
      </c>
      <c r="H15" t="s">
        <v>95</v>
      </c>
    </row>
    <row r="16" spans="1:8" hidden="1" x14ac:dyDescent="0.25">
      <c r="A16" s="1" t="s">
        <v>14</v>
      </c>
      <c r="B16" s="12">
        <v>0</v>
      </c>
      <c r="C16" s="13">
        <v>1</v>
      </c>
      <c r="D16" s="12">
        <f t="shared" si="1"/>
        <v>25</v>
      </c>
      <c r="E16" s="12">
        <f t="shared" si="2"/>
        <v>25</v>
      </c>
      <c r="H16" t="s">
        <v>95</v>
      </c>
    </row>
    <row r="17" spans="1:8" hidden="1" x14ac:dyDescent="0.25">
      <c r="A17" s="29" t="s">
        <v>15</v>
      </c>
      <c r="B17" s="14">
        <v>0</v>
      </c>
      <c r="C17" s="15">
        <v>5</v>
      </c>
      <c r="D17" s="14">
        <f t="shared" si="1"/>
        <v>125</v>
      </c>
      <c r="E17" s="14">
        <f t="shared" si="2"/>
        <v>125</v>
      </c>
      <c r="H17" t="s">
        <v>95</v>
      </c>
    </row>
    <row r="18" spans="1:8" x14ac:dyDescent="0.25">
      <c r="A18" s="44" t="s">
        <v>16</v>
      </c>
      <c r="B18" s="39">
        <f>SUM(B19:B45)</f>
        <v>0</v>
      </c>
      <c r="C18" s="39">
        <f t="shared" ref="C18:E18" si="6">SUM(C19:C45)</f>
        <v>106.5</v>
      </c>
      <c r="D18" s="39">
        <f t="shared" si="6"/>
        <v>2662.5</v>
      </c>
      <c r="E18" s="39">
        <f t="shared" si="6"/>
        <v>2662.5</v>
      </c>
    </row>
    <row r="19" spans="1:8" hidden="1" x14ac:dyDescent="0.25">
      <c r="A19" s="30" t="s">
        <v>17</v>
      </c>
      <c r="B19" s="31">
        <v>0</v>
      </c>
      <c r="C19" s="32">
        <v>6</v>
      </c>
      <c r="D19" s="31">
        <f t="shared" si="1"/>
        <v>150</v>
      </c>
      <c r="E19" s="31">
        <f t="shared" si="2"/>
        <v>150</v>
      </c>
      <c r="H19" t="s">
        <v>95</v>
      </c>
    </row>
    <row r="20" spans="1:8" hidden="1" x14ac:dyDescent="0.25">
      <c r="A20" s="1" t="s">
        <v>18</v>
      </c>
      <c r="B20" s="12">
        <v>0</v>
      </c>
      <c r="C20" s="13">
        <v>5</v>
      </c>
      <c r="D20" s="12">
        <f t="shared" si="1"/>
        <v>125</v>
      </c>
      <c r="E20" s="12">
        <f t="shared" si="2"/>
        <v>125</v>
      </c>
      <c r="H20" t="s">
        <v>95</v>
      </c>
    </row>
    <row r="21" spans="1:8" hidden="1" x14ac:dyDescent="0.25">
      <c r="A21" s="19" t="s">
        <v>19</v>
      </c>
      <c r="B21" s="20"/>
      <c r="C21" s="20"/>
      <c r="D21" s="20"/>
      <c r="E21" s="21"/>
      <c r="H21" t="s">
        <v>95</v>
      </c>
    </row>
    <row r="22" spans="1:8" hidden="1" x14ac:dyDescent="0.25">
      <c r="A22" s="1" t="s">
        <v>20</v>
      </c>
      <c r="B22" s="12">
        <v>0</v>
      </c>
      <c r="C22" s="13">
        <v>4</v>
      </c>
      <c r="D22" s="12">
        <f t="shared" si="1"/>
        <v>100</v>
      </c>
      <c r="E22" s="12">
        <f t="shared" si="2"/>
        <v>100</v>
      </c>
      <c r="H22" t="s">
        <v>95</v>
      </c>
    </row>
    <row r="23" spans="1:8" hidden="1" x14ac:dyDescent="0.25">
      <c r="A23" s="1" t="s">
        <v>21</v>
      </c>
      <c r="B23" s="12">
        <v>0</v>
      </c>
      <c r="C23" s="13">
        <v>18</v>
      </c>
      <c r="D23" s="12">
        <f t="shared" si="1"/>
        <v>450</v>
      </c>
      <c r="E23" s="12">
        <f t="shared" si="2"/>
        <v>450</v>
      </c>
      <c r="H23" t="s">
        <v>95</v>
      </c>
    </row>
    <row r="24" spans="1:8" hidden="1" x14ac:dyDescent="0.25">
      <c r="A24" s="1" t="s">
        <v>22</v>
      </c>
      <c r="B24" s="12">
        <v>0</v>
      </c>
      <c r="C24" s="13">
        <v>0</v>
      </c>
      <c r="D24" s="12">
        <f t="shared" si="1"/>
        <v>0</v>
      </c>
      <c r="E24" s="12">
        <f t="shared" si="2"/>
        <v>0</v>
      </c>
      <c r="H24" t="s">
        <v>95</v>
      </c>
    </row>
    <row r="25" spans="1:8" hidden="1" x14ac:dyDescent="0.25">
      <c r="A25" s="1" t="s">
        <v>23</v>
      </c>
      <c r="B25" s="12">
        <v>0</v>
      </c>
      <c r="C25" s="13">
        <v>2</v>
      </c>
      <c r="D25" s="12">
        <f t="shared" si="1"/>
        <v>50</v>
      </c>
      <c r="E25" s="12">
        <f t="shared" si="2"/>
        <v>50</v>
      </c>
      <c r="H25" t="s">
        <v>95</v>
      </c>
    </row>
    <row r="26" spans="1:8" hidden="1" x14ac:dyDescent="0.25">
      <c r="A26" s="19" t="s">
        <v>24</v>
      </c>
      <c r="B26" s="20"/>
      <c r="C26" s="20"/>
      <c r="D26" s="20"/>
      <c r="E26" s="21"/>
      <c r="H26" t="s">
        <v>95</v>
      </c>
    </row>
    <row r="27" spans="1:8" hidden="1" x14ac:dyDescent="0.25">
      <c r="A27" s="1" t="s">
        <v>25</v>
      </c>
      <c r="B27" s="12">
        <v>0</v>
      </c>
      <c r="C27" s="13">
        <v>3</v>
      </c>
      <c r="D27" s="12">
        <f t="shared" si="1"/>
        <v>75</v>
      </c>
      <c r="E27" s="12">
        <f t="shared" si="2"/>
        <v>75</v>
      </c>
      <c r="H27" t="s">
        <v>95</v>
      </c>
    </row>
    <row r="28" spans="1:8" hidden="1" x14ac:dyDescent="0.25">
      <c r="A28" s="1" t="s">
        <v>26</v>
      </c>
      <c r="B28" s="12">
        <v>0</v>
      </c>
      <c r="C28" s="13">
        <v>0.5</v>
      </c>
      <c r="D28" s="12">
        <f t="shared" si="1"/>
        <v>12.5</v>
      </c>
      <c r="E28" s="12">
        <f t="shared" si="2"/>
        <v>12.5</v>
      </c>
      <c r="H28" t="s">
        <v>95</v>
      </c>
    </row>
    <row r="29" spans="1:8" hidden="1" x14ac:dyDescent="0.25">
      <c r="A29" s="1" t="s">
        <v>27</v>
      </c>
      <c r="B29" s="12">
        <v>0</v>
      </c>
      <c r="C29" s="13">
        <v>3</v>
      </c>
      <c r="D29" s="12">
        <f t="shared" si="1"/>
        <v>75</v>
      </c>
      <c r="E29" s="12">
        <f t="shared" si="2"/>
        <v>75</v>
      </c>
      <c r="H29" t="s">
        <v>95</v>
      </c>
    </row>
    <row r="30" spans="1:8" hidden="1" x14ac:dyDescent="0.25">
      <c r="A30" s="19" t="s">
        <v>28</v>
      </c>
      <c r="B30" s="20"/>
      <c r="C30" s="20"/>
      <c r="D30" s="20"/>
      <c r="E30" s="21"/>
      <c r="H30" t="s">
        <v>95</v>
      </c>
    </row>
    <row r="31" spans="1:8" hidden="1" x14ac:dyDescent="0.25">
      <c r="A31" s="1" t="s">
        <v>29</v>
      </c>
      <c r="B31" s="12">
        <v>0</v>
      </c>
      <c r="C31" s="13">
        <v>1</v>
      </c>
      <c r="D31" s="12">
        <f t="shared" si="1"/>
        <v>25</v>
      </c>
      <c r="E31" s="12">
        <f t="shared" si="2"/>
        <v>25</v>
      </c>
      <c r="H31" t="s">
        <v>95</v>
      </c>
    </row>
    <row r="32" spans="1:8" hidden="1" x14ac:dyDescent="0.25">
      <c r="A32" s="1" t="s">
        <v>30</v>
      </c>
      <c r="B32" s="12">
        <v>0</v>
      </c>
      <c r="C32" s="13">
        <v>1</v>
      </c>
      <c r="D32" s="12">
        <f t="shared" si="1"/>
        <v>25</v>
      </c>
      <c r="E32" s="12">
        <f t="shared" si="2"/>
        <v>25</v>
      </c>
      <c r="H32" t="s">
        <v>95</v>
      </c>
    </row>
    <row r="33" spans="1:8" hidden="1" x14ac:dyDescent="0.25">
      <c r="A33" s="1" t="s">
        <v>31</v>
      </c>
      <c r="B33" s="12">
        <v>0</v>
      </c>
      <c r="C33" s="13">
        <v>1</v>
      </c>
      <c r="D33" s="12">
        <f t="shared" si="1"/>
        <v>25</v>
      </c>
      <c r="E33" s="12">
        <f t="shared" si="2"/>
        <v>25</v>
      </c>
      <c r="H33" t="s">
        <v>95</v>
      </c>
    </row>
    <row r="34" spans="1:8" hidden="1" x14ac:dyDescent="0.25">
      <c r="A34" s="19" t="s">
        <v>32</v>
      </c>
      <c r="B34" s="20"/>
      <c r="C34" s="20"/>
      <c r="D34" s="20"/>
      <c r="E34" s="21"/>
      <c r="H34" t="s">
        <v>95</v>
      </c>
    </row>
    <row r="35" spans="1:8" hidden="1" x14ac:dyDescent="0.25">
      <c r="A35" s="1" t="s">
        <v>33</v>
      </c>
      <c r="B35" s="12">
        <v>0</v>
      </c>
      <c r="C35" s="13">
        <v>24</v>
      </c>
      <c r="D35" s="12">
        <f t="shared" si="1"/>
        <v>600</v>
      </c>
      <c r="E35" s="12">
        <f t="shared" si="2"/>
        <v>600</v>
      </c>
      <c r="H35" t="s">
        <v>95</v>
      </c>
    </row>
    <row r="36" spans="1:8" hidden="1" x14ac:dyDescent="0.25">
      <c r="A36" s="1" t="s">
        <v>34</v>
      </c>
      <c r="B36" s="12">
        <v>0</v>
      </c>
      <c r="C36" s="13">
        <v>22</v>
      </c>
      <c r="D36" s="12">
        <f t="shared" si="1"/>
        <v>550</v>
      </c>
      <c r="E36" s="12">
        <f t="shared" si="2"/>
        <v>550</v>
      </c>
      <c r="H36" t="s">
        <v>95</v>
      </c>
    </row>
    <row r="37" spans="1:8" hidden="1" x14ac:dyDescent="0.25">
      <c r="A37" s="1" t="s">
        <v>35</v>
      </c>
      <c r="B37" s="12">
        <v>0</v>
      </c>
      <c r="C37" s="13">
        <v>0.5</v>
      </c>
      <c r="D37" s="12">
        <f t="shared" si="1"/>
        <v>12.5</v>
      </c>
      <c r="E37" s="12">
        <f t="shared" si="2"/>
        <v>12.5</v>
      </c>
      <c r="H37" t="s">
        <v>95</v>
      </c>
    </row>
    <row r="38" spans="1:8" hidden="1" x14ac:dyDescent="0.25">
      <c r="A38" s="1" t="s">
        <v>36</v>
      </c>
      <c r="B38" s="12">
        <v>0</v>
      </c>
      <c r="C38" s="13">
        <v>0.5</v>
      </c>
      <c r="D38" s="12">
        <f t="shared" si="1"/>
        <v>12.5</v>
      </c>
      <c r="E38" s="12">
        <f t="shared" si="2"/>
        <v>12.5</v>
      </c>
      <c r="H38" t="s">
        <v>95</v>
      </c>
    </row>
    <row r="39" spans="1:8" hidden="1" x14ac:dyDescent="0.25">
      <c r="A39" s="1" t="s">
        <v>37</v>
      </c>
      <c r="B39" s="12">
        <v>0</v>
      </c>
      <c r="C39" s="13">
        <v>5</v>
      </c>
      <c r="D39" s="12">
        <f t="shared" si="1"/>
        <v>125</v>
      </c>
      <c r="E39" s="12">
        <f t="shared" si="2"/>
        <v>125</v>
      </c>
      <c r="H39" t="s">
        <v>95</v>
      </c>
    </row>
    <row r="40" spans="1:8" hidden="1" x14ac:dyDescent="0.25">
      <c r="A40" s="1" t="s">
        <v>38</v>
      </c>
      <c r="B40" s="12">
        <v>0</v>
      </c>
      <c r="C40" s="13">
        <v>2</v>
      </c>
      <c r="D40" s="12">
        <f t="shared" si="1"/>
        <v>50</v>
      </c>
      <c r="E40" s="12">
        <f t="shared" si="2"/>
        <v>50</v>
      </c>
      <c r="H40" t="s">
        <v>95</v>
      </c>
    </row>
    <row r="41" spans="1:8" hidden="1" x14ac:dyDescent="0.25">
      <c r="A41" s="19" t="s">
        <v>39</v>
      </c>
      <c r="B41" s="20"/>
      <c r="C41" s="20"/>
      <c r="D41" s="20"/>
      <c r="E41" s="21"/>
      <c r="H41" t="s">
        <v>95</v>
      </c>
    </row>
    <row r="42" spans="1:8" hidden="1" x14ac:dyDescent="0.25">
      <c r="A42" s="1" t="s">
        <v>40</v>
      </c>
      <c r="B42" s="12">
        <v>0</v>
      </c>
      <c r="C42" s="13">
        <v>2</v>
      </c>
      <c r="D42" s="12">
        <f t="shared" si="1"/>
        <v>50</v>
      </c>
      <c r="E42" s="12">
        <f t="shared" si="2"/>
        <v>50</v>
      </c>
      <c r="H42" t="s">
        <v>95</v>
      </c>
    </row>
    <row r="43" spans="1:8" hidden="1" x14ac:dyDescent="0.25">
      <c r="A43" s="1" t="s">
        <v>41</v>
      </c>
      <c r="B43" s="12">
        <v>0</v>
      </c>
      <c r="C43" s="13">
        <v>2</v>
      </c>
      <c r="D43" s="12">
        <f t="shared" si="1"/>
        <v>50</v>
      </c>
      <c r="E43" s="12">
        <f t="shared" si="2"/>
        <v>50</v>
      </c>
      <c r="H43" t="s">
        <v>95</v>
      </c>
    </row>
    <row r="44" spans="1:8" hidden="1" x14ac:dyDescent="0.25">
      <c r="A44" s="1" t="s">
        <v>42</v>
      </c>
      <c r="B44" s="12">
        <v>0</v>
      </c>
      <c r="C44" s="13">
        <v>2</v>
      </c>
      <c r="D44" s="12">
        <f t="shared" si="1"/>
        <v>50</v>
      </c>
      <c r="E44" s="12">
        <f t="shared" si="2"/>
        <v>50</v>
      </c>
      <c r="H44" t="s">
        <v>95</v>
      </c>
    </row>
    <row r="45" spans="1:8" hidden="1" x14ac:dyDescent="0.25">
      <c r="A45" s="29" t="s">
        <v>43</v>
      </c>
      <c r="B45" s="14">
        <v>0</v>
      </c>
      <c r="C45" s="15">
        <v>2</v>
      </c>
      <c r="D45" s="14">
        <f t="shared" si="1"/>
        <v>50</v>
      </c>
      <c r="E45" s="14">
        <f t="shared" si="2"/>
        <v>50</v>
      </c>
      <c r="H45" t="s">
        <v>95</v>
      </c>
    </row>
    <row r="46" spans="1:8" x14ac:dyDescent="0.25">
      <c r="A46" s="44" t="s">
        <v>44</v>
      </c>
      <c r="B46" s="39">
        <f>B47</f>
        <v>0</v>
      </c>
      <c r="C46" s="39">
        <f t="shared" ref="C46:E46" si="7">C47</f>
        <v>2</v>
      </c>
      <c r="D46" s="39">
        <f t="shared" si="7"/>
        <v>50</v>
      </c>
      <c r="E46" s="39">
        <f t="shared" si="7"/>
        <v>50</v>
      </c>
    </row>
    <row r="47" spans="1:8" hidden="1" x14ac:dyDescent="0.25">
      <c r="A47" s="36" t="s">
        <v>45</v>
      </c>
      <c r="B47" s="34">
        <v>0</v>
      </c>
      <c r="C47" s="35">
        <v>2</v>
      </c>
      <c r="D47" s="34">
        <f t="shared" si="1"/>
        <v>50</v>
      </c>
      <c r="E47" s="34">
        <f t="shared" si="2"/>
        <v>50</v>
      </c>
      <c r="H47" t="s">
        <v>95</v>
      </c>
    </row>
    <row r="48" spans="1:8" x14ac:dyDescent="0.25">
      <c r="A48" s="44" t="s">
        <v>46</v>
      </c>
      <c r="B48" s="39">
        <f>SUM(B49:B53)</f>
        <v>0</v>
      </c>
      <c r="C48" s="39">
        <f t="shared" ref="C48:E48" si="8">SUM(C49:C53)</f>
        <v>123</v>
      </c>
      <c r="D48" s="39">
        <f t="shared" si="8"/>
        <v>3075</v>
      </c>
      <c r="E48" s="39">
        <f t="shared" si="8"/>
        <v>3075</v>
      </c>
    </row>
    <row r="49" spans="1:8" hidden="1" x14ac:dyDescent="0.25">
      <c r="A49" s="30" t="s">
        <v>47</v>
      </c>
      <c r="B49" s="31">
        <v>0</v>
      </c>
      <c r="C49" s="32">
        <v>100</v>
      </c>
      <c r="D49" s="31">
        <f t="shared" si="1"/>
        <v>2500</v>
      </c>
      <c r="E49" s="31">
        <f t="shared" si="2"/>
        <v>2500</v>
      </c>
      <c r="H49" t="s">
        <v>95</v>
      </c>
    </row>
    <row r="50" spans="1:8" hidden="1" x14ac:dyDescent="0.25">
      <c r="A50" s="1" t="s">
        <v>48</v>
      </c>
      <c r="B50" s="12">
        <v>0</v>
      </c>
      <c r="C50" s="13">
        <v>18</v>
      </c>
      <c r="D50" s="12">
        <f t="shared" si="1"/>
        <v>450</v>
      </c>
      <c r="E50" s="12">
        <f t="shared" si="2"/>
        <v>450</v>
      </c>
      <c r="H50" t="s">
        <v>95</v>
      </c>
    </row>
    <row r="51" spans="1:8" hidden="1" x14ac:dyDescent="0.25">
      <c r="A51" s="1" t="s">
        <v>49</v>
      </c>
      <c r="B51" s="12">
        <v>0</v>
      </c>
      <c r="C51" s="13">
        <v>1</v>
      </c>
      <c r="D51" s="12">
        <f t="shared" si="1"/>
        <v>25</v>
      </c>
      <c r="E51" s="12">
        <f t="shared" si="2"/>
        <v>25</v>
      </c>
      <c r="H51" t="s">
        <v>95</v>
      </c>
    </row>
    <row r="52" spans="1:8" hidden="1" x14ac:dyDescent="0.25">
      <c r="A52" s="1" t="s">
        <v>50</v>
      </c>
      <c r="B52" s="12">
        <v>0</v>
      </c>
      <c r="C52" s="13">
        <v>3</v>
      </c>
      <c r="D52" s="12">
        <f t="shared" si="1"/>
        <v>75</v>
      </c>
      <c r="E52" s="12">
        <f t="shared" si="2"/>
        <v>75</v>
      </c>
      <c r="H52" t="s">
        <v>95</v>
      </c>
    </row>
    <row r="53" spans="1:8" hidden="1" x14ac:dyDescent="0.25">
      <c r="A53" s="29" t="s">
        <v>51</v>
      </c>
      <c r="B53" s="14">
        <v>0</v>
      </c>
      <c r="C53" s="15">
        <v>1</v>
      </c>
      <c r="D53" s="14">
        <f t="shared" si="1"/>
        <v>25</v>
      </c>
      <c r="E53" s="14">
        <f t="shared" si="2"/>
        <v>25</v>
      </c>
      <c r="H53" t="s">
        <v>95</v>
      </c>
    </row>
    <row r="54" spans="1:8" x14ac:dyDescent="0.25">
      <c r="A54" s="44" t="s">
        <v>52</v>
      </c>
      <c r="B54" s="39">
        <f>SUM(B55:B65)</f>
        <v>0</v>
      </c>
      <c r="C54" s="39">
        <f t="shared" ref="C54:E54" si="9">SUM(C55:C65)</f>
        <v>35.5</v>
      </c>
      <c r="D54" s="39">
        <f t="shared" si="9"/>
        <v>887.5</v>
      </c>
      <c r="E54" s="39">
        <f t="shared" si="9"/>
        <v>887.5</v>
      </c>
    </row>
    <row r="55" spans="1:8" hidden="1" x14ac:dyDescent="0.25">
      <c r="A55" s="30" t="s">
        <v>53</v>
      </c>
      <c r="B55" s="31">
        <v>0</v>
      </c>
      <c r="C55" s="32">
        <v>6</v>
      </c>
      <c r="D55" s="31">
        <f t="shared" si="1"/>
        <v>150</v>
      </c>
      <c r="E55" s="31">
        <f t="shared" si="2"/>
        <v>150</v>
      </c>
      <c r="H55" t="s">
        <v>95</v>
      </c>
    </row>
    <row r="56" spans="1:8" hidden="1" x14ac:dyDescent="0.25">
      <c r="A56" s="1" t="s">
        <v>54</v>
      </c>
      <c r="B56" s="12">
        <v>0</v>
      </c>
      <c r="C56" s="13">
        <v>3</v>
      </c>
      <c r="D56" s="12">
        <f t="shared" si="1"/>
        <v>75</v>
      </c>
      <c r="E56" s="12">
        <f t="shared" si="2"/>
        <v>75</v>
      </c>
      <c r="H56" t="s">
        <v>95</v>
      </c>
    </row>
    <row r="57" spans="1:8" hidden="1" x14ac:dyDescent="0.25">
      <c r="A57" s="1" t="s">
        <v>55</v>
      </c>
      <c r="B57" s="12">
        <v>0</v>
      </c>
      <c r="C57" s="13">
        <v>4</v>
      </c>
      <c r="D57" s="12">
        <f t="shared" si="1"/>
        <v>100</v>
      </c>
      <c r="E57" s="12">
        <f t="shared" si="2"/>
        <v>100</v>
      </c>
      <c r="H57" t="s">
        <v>95</v>
      </c>
    </row>
    <row r="58" spans="1:8" hidden="1" x14ac:dyDescent="0.25">
      <c r="A58" s="1" t="s">
        <v>56</v>
      </c>
      <c r="B58" s="12">
        <v>0</v>
      </c>
      <c r="C58" s="13">
        <v>6</v>
      </c>
      <c r="D58" s="12">
        <f t="shared" si="1"/>
        <v>150</v>
      </c>
      <c r="E58" s="12">
        <f t="shared" si="2"/>
        <v>150</v>
      </c>
      <c r="H58" t="s">
        <v>95</v>
      </c>
    </row>
    <row r="59" spans="1:8" hidden="1" x14ac:dyDescent="0.25">
      <c r="A59" s="1" t="s">
        <v>57</v>
      </c>
      <c r="B59" s="12">
        <v>0</v>
      </c>
      <c r="C59" s="13">
        <v>3</v>
      </c>
      <c r="D59" s="12">
        <f t="shared" si="1"/>
        <v>75</v>
      </c>
      <c r="E59" s="12">
        <f t="shared" si="2"/>
        <v>75</v>
      </c>
      <c r="H59" t="s">
        <v>95</v>
      </c>
    </row>
    <row r="60" spans="1:8" hidden="1" x14ac:dyDescent="0.25">
      <c r="A60" s="1" t="s">
        <v>58</v>
      </c>
      <c r="B60" s="12">
        <v>0</v>
      </c>
      <c r="C60" s="13">
        <v>4</v>
      </c>
      <c r="D60" s="12">
        <f t="shared" si="1"/>
        <v>100</v>
      </c>
      <c r="E60" s="12">
        <f t="shared" si="2"/>
        <v>100</v>
      </c>
      <c r="H60" t="s">
        <v>95</v>
      </c>
    </row>
    <row r="61" spans="1:8" hidden="1" x14ac:dyDescent="0.25">
      <c r="A61" s="1" t="s">
        <v>59</v>
      </c>
      <c r="B61" s="12">
        <v>0</v>
      </c>
      <c r="C61" s="13">
        <v>6</v>
      </c>
      <c r="D61" s="12">
        <f t="shared" si="1"/>
        <v>150</v>
      </c>
      <c r="E61" s="12">
        <f t="shared" si="2"/>
        <v>150</v>
      </c>
      <c r="H61" t="s">
        <v>95</v>
      </c>
    </row>
    <row r="62" spans="1:8" hidden="1" x14ac:dyDescent="0.25">
      <c r="A62" s="1" t="s">
        <v>60</v>
      </c>
      <c r="B62" s="12">
        <v>0</v>
      </c>
      <c r="C62" s="13">
        <v>1</v>
      </c>
      <c r="D62" s="12">
        <f t="shared" si="1"/>
        <v>25</v>
      </c>
      <c r="E62" s="12">
        <f t="shared" si="2"/>
        <v>25</v>
      </c>
      <c r="H62" t="s">
        <v>95</v>
      </c>
    </row>
    <row r="63" spans="1:8" hidden="1" x14ac:dyDescent="0.25">
      <c r="A63" s="1" t="s">
        <v>61</v>
      </c>
      <c r="B63" s="12">
        <v>0</v>
      </c>
      <c r="C63" s="13">
        <v>1</v>
      </c>
      <c r="D63" s="12">
        <f t="shared" si="1"/>
        <v>25</v>
      </c>
      <c r="E63" s="12">
        <f t="shared" si="2"/>
        <v>25</v>
      </c>
      <c r="H63" t="s">
        <v>95</v>
      </c>
    </row>
    <row r="64" spans="1:8" hidden="1" x14ac:dyDescent="0.25">
      <c r="A64" s="1" t="s">
        <v>62</v>
      </c>
      <c r="B64" s="12">
        <v>0</v>
      </c>
      <c r="C64" s="13">
        <v>1</v>
      </c>
      <c r="D64" s="12">
        <f t="shared" si="1"/>
        <v>25</v>
      </c>
      <c r="E64" s="12">
        <f t="shared" si="2"/>
        <v>25</v>
      </c>
      <c r="H64" t="s">
        <v>95</v>
      </c>
    </row>
    <row r="65" spans="1:8" hidden="1" x14ac:dyDescent="0.25">
      <c r="A65" s="29" t="s">
        <v>63</v>
      </c>
      <c r="B65" s="14">
        <v>0</v>
      </c>
      <c r="C65" s="15">
        <v>0.5</v>
      </c>
      <c r="D65" s="14">
        <f t="shared" si="1"/>
        <v>12.5</v>
      </c>
      <c r="E65" s="14">
        <f t="shared" si="2"/>
        <v>12.5</v>
      </c>
      <c r="H65" t="s">
        <v>95</v>
      </c>
    </row>
    <row r="66" spans="1:8" x14ac:dyDescent="0.25">
      <c r="A66" s="44" t="s">
        <v>71</v>
      </c>
      <c r="B66" s="39">
        <f>SUM(B67:B73)</f>
        <v>1118.7849999999999</v>
      </c>
      <c r="C66" s="39">
        <f t="shared" ref="C66:E66" si="10">SUM(C67:C73)</f>
        <v>18</v>
      </c>
      <c r="D66" s="39">
        <f t="shared" si="10"/>
        <v>450</v>
      </c>
      <c r="E66" s="39">
        <f t="shared" si="10"/>
        <v>1568.7849999999999</v>
      </c>
    </row>
    <row r="67" spans="1:8" hidden="1" x14ac:dyDescent="0.25">
      <c r="A67" s="37" t="s">
        <v>72</v>
      </c>
      <c r="B67" s="31">
        <f>0.8*19.19</f>
        <v>15.352000000000002</v>
      </c>
      <c r="C67" s="32">
        <v>2</v>
      </c>
      <c r="D67" s="31">
        <f t="shared" si="1"/>
        <v>50</v>
      </c>
      <c r="E67" s="31">
        <f t="shared" si="2"/>
        <v>65.352000000000004</v>
      </c>
      <c r="H67" t="s">
        <v>95</v>
      </c>
    </row>
    <row r="68" spans="1:8" hidden="1" x14ac:dyDescent="0.25">
      <c r="A68" s="1" t="s">
        <v>73</v>
      </c>
      <c r="B68" s="12">
        <f>0.2*19.19</f>
        <v>3.8380000000000005</v>
      </c>
      <c r="C68" s="13">
        <v>2</v>
      </c>
      <c r="D68" s="12">
        <f t="shared" ref="D68:D90" si="11">C68*$G$1</f>
        <v>50</v>
      </c>
      <c r="E68" s="12">
        <f t="shared" ref="E68:E93" si="12">SUM(D68,B68)</f>
        <v>53.838000000000001</v>
      </c>
      <c r="H68" t="s">
        <v>95</v>
      </c>
    </row>
    <row r="69" spans="1:8" hidden="1" x14ac:dyDescent="0.25">
      <c r="A69" s="1" t="s">
        <v>74</v>
      </c>
      <c r="B69" s="12">
        <f>0.2*19.19</f>
        <v>3.8380000000000005</v>
      </c>
      <c r="C69" s="13">
        <v>2</v>
      </c>
      <c r="D69" s="12">
        <f t="shared" si="11"/>
        <v>50</v>
      </c>
      <c r="E69" s="12">
        <f t="shared" si="12"/>
        <v>53.838000000000001</v>
      </c>
      <c r="H69" t="s">
        <v>95</v>
      </c>
    </row>
    <row r="70" spans="1:8" hidden="1" x14ac:dyDescent="0.25">
      <c r="A70" s="1" t="s">
        <v>75</v>
      </c>
      <c r="B70" s="12">
        <f>0.3*19.19</f>
        <v>5.7570000000000006</v>
      </c>
      <c r="C70" s="13">
        <v>4</v>
      </c>
      <c r="D70" s="12">
        <f t="shared" si="11"/>
        <v>100</v>
      </c>
      <c r="E70" s="12">
        <f t="shared" si="12"/>
        <v>105.75700000000001</v>
      </c>
      <c r="H70" t="s">
        <v>95</v>
      </c>
    </row>
    <row r="71" spans="1:8" hidden="1" x14ac:dyDescent="0.25">
      <c r="A71" s="1" t="s">
        <v>88</v>
      </c>
      <c r="B71" s="12">
        <v>900</v>
      </c>
      <c r="C71" s="13">
        <v>0</v>
      </c>
      <c r="D71" s="12">
        <f t="shared" si="11"/>
        <v>0</v>
      </c>
      <c r="E71" s="12">
        <f t="shared" si="12"/>
        <v>900</v>
      </c>
      <c r="H71" t="s">
        <v>95</v>
      </c>
    </row>
    <row r="72" spans="1:8" hidden="1" x14ac:dyDescent="0.25">
      <c r="A72" s="1" t="s">
        <v>89</v>
      </c>
      <c r="B72" s="12">
        <v>160</v>
      </c>
      <c r="C72" s="13">
        <v>2</v>
      </c>
      <c r="D72" s="12">
        <f t="shared" si="11"/>
        <v>50</v>
      </c>
      <c r="E72" s="12">
        <f t="shared" si="12"/>
        <v>210</v>
      </c>
      <c r="H72" t="s">
        <v>95</v>
      </c>
    </row>
    <row r="73" spans="1:8" hidden="1" x14ac:dyDescent="0.25">
      <c r="A73" s="29" t="s">
        <v>17</v>
      </c>
      <c r="B73" s="14">
        <v>30</v>
      </c>
      <c r="C73" s="15">
        <v>6</v>
      </c>
      <c r="D73" s="14">
        <f t="shared" si="11"/>
        <v>150</v>
      </c>
      <c r="E73" s="14">
        <f t="shared" si="12"/>
        <v>180</v>
      </c>
      <c r="H73" t="s">
        <v>95</v>
      </c>
    </row>
    <row r="74" spans="1:8" x14ac:dyDescent="0.25">
      <c r="A74" s="44" t="s">
        <v>76</v>
      </c>
      <c r="B74" s="39">
        <f>SUM(B75:B77)</f>
        <v>40</v>
      </c>
      <c r="C74" s="39">
        <f t="shared" ref="C74:E74" si="13">SUM(C75:C77)</f>
        <v>35</v>
      </c>
      <c r="D74" s="39">
        <f t="shared" si="13"/>
        <v>875</v>
      </c>
      <c r="E74" s="39">
        <f t="shared" si="13"/>
        <v>915</v>
      </c>
    </row>
    <row r="75" spans="1:8" hidden="1" x14ac:dyDescent="0.25">
      <c r="A75" s="30" t="s">
        <v>77</v>
      </c>
      <c r="B75" s="31">
        <v>0</v>
      </c>
      <c r="C75" s="32">
        <v>15</v>
      </c>
      <c r="D75" s="31">
        <f t="shared" si="11"/>
        <v>375</v>
      </c>
      <c r="E75" s="31">
        <f t="shared" si="12"/>
        <v>375</v>
      </c>
      <c r="H75" t="s">
        <v>95</v>
      </c>
    </row>
    <row r="76" spans="1:8" hidden="1" x14ac:dyDescent="0.25">
      <c r="A76" s="1" t="s">
        <v>78</v>
      </c>
      <c r="B76" s="12">
        <v>40</v>
      </c>
      <c r="C76" s="13">
        <v>10</v>
      </c>
      <c r="D76" s="12">
        <f t="shared" si="11"/>
        <v>250</v>
      </c>
      <c r="E76" s="12">
        <f t="shared" si="12"/>
        <v>290</v>
      </c>
      <c r="H76" t="s">
        <v>95</v>
      </c>
    </row>
    <row r="77" spans="1:8" hidden="1" x14ac:dyDescent="0.25">
      <c r="A77" s="29" t="s">
        <v>79</v>
      </c>
      <c r="B77" s="14">
        <v>0</v>
      </c>
      <c r="C77" s="15">
        <v>10</v>
      </c>
      <c r="D77" s="14">
        <f t="shared" si="11"/>
        <v>250</v>
      </c>
      <c r="E77" s="14">
        <f t="shared" si="12"/>
        <v>250</v>
      </c>
      <c r="H77" t="s">
        <v>95</v>
      </c>
    </row>
    <row r="78" spans="1:8" x14ac:dyDescent="0.25">
      <c r="A78" s="44" t="s">
        <v>80</v>
      </c>
      <c r="B78" s="39">
        <f>SUM(B79:B85)</f>
        <v>0</v>
      </c>
      <c r="C78" s="39">
        <f t="shared" ref="C78:E78" si="14">SUM(C79:C85)</f>
        <v>80</v>
      </c>
      <c r="D78" s="39">
        <f t="shared" si="14"/>
        <v>2000</v>
      </c>
      <c r="E78" s="39">
        <f t="shared" si="14"/>
        <v>2000</v>
      </c>
    </row>
    <row r="79" spans="1:8" hidden="1" x14ac:dyDescent="0.25">
      <c r="A79" s="30" t="s">
        <v>64</v>
      </c>
      <c r="B79" s="31">
        <v>0</v>
      </c>
      <c r="C79" s="32">
        <v>6</v>
      </c>
      <c r="D79" s="31">
        <f t="shared" si="11"/>
        <v>150</v>
      </c>
      <c r="E79" s="31">
        <f t="shared" si="12"/>
        <v>150</v>
      </c>
      <c r="H79" t="s">
        <v>95</v>
      </c>
    </row>
    <row r="80" spans="1:8" hidden="1" x14ac:dyDescent="0.25">
      <c r="A80" s="1" t="s">
        <v>65</v>
      </c>
      <c r="B80" s="12">
        <v>0</v>
      </c>
      <c r="C80" s="13">
        <v>6</v>
      </c>
      <c r="D80" s="12">
        <f t="shared" si="11"/>
        <v>150</v>
      </c>
      <c r="E80" s="12">
        <f t="shared" si="12"/>
        <v>150</v>
      </c>
      <c r="H80" t="s">
        <v>95</v>
      </c>
    </row>
    <row r="81" spans="1:8" hidden="1" x14ac:dyDescent="0.25">
      <c r="A81" s="1" t="s">
        <v>81</v>
      </c>
      <c r="B81" s="12">
        <v>0</v>
      </c>
      <c r="C81" s="13">
        <v>12</v>
      </c>
      <c r="D81" s="12">
        <f t="shared" si="11"/>
        <v>300</v>
      </c>
      <c r="E81" s="12">
        <f t="shared" si="12"/>
        <v>300</v>
      </c>
      <c r="H81" t="s">
        <v>95</v>
      </c>
    </row>
    <row r="82" spans="1:8" hidden="1" x14ac:dyDescent="0.25">
      <c r="A82" s="1" t="s">
        <v>82</v>
      </c>
      <c r="B82" s="12">
        <v>0</v>
      </c>
      <c r="C82" s="13">
        <v>10</v>
      </c>
      <c r="D82" s="12">
        <f t="shared" si="11"/>
        <v>250</v>
      </c>
      <c r="E82" s="12">
        <f t="shared" si="12"/>
        <v>250</v>
      </c>
      <c r="H82" t="s">
        <v>95</v>
      </c>
    </row>
    <row r="83" spans="1:8" hidden="1" x14ac:dyDescent="0.25">
      <c r="A83" s="1" t="s">
        <v>83</v>
      </c>
      <c r="B83" s="12">
        <v>0</v>
      </c>
      <c r="C83" s="13">
        <v>6</v>
      </c>
      <c r="D83" s="12">
        <f t="shared" si="11"/>
        <v>150</v>
      </c>
      <c r="E83" s="12">
        <f t="shared" si="12"/>
        <v>150</v>
      </c>
      <c r="H83" t="s">
        <v>95</v>
      </c>
    </row>
    <row r="84" spans="1:8" hidden="1" x14ac:dyDescent="0.25">
      <c r="A84" s="1" t="s">
        <v>84</v>
      </c>
      <c r="B84" s="12">
        <v>0</v>
      </c>
      <c r="C84" s="13">
        <v>20</v>
      </c>
      <c r="D84" s="12">
        <f t="shared" si="11"/>
        <v>500</v>
      </c>
      <c r="E84" s="12">
        <f t="shared" si="12"/>
        <v>500</v>
      </c>
      <c r="H84" t="s">
        <v>95</v>
      </c>
    </row>
    <row r="85" spans="1:8" hidden="1" x14ac:dyDescent="0.25">
      <c r="A85" s="29" t="s">
        <v>85</v>
      </c>
      <c r="B85" s="14">
        <v>0</v>
      </c>
      <c r="C85" s="15">
        <v>20</v>
      </c>
      <c r="D85" s="14">
        <f t="shared" si="11"/>
        <v>500</v>
      </c>
      <c r="E85" s="14">
        <f t="shared" si="12"/>
        <v>500</v>
      </c>
      <c r="H85" t="s">
        <v>95</v>
      </c>
    </row>
    <row r="86" spans="1:8" x14ac:dyDescent="0.25">
      <c r="A86" s="44" t="s">
        <v>66</v>
      </c>
      <c r="B86" s="39">
        <f>SUM(B87:B88)</f>
        <v>0</v>
      </c>
      <c r="C86" s="39">
        <f t="shared" ref="C86:E86" si="15">SUM(C87:C88)</f>
        <v>26</v>
      </c>
      <c r="D86" s="39">
        <f t="shared" si="15"/>
        <v>650</v>
      </c>
      <c r="E86" s="39">
        <f t="shared" si="15"/>
        <v>650</v>
      </c>
    </row>
    <row r="87" spans="1:8" hidden="1" x14ac:dyDescent="0.25">
      <c r="A87" s="30" t="s">
        <v>4</v>
      </c>
      <c r="B87" s="31">
        <v>0</v>
      </c>
      <c r="C87" s="32">
        <v>20</v>
      </c>
      <c r="D87" s="31">
        <f t="shared" si="11"/>
        <v>500</v>
      </c>
      <c r="E87" s="31">
        <f t="shared" si="12"/>
        <v>500</v>
      </c>
      <c r="H87" t="s">
        <v>95</v>
      </c>
    </row>
    <row r="88" spans="1:8" hidden="1" x14ac:dyDescent="0.25">
      <c r="A88" s="29" t="s">
        <v>86</v>
      </c>
      <c r="B88" s="14">
        <v>0</v>
      </c>
      <c r="C88" s="15">
        <v>6</v>
      </c>
      <c r="D88" s="14">
        <f t="shared" si="11"/>
        <v>150</v>
      </c>
      <c r="E88" s="14">
        <f t="shared" si="12"/>
        <v>150</v>
      </c>
      <c r="H88" t="s">
        <v>95</v>
      </c>
    </row>
    <row r="89" spans="1:8" x14ac:dyDescent="0.25">
      <c r="A89" s="44" t="s">
        <v>67</v>
      </c>
      <c r="B89" s="39">
        <f>B90</f>
        <v>0</v>
      </c>
      <c r="C89" s="39">
        <f t="shared" ref="C89:E89" si="16">C90</f>
        <v>40</v>
      </c>
      <c r="D89" s="39">
        <f t="shared" si="16"/>
        <v>1000</v>
      </c>
      <c r="E89" s="39">
        <f t="shared" si="16"/>
        <v>1000</v>
      </c>
    </row>
    <row r="90" spans="1:8" ht="15.75" hidden="1" thickBot="1" x14ac:dyDescent="0.3">
      <c r="A90" s="38" t="s">
        <v>87</v>
      </c>
      <c r="B90" s="34">
        <v>0</v>
      </c>
      <c r="C90" s="35">
        <v>40</v>
      </c>
      <c r="D90" s="34">
        <f t="shared" si="11"/>
        <v>1000</v>
      </c>
      <c r="E90" s="34">
        <f t="shared" si="12"/>
        <v>1000</v>
      </c>
      <c r="H90" t="s">
        <v>95</v>
      </c>
    </row>
    <row r="91" spans="1:8" x14ac:dyDescent="0.25">
      <c r="A91" s="45" t="s">
        <v>92</v>
      </c>
      <c r="B91" s="42">
        <f>SUM(B2,B5,B7,B11,B18,B46,B48,B54,B66,B74,B78,B86,B89)</f>
        <v>1158.7849999999999</v>
      </c>
      <c r="C91" s="42">
        <f t="shared" ref="C91:E91" si="17">SUM(C2,C5,C7,C11,C18,C46,C48,C54,C66,C74,C78,C86,C89)</f>
        <v>749</v>
      </c>
      <c r="D91" s="42">
        <f t="shared" si="17"/>
        <v>18725</v>
      </c>
      <c r="E91" s="42">
        <f t="shared" si="17"/>
        <v>19883.785</v>
      </c>
    </row>
  </sheetData>
  <autoFilter ref="A1:H91" xr:uid="{D5BFE731-2BB1-4C29-8AB9-136B2483FA6A}">
    <filterColumn colId="7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Lock</dc:creator>
  <cp:lastModifiedBy>Brad Lock</cp:lastModifiedBy>
  <dcterms:created xsi:type="dcterms:W3CDTF">2019-10-10T01:46:28Z</dcterms:created>
  <dcterms:modified xsi:type="dcterms:W3CDTF">2019-10-16T02:23:51Z</dcterms:modified>
</cp:coreProperties>
</file>