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17220" windowHeight="7416"/>
  </bookViews>
  <sheets>
    <sheet name="ACS712" sheetId="1" r:id="rId1"/>
  </sheets>
  <calcPr calcId="125725"/>
</workbook>
</file>

<file path=xl/calcChain.xml><?xml version="1.0" encoding="utf-8"?>
<calcChain xmlns="http://schemas.openxmlformats.org/spreadsheetml/2006/main">
  <c r="E23" i="1"/>
  <c r="E21"/>
  <c r="E20"/>
  <c r="A20"/>
  <c r="B19"/>
  <c r="D2"/>
  <c r="D13"/>
  <c r="D12"/>
  <c r="B13"/>
  <c r="B12"/>
</calcChain>
</file>

<file path=xl/sharedStrings.xml><?xml version="1.0" encoding="utf-8"?>
<sst xmlns="http://schemas.openxmlformats.org/spreadsheetml/2006/main" count="22" uniqueCount="20">
  <si>
    <t>I</t>
  </si>
  <si>
    <t>V</t>
  </si>
  <si>
    <t>I = mV+b</t>
  </si>
  <si>
    <t>b=-30-m(0.5)</t>
  </si>
  <si>
    <t>m=(I-b)/V=(30+30+0.5m)/4.5=60/4.5+0.5/4.5m</t>
  </si>
  <si>
    <t>m-0.5/4.5m=60/4.5</t>
  </si>
  <si>
    <t>m=(60/4.5)/(1-0.5/4.5)</t>
  </si>
  <si>
    <t>amp/volt</t>
  </si>
  <si>
    <t xml:space="preserve">b = </t>
  </si>
  <si>
    <t xml:space="preserve">m = </t>
  </si>
  <si>
    <t>I = 15V-37.5</t>
  </si>
  <si>
    <t>resolution</t>
  </si>
  <si>
    <t>V/A</t>
  </si>
  <si>
    <t>mV/A</t>
  </si>
  <si>
    <t>1 Amp change, will trigger 67mV reading difference</t>
  </si>
  <si>
    <t>arduino step resolution</t>
  </si>
  <si>
    <t>mV/step</t>
  </si>
  <si>
    <t>should be able to reliably read analog voltages of about 5mV</t>
  </si>
  <si>
    <t>&lt;&lt; linear trendline (current as a function of voltage)</t>
  </si>
  <si>
    <t>sandbox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</si>
</sst>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2" fillId="0" borderId="0" xfId="0" applyFont="1"/>
    <xf numFmtId="0" fontId="0" fillId="0" borderId="1" xfId="0" applyBorder="1" applyAlignment="1">
      <alignment horizontal="center"/>
    </xf>
    <xf numFmtId="0" fontId="4" fillId="0" borderId="0" xfId="0" applyFont="1"/>
    <xf numFmtId="0" fontId="3" fillId="0" borderId="1" xfId="0" applyFon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9</xdr:col>
      <xdr:colOff>228600</xdr:colOff>
      <xdr:row>11</xdr:row>
      <xdr:rowOff>137160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8000" y="182880"/>
          <a:ext cx="2667000" cy="1965960"/>
        </a:xfrm>
        <a:prstGeom prst="rect">
          <a:avLst/>
        </a:prstGeom>
        <a:noFill/>
        <a:ln w="12700">
          <a:solidFill>
            <a:schemeClr val="tx1"/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609599</xdr:colOff>
      <xdr:row>1</xdr:row>
      <xdr:rowOff>0</xdr:rowOff>
    </xdr:from>
    <xdr:to>
      <xdr:col>15</xdr:col>
      <xdr:colOff>37270</xdr:colOff>
      <xdr:row>12</xdr:row>
      <xdr:rowOff>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5999" y="182880"/>
          <a:ext cx="3085271" cy="2011680"/>
        </a:xfrm>
        <a:prstGeom prst="rect">
          <a:avLst/>
        </a:prstGeom>
        <a:noFill/>
        <a:ln w="12700">
          <a:solidFill>
            <a:schemeClr val="tx1"/>
          </a:solidFill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tabSelected="1" workbookViewId="0">
      <selection activeCell="C19" sqref="C19"/>
    </sheetView>
  </sheetViews>
  <sheetFormatPr defaultRowHeight="14.4"/>
  <cols>
    <col min="1" max="1" width="12.109375" customWidth="1"/>
  </cols>
  <sheetData>
    <row r="1" spans="1:4">
      <c r="A1" s="2" t="s">
        <v>1</v>
      </c>
      <c r="B1" s="2" t="s">
        <v>0</v>
      </c>
    </row>
    <row r="2" spans="1:4">
      <c r="A2" s="1">
        <v>0.5</v>
      </c>
      <c r="B2" s="1">
        <v>-30</v>
      </c>
      <c r="D2">
        <f>A2-2.5</f>
        <v>-2</v>
      </c>
    </row>
    <row r="3" spans="1:4">
      <c r="A3" s="1">
        <v>4.5</v>
      </c>
      <c r="B3" s="1">
        <v>30</v>
      </c>
    </row>
    <row r="5" spans="1:4">
      <c r="A5" t="s">
        <v>2</v>
      </c>
    </row>
    <row r="7" spans="1:4">
      <c r="A7" t="s">
        <v>3</v>
      </c>
    </row>
    <row r="8" spans="1:4">
      <c r="A8" t="s">
        <v>4</v>
      </c>
    </row>
    <row r="9" spans="1:4">
      <c r="A9" t="s">
        <v>5</v>
      </c>
    </row>
    <row r="10" spans="1:4">
      <c r="A10" t="s">
        <v>6</v>
      </c>
    </row>
    <row r="12" spans="1:4">
      <c r="A12" s="3" t="s">
        <v>9</v>
      </c>
      <c r="B12">
        <f>(60/4.5)/(1-0.5/4.5)</f>
        <v>15.000000000000002</v>
      </c>
      <c r="C12" t="s">
        <v>7</v>
      </c>
      <c r="D12" s="5">
        <f>SLOPE(B2:B3,A2:A3)</f>
        <v>15</v>
      </c>
    </row>
    <row r="13" spans="1:4">
      <c r="A13" s="3" t="s">
        <v>8</v>
      </c>
      <c r="B13">
        <f>-30-B12*0.5</f>
        <v>-37.5</v>
      </c>
      <c r="D13" s="5">
        <f>INTERCEPT(B2:B3,A2:A3)</f>
        <v>-37.5</v>
      </c>
    </row>
    <row r="15" spans="1:4">
      <c r="A15" s="4" t="s">
        <v>10</v>
      </c>
      <c r="B15" t="s">
        <v>18</v>
      </c>
    </row>
    <row r="17" spans="1:7">
      <c r="A17" s="7" t="s">
        <v>19</v>
      </c>
    </row>
    <row r="18" spans="1:7">
      <c r="A18" s="6" t="s">
        <v>1</v>
      </c>
      <c r="B18" s="6" t="s">
        <v>0</v>
      </c>
    </row>
    <row r="19" spans="1:7">
      <c r="A19" s="8">
        <v>5</v>
      </c>
      <c r="B19" s="1">
        <f>15*A19-37.5</f>
        <v>37.5</v>
      </c>
    </row>
    <row r="20" spans="1:7">
      <c r="A20" s="9">
        <f>(B20+37.5)/15</f>
        <v>2.5466666666666669</v>
      </c>
      <c r="B20" s="8">
        <v>0.7</v>
      </c>
      <c r="D20" t="s">
        <v>11</v>
      </c>
      <c r="E20">
        <f>1/15</f>
        <v>6.6666666666666666E-2</v>
      </c>
      <c r="F20" t="s">
        <v>12</v>
      </c>
    </row>
    <row r="21" spans="1:7">
      <c r="E21">
        <f>E20*1000</f>
        <v>66.666666666666671</v>
      </c>
      <c r="F21" t="s">
        <v>13</v>
      </c>
      <c r="G21" t="s">
        <v>14</v>
      </c>
    </row>
    <row r="23" spans="1:7">
      <c r="D23" s="3" t="s">
        <v>15</v>
      </c>
      <c r="E23">
        <f>(5/1023)*1000</f>
        <v>4.8875855327468232</v>
      </c>
      <c r="F23" t="s">
        <v>16</v>
      </c>
      <c r="G23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ACS712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Venditti</dc:creator>
  <cp:lastModifiedBy>Roberto Venditti</cp:lastModifiedBy>
  <dcterms:created xsi:type="dcterms:W3CDTF">2016-05-22T23:31:19Z</dcterms:created>
  <dcterms:modified xsi:type="dcterms:W3CDTF">2020-04-07T17:55:18Z</dcterms:modified>
</cp:coreProperties>
</file>